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externalLinks/externalLink6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updateLinks="always" codeName="ThisWorkbook" defaultThemeVersion="124226"/>
  <bookViews>
    <workbookView xWindow="480" yWindow="30" windowWidth="11340" windowHeight="8580" activeTab="1"/>
  </bookViews>
  <sheets>
    <sheet name="תקציב 2014" sheetId="118" r:id="rId1"/>
    <sheet name="Sheet1" sheetId="119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daf2001" localSheetId="0">#REF!</definedName>
    <definedName name="_daf2001">#REF!</definedName>
    <definedName name="_xlnm._FilterDatabase" localSheetId="1" hidden="1">Sheet1!$A$1:$B$1</definedName>
    <definedName name="_GAN2001">#REF!</definedName>
    <definedName name="_tak12">'[1]עדכון תקציב 2008   '!$A$33:$F$183,'[1]עדכון תקציב 2008   '!$A$185:$F$515</definedName>
    <definedName name="_tak2014">'תקציב 2014'!$A$33:$N$4550</definedName>
    <definedName name="_tak98" localSheetId="0">'[2]2002'!$E$4632:$R$4676,'[2]2002'!$E$4677:$R$4722,'[2]2002'!$E$4725:$R$4770,'[2]2002'!$E$4771:$R$4861,'[2]2002'!$E$4862:$R$4906,'[2]2002'!$E$4909:$R$5048</definedName>
    <definedName name="_tak98">'[3]2002'!$E$4632:$R$4676,'[3]2002'!$E$4677:$R$4722,'[3]2002'!$E$4725:$R$4770,'[3]2002'!$E$4771:$R$4861,'[3]2002'!$E$4862:$R$4906,'[3]2002'!$E$4909:$R$5048</definedName>
    <definedName name="agapim99">#REF!</definedName>
    <definedName name="beteital">#REF!,#REF!,#REF!,#REF!,#REF!</definedName>
    <definedName name="CHATIVA">#REF!</definedName>
    <definedName name="ganim">#REF!,#REF!,#REF!,#REF!,#REF!,#REF!</definedName>
    <definedName name="KBC">#REF!</definedName>
    <definedName name="KGAN">#REF!</definedName>
    <definedName name="KTALM">#REF!</definedName>
    <definedName name="_xlnm.Print_Titles" localSheetId="0">'תקציב 2014'!$33:$36</definedName>
    <definedName name="takzib2001">#REF!</definedName>
    <definedName name="takziv2009">#REF!</definedName>
    <definedName name="TALM2001">#REF!</definedName>
    <definedName name="talmid">#REF!,#REF!,#REF!</definedName>
    <definedName name="TICHON">#REF!</definedName>
    <definedName name="tofes" localSheetId="0">#REF!</definedName>
    <definedName name="tofes">#REF!</definedName>
    <definedName name="אגפי2011">#REF!</definedName>
    <definedName name="אגפי2014">'תקציב 2014'!$A$33:$N$4550</definedName>
    <definedName name="ב.תלמיד">#REF!</definedName>
    <definedName name="ב.תלמיד2004">#REF!</definedName>
    <definedName name="ב.תלמיד2005">#REF!</definedName>
    <definedName name="ב.תלמיד3002">#REF!</definedName>
    <definedName name="ב.תלמיד5002">#REF!</definedName>
    <definedName name="בתיספר">#REF!</definedName>
    <definedName name="גנים2003">#REF!</definedName>
    <definedName name="גנים2004">#REF!</definedName>
    <definedName name="גנים2005">#REF!</definedName>
    <definedName name="הדפסת">'תקציב 2014'!$A$8:$N$4550</definedName>
    <definedName name="הסברים">#REF!,#REF!</definedName>
    <definedName name="השוואה">#REF!,#REF!</definedName>
    <definedName name="חטבי">#REF!</definedName>
    <definedName name="חטיבות">#REF!</definedName>
    <definedName name="מ4358">#REF!</definedName>
    <definedName name="מאזו2012">'[4]דף  ת.אגפי '!$A$1:$M$37</definedName>
    <definedName name="מאזן">#REF!</definedName>
    <definedName name="מאזן2004">#REF!</definedName>
    <definedName name="מאזן2005">#REF!</definedName>
    <definedName name="מאזן2012" localSheetId="0">'[5]מאזן אגפי -1-1.12'!$J$35:$Y$4524</definedName>
    <definedName name="מאזן2012">'[5]מאזן אגפי -1-1.12'!$J$35:$Y$4524</definedName>
    <definedName name="מאזן2013" localSheetId="0">'תקציב 2014'!$A$33:$M$4550</definedName>
    <definedName name="מאזן2013">#REF!</definedName>
    <definedName name="עדכון2008" localSheetId="0">'[1]עדכון תקציב 2008   '!$A$33:$F$183,'[1]עדכון תקציב 2008   '!$A$185:$F$515</definedName>
    <definedName name="עדכון2008">'[1]עדכון תקציב 2008   '!$A$33:$F$183,'[1]עדכון תקציב 2008   '!$A$185:$F$515</definedName>
    <definedName name="קיץוץ">#REF!,#REF!,#REF!,#REF!,#REF!,#REF!,#REF!,#REF!,#REF!,#REF!,#REF!</definedName>
    <definedName name="ת2012" localSheetId="0">'תקציב 2014'!$A$33:$M$4507</definedName>
    <definedName name="ת2012">#REF!</definedName>
    <definedName name="תיכונים">#REF!</definedName>
    <definedName name="תקציב" localSheetId="0">'תקציב 2014'!$A$33:$M$4299</definedName>
    <definedName name="תקציב">#REF!</definedName>
    <definedName name="תקציב2011" localSheetId="0">'תקציב 2014'!$A$4:$M$4363</definedName>
    <definedName name="תקציב2011">#REF!</definedName>
    <definedName name="תקציב2012" localSheetId="0">'תקציב 2014'!$A$33:$M$4522</definedName>
    <definedName name="תקציב2012">#REF!</definedName>
    <definedName name="תקציב2014">'תקציב 2014'!$B$5:$O$31,'תקציב 2014'!$N$33,'תקציב 2014'!$A$33:$N$4550</definedName>
  </definedNames>
  <calcPr calcId="125725"/>
</workbook>
</file>

<file path=xl/calcChain.xml><?xml version="1.0" encoding="utf-8"?>
<calcChain xmlns="http://schemas.openxmlformats.org/spreadsheetml/2006/main">
  <c r="G89" i="119"/>
  <c r="P3158" i="118"/>
  <c r="C3" i="119" l="1"/>
  <c r="D3"/>
  <c r="E3"/>
  <c r="C4"/>
  <c r="D4"/>
  <c r="E4"/>
  <c r="C5"/>
  <c r="D5"/>
  <c r="E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C33"/>
  <c r="D33"/>
  <c r="E33"/>
  <c r="C34"/>
  <c r="D34"/>
  <c r="E34"/>
  <c r="C35"/>
  <c r="D35"/>
  <c r="E35"/>
  <c r="C36"/>
  <c r="D36"/>
  <c r="E36"/>
  <c r="C37"/>
  <c r="D37"/>
  <c r="E37"/>
  <c r="C38"/>
  <c r="D38"/>
  <c r="E38"/>
  <c r="C39"/>
  <c r="D39"/>
  <c r="E39"/>
  <c r="C40"/>
  <c r="D40"/>
  <c r="E40"/>
  <c r="C41"/>
  <c r="D41"/>
  <c r="E41"/>
  <c r="C42"/>
  <c r="D42"/>
  <c r="E42"/>
  <c r="C43"/>
  <c r="D43"/>
  <c r="E43"/>
  <c r="C44"/>
  <c r="D44"/>
  <c r="E44"/>
  <c r="C45"/>
  <c r="D45"/>
  <c r="E45"/>
  <c r="C46"/>
  <c r="D46"/>
  <c r="E46"/>
  <c r="C47"/>
  <c r="D47"/>
  <c r="E47"/>
  <c r="C48"/>
  <c r="D48"/>
  <c r="E48"/>
  <c r="C49"/>
  <c r="D49"/>
  <c r="E49"/>
  <c r="C50"/>
  <c r="D50"/>
  <c r="E50"/>
  <c r="C51"/>
  <c r="D51"/>
  <c r="E51"/>
  <c r="C52"/>
  <c r="D52"/>
  <c r="E52"/>
  <c r="C53"/>
  <c r="D53"/>
  <c r="E53"/>
  <c r="C54"/>
  <c r="D54"/>
  <c r="E54"/>
  <c r="C55"/>
  <c r="D55"/>
  <c r="E55"/>
  <c r="C56"/>
  <c r="D56"/>
  <c r="E56"/>
  <c r="C57"/>
  <c r="D57"/>
  <c r="E57"/>
  <c r="C58"/>
  <c r="D58"/>
  <c r="E58"/>
  <c r="C59"/>
  <c r="D59"/>
  <c r="E59"/>
  <c r="C60"/>
  <c r="D60"/>
  <c r="E60"/>
  <c r="C61"/>
  <c r="D61"/>
  <c r="E61"/>
  <c r="C62"/>
  <c r="D62"/>
  <c r="E62"/>
  <c r="C63"/>
  <c r="D63"/>
  <c r="E63"/>
  <c r="C64"/>
  <c r="D64"/>
  <c r="E64"/>
  <c r="C65"/>
  <c r="D65"/>
  <c r="E65"/>
  <c r="C66"/>
  <c r="D66"/>
  <c r="E66"/>
  <c r="C67"/>
  <c r="D67"/>
  <c r="E67"/>
  <c r="C68"/>
  <c r="D68"/>
  <c r="E68"/>
  <c r="C69"/>
  <c r="D69"/>
  <c r="E69"/>
  <c r="C70"/>
  <c r="D70"/>
  <c r="E70"/>
  <c r="C71"/>
  <c r="D71"/>
  <c r="E71"/>
  <c r="C72"/>
  <c r="D72"/>
  <c r="E72"/>
  <c r="C73"/>
  <c r="D73"/>
  <c r="E73"/>
  <c r="C74"/>
  <c r="D74"/>
  <c r="E74"/>
  <c r="C75"/>
  <c r="D75"/>
  <c r="E75"/>
  <c r="C76"/>
  <c r="D76"/>
  <c r="E76"/>
  <c r="C77"/>
  <c r="D77"/>
  <c r="E77"/>
  <c r="C78"/>
  <c r="D78"/>
  <c r="E78"/>
  <c r="C79"/>
  <c r="D79"/>
  <c r="E79"/>
  <c r="C80"/>
  <c r="D80"/>
  <c r="E80"/>
  <c r="C81"/>
  <c r="D81"/>
  <c r="E81"/>
  <c r="C82"/>
  <c r="D82"/>
  <c r="E82"/>
  <c r="C83"/>
  <c r="D83"/>
  <c r="E83"/>
  <c r="C84"/>
  <c r="D84"/>
  <c r="E84"/>
  <c r="C85"/>
  <c r="D85"/>
  <c r="E85"/>
  <c r="C86"/>
  <c r="D86"/>
  <c r="E86"/>
  <c r="C87"/>
  <c r="D87"/>
  <c r="E87"/>
  <c r="C88"/>
  <c r="D88"/>
  <c r="E88"/>
  <c r="C89"/>
  <c r="D89"/>
  <c r="E89"/>
  <c r="C90"/>
  <c r="D90"/>
  <c r="E90"/>
  <c r="C91"/>
  <c r="D91"/>
  <c r="E91"/>
  <c r="C92"/>
  <c r="D92"/>
  <c r="E92"/>
  <c r="C93"/>
  <c r="D93"/>
  <c r="E93"/>
  <c r="C94"/>
  <c r="D94"/>
  <c r="E94"/>
  <c r="C95"/>
  <c r="D95"/>
  <c r="E95"/>
  <c r="C96"/>
  <c r="D96"/>
  <c r="E96"/>
  <c r="C97"/>
  <c r="D97"/>
  <c r="E97"/>
  <c r="C98"/>
  <c r="D98"/>
  <c r="E98"/>
  <c r="C99"/>
  <c r="D99"/>
  <c r="E99"/>
  <c r="C100"/>
  <c r="D100"/>
  <c r="E100"/>
  <c r="C101"/>
  <c r="D101"/>
  <c r="E101"/>
  <c r="C102"/>
  <c r="D102"/>
  <c r="E102"/>
  <c r="C103"/>
  <c r="D103"/>
  <c r="E103"/>
  <c r="C104"/>
  <c r="D104"/>
  <c r="E104"/>
  <c r="C105"/>
  <c r="D105"/>
  <c r="E105"/>
  <c r="C106"/>
  <c r="D106"/>
  <c r="E106"/>
  <c r="C107"/>
  <c r="D107"/>
  <c r="E107"/>
  <c r="C108"/>
  <c r="D108"/>
  <c r="E108"/>
  <c r="C109"/>
  <c r="D109"/>
  <c r="E109"/>
  <c r="C110"/>
  <c r="D110"/>
  <c r="E110"/>
  <c r="C111"/>
  <c r="D111"/>
  <c r="E111"/>
  <c r="C112"/>
  <c r="D112"/>
  <c r="E112"/>
  <c r="C113"/>
  <c r="D113"/>
  <c r="E113"/>
  <c r="C114"/>
  <c r="D114"/>
  <c r="E114"/>
  <c r="C115"/>
  <c r="D115"/>
  <c r="E115"/>
  <c r="C116"/>
  <c r="D116"/>
  <c r="E116"/>
  <c r="C117"/>
  <c r="D117"/>
  <c r="E117"/>
  <c r="C118"/>
  <c r="D118"/>
  <c r="E118"/>
  <c r="C119"/>
  <c r="D119"/>
  <c r="E119"/>
  <c r="C120"/>
  <c r="D120"/>
  <c r="E120"/>
  <c r="C121"/>
  <c r="D121"/>
  <c r="E121"/>
  <c r="C122"/>
  <c r="D122"/>
  <c r="E122"/>
  <c r="C123"/>
  <c r="D123"/>
  <c r="E123"/>
  <c r="C124"/>
  <c r="D124"/>
  <c r="E124"/>
  <c r="C125"/>
  <c r="D125"/>
  <c r="E125"/>
  <c r="C126"/>
  <c r="D126"/>
  <c r="E126"/>
  <c r="C127"/>
  <c r="D127"/>
  <c r="E127"/>
  <c r="C128"/>
  <c r="D128"/>
  <c r="E128"/>
  <c r="C129"/>
  <c r="D129"/>
  <c r="E129"/>
  <c r="C130"/>
  <c r="D130"/>
  <c r="E130"/>
  <c r="C131"/>
  <c r="D131"/>
  <c r="E131"/>
  <c r="C132"/>
  <c r="D132"/>
  <c r="E132"/>
  <c r="C133"/>
  <c r="D133"/>
  <c r="E133"/>
  <c r="C134"/>
  <c r="D134"/>
  <c r="E134"/>
  <c r="C135"/>
  <c r="D135"/>
  <c r="E135"/>
  <c r="C136"/>
  <c r="D136"/>
  <c r="E136"/>
  <c r="C137"/>
  <c r="D137"/>
  <c r="E137"/>
  <c r="C138"/>
  <c r="D138"/>
  <c r="E138"/>
  <c r="C139"/>
  <c r="D139"/>
  <c r="E139"/>
  <c r="C140"/>
  <c r="D140"/>
  <c r="E140"/>
  <c r="C141"/>
  <c r="D141"/>
  <c r="E141"/>
  <c r="C142"/>
  <c r="D142"/>
  <c r="E142"/>
  <c r="C143"/>
  <c r="D143"/>
  <c r="E143"/>
  <c r="C144"/>
  <c r="D144"/>
  <c r="E144"/>
  <c r="C145"/>
  <c r="D145"/>
  <c r="E145"/>
  <c r="C146"/>
  <c r="D146"/>
  <c r="E146"/>
  <c r="C147"/>
  <c r="D147"/>
  <c r="E147"/>
  <c r="C148"/>
  <c r="D148"/>
  <c r="E148"/>
  <c r="C149"/>
  <c r="D149"/>
  <c r="E149"/>
  <c r="C150"/>
  <c r="D150"/>
  <c r="E150"/>
  <c r="C151"/>
  <c r="D151"/>
  <c r="E151"/>
  <c r="C152"/>
  <c r="D152"/>
  <c r="E152"/>
  <c r="C153"/>
  <c r="D153"/>
  <c r="E153"/>
  <c r="C154"/>
  <c r="D154"/>
  <c r="E154"/>
  <c r="C155"/>
  <c r="D155"/>
  <c r="E155"/>
  <c r="C156"/>
  <c r="D156"/>
  <c r="E156"/>
  <c r="C157"/>
  <c r="D157"/>
  <c r="E157"/>
  <c r="C158"/>
  <c r="D158"/>
  <c r="E158"/>
  <c r="C159"/>
  <c r="D159"/>
  <c r="E159"/>
  <c r="C160"/>
  <c r="D160"/>
  <c r="E160"/>
  <c r="C161"/>
  <c r="D161"/>
  <c r="E161"/>
  <c r="C162"/>
  <c r="D162"/>
  <c r="E162"/>
  <c r="C163"/>
  <c r="D163"/>
  <c r="E163"/>
  <c r="C164"/>
  <c r="D164"/>
  <c r="E164"/>
  <c r="C165"/>
  <c r="D165"/>
  <c r="E165"/>
  <c r="C166"/>
  <c r="D166"/>
  <c r="E166"/>
  <c r="C167"/>
  <c r="D167"/>
  <c r="E167"/>
  <c r="C168"/>
  <c r="D168"/>
  <c r="E168"/>
  <c r="C169"/>
  <c r="D169"/>
  <c r="E169"/>
  <c r="C170"/>
  <c r="D170"/>
  <c r="E170"/>
  <c r="C171"/>
  <c r="D171"/>
  <c r="E171"/>
  <c r="C172"/>
  <c r="D172"/>
  <c r="E172"/>
  <c r="C173"/>
  <c r="D173"/>
  <c r="E173"/>
  <c r="C174"/>
  <c r="D174"/>
  <c r="E174"/>
  <c r="C175"/>
  <c r="D175"/>
  <c r="E175"/>
  <c r="C176"/>
  <c r="D176"/>
  <c r="E176"/>
  <c r="C177"/>
  <c r="D177"/>
  <c r="E177"/>
  <c r="C178"/>
  <c r="D178"/>
  <c r="E178"/>
  <c r="C179"/>
  <c r="D179"/>
  <c r="E179"/>
  <c r="C180"/>
  <c r="D180"/>
  <c r="E180"/>
  <c r="C181"/>
  <c r="D181"/>
  <c r="E181"/>
  <c r="C182"/>
  <c r="D182"/>
  <c r="E182"/>
  <c r="C183"/>
  <c r="D183"/>
  <c r="E183"/>
  <c r="C184"/>
  <c r="D184"/>
  <c r="E184"/>
  <c r="C185"/>
  <c r="D185"/>
  <c r="E185"/>
  <c r="C186"/>
  <c r="D186"/>
  <c r="E186"/>
  <c r="C187"/>
  <c r="D187"/>
  <c r="E187"/>
  <c r="C188"/>
  <c r="D188"/>
  <c r="E188"/>
  <c r="C189"/>
  <c r="D189"/>
  <c r="E189"/>
  <c r="C190"/>
  <c r="D190"/>
  <c r="E190"/>
  <c r="C191"/>
  <c r="D191"/>
  <c r="E191"/>
  <c r="C192"/>
  <c r="D192"/>
  <c r="E192"/>
  <c r="C193"/>
  <c r="D193"/>
  <c r="E193"/>
  <c r="C194"/>
  <c r="D194"/>
  <c r="E194"/>
  <c r="C195"/>
  <c r="D195"/>
  <c r="E195"/>
  <c r="C196"/>
  <c r="D196"/>
  <c r="E196"/>
  <c r="C197"/>
  <c r="D197"/>
  <c r="E197"/>
  <c r="C198"/>
  <c r="D198"/>
  <c r="E198"/>
  <c r="C199"/>
  <c r="D199"/>
  <c r="E199"/>
  <c r="C200"/>
  <c r="D200"/>
  <c r="E200"/>
  <c r="C201"/>
  <c r="D201"/>
  <c r="E201"/>
  <c r="E2"/>
  <c r="D2"/>
  <c r="C2"/>
  <c r="J1256" i="118"/>
  <c r="J1258"/>
  <c r="J1260"/>
  <c r="C2984"/>
  <c r="E2984"/>
  <c r="G2984"/>
  <c r="N955"/>
  <c r="G2496"/>
  <c r="G2537"/>
  <c r="F2496"/>
  <c r="F2537"/>
  <c r="E2496"/>
  <c r="E2537"/>
  <c r="C2496"/>
  <c r="C2537"/>
  <c r="O2555"/>
  <c r="J1262"/>
  <c r="J1254"/>
  <c r="J1252"/>
  <c r="J1250"/>
  <c r="J1247" s="1"/>
  <c r="G1267"/>
  <c r="E1267"/>
  <c r="C1267"/>
  <c r="F25"/>
  <c r="F24"/>
  <c r="F23"/>
  <c r="F22"/>
  <c r="F21"/>
  <c r="F20"/>
  <c r="M26"/>
  <c r="M25"/>
  <c r="M24"/>
  <c r="M23"/>
  <c r="M22"/>
  <c r="M21"/>
  <c r="M20"/>
  <c r="G76"/>
  <c r="F76"/>
  <c r="E76"/>
  <c r="C76"/>
  <c r="G145"/>
  <c r="F145"/>
  <c r="E145"/>
  <c r="C145"/>
  <c r="G172"/>
  <c r="F172"/>
  <c r="E172"/>
  <c r="C172"/>
  <c r="G248"/>
  <c r="F248"/>
  <c r="E248"/>
  <c r="C248"/>
  <c r="G263"/>
  <c r="F263"/>
  <c r="E263"/>
  <c r="C263"/>
  <c r="N263"/>
  <c r="N248" s="1"/>
  <c r="M263"/>
  <c r="M248" s="1"/>
  <c r="L263"/>
  <c r="L248" s="1"/>
  <c r="J263"/>
  <c r="J248" s="1"/>
  <c r="G272"/>
  <c r="F272"/>
  <c r="E272"/>
  <c r="C272"/>
  <c r="G352"/>
  <c r="G350" s="1"/>
  <c r="F352"/>
  <c r="F350" s="1"/>
  <c r="E352"/>
  <c r="E350" s="1"/>
  <c r="C352"/>
  <c r="C350" s="1"/>
  <c r="F432"/>
  <c r="F421" s="1"/>
  <c r="G443"/>
  <c r="G432" s="1"/>
  <c r="G421" s="1"/>
  <c r="F443"/>
  <c r="E443"/>
  <c r="E432" s="1"/>
  <c r="E421" s="1"/>
  <c r="C443"/>
  <c r="C432" s="1"/>
  <c r="C421" s="1"/>
  <c r="G520"/>
  <c r="F520"/>
  <c r="E520"/>
  <c r="C520"/>
  <c r="G599"/>
  <c r="G597" s="1"/>
  <c r="F599"/>
  <c r="F597" s="1"/>
  <c r="E599"/>
  <c r="E597" s="1"/>
  <c r="C599"/>
  <c r="C597" s="1"/>
  <c r="G639"/>
  <c r="F639"/>
  <c r="E639"/>
  <c r="C639"/>
  <c r="G676"/>
  <c r="F676"/>
  <c r="E676"/>
  <c r="C676"/>
  <c r="G756"/>
  <c r="G718" s="1"/>
  <c r="F756"/>
  <c r="E756"/>
  <c r="E718" s="1"/>
  <c r="C756"/>
  <c r="C718" s="1"/>
  <c r="G826"/>
  <c r="G791" s="1"/>
  <c r="F826"/>
  <c r="F791" s="1"/>
  <c r="E826"/>
  <c r="E791" s="1"/>
  <c r="C826"/>
  <c r="C791" s="1"/>
  <c r="G854"/>
  <c r="C854"/>
  <c r="E854"/>
  <c r="G871"/>
  <c r="F871"/>
  <c r="F852" s="1"/>
  <c r="E871"/>
  <c r="C871"/>
  <c r="G885"/>
  <c r="F885"/>
  <c r="E885"/>
  <c r="C885"/>
  <c r="G912"/>
  <c r="F912"/>
  <c r="E912"/>
  <c r="C912"/>
  <c r="G953"/>
  <c r="F953"/>
  <c r="E953"/>
  <c r="C953"/>
  <c r="G1001"/>
  <c r="G993" s="1"/>
  <c r="G984" s="1"/>
  <c r="G976" s="1"/>
  <c r="F1001"/>
  <c r="F993" s="1"/>
  <c r="F984" s="1"/>
  <c r="F976" s="1"/>
  <c r="E1001"/>
  <c r="E993" s="1"/>
  <c r="E984" s="1"/>
  <c r="E976" s="1"/>
  <c r="E974" s="1"/>
  <c r="C1001"/>
  <c r="C993" s="1"/>
  <c r="C984" s="1"/>
  <c r="C976" s="1"/>
  <c r="G1059"/>
  <c r="F1059"/>
  <c r="E1059"/>
  <c r="C1059"/>
  <c r="G1090"/>
  <c r="F1090"/>
  <c r="E1090"/>
  <c r="C1090"/>
  <c r="G1119"/>
  <c r="F1119"/>
  <c r="E1119"/>
  <c r="C1119"/>
  <c r="G1154"/>
  <c r="F1154"/>
  <c r="E1154"/>
  <c r="C1154"/>
  <c r="G1181"/>
  <c r="F1181"/>
  <c r="E1181"/>
  <c r="C1181"/>
  <c r="J1223"/>
  <c r="J1206" s="1"/>
  <c r="G1223"/>
  <c r="F1223"/>
  <c r="F1204" s="1"/>
  <c r="E1223"/>
  <c r="C1223"/>
  <c r="C1204" s="1"/>
  <c r="C1247"/>
  <c r="G1247"/>
  <c r="E1247"/>
  <c r="E1204" s="1"/>
  <c r="G1308"/>
  <c r="F1308"/>
  <c r="E1308"/>
  <c r="C1308"/>
  <c r="G1367"/>
  <c r="F1367"/>
  <c r="E1367"/>
  <c r="C1367"/>
  <c r="G1382"/>
  <c r="F1382"/>
  <c r="E1382"/>
  <c r="C1382"/>
  <c r="G1412"/>
  <c r="G1405" s="1"/>
  <c r="F1412"/>
  <c r="F1405" s="1"/>
  <c r="E1412"/>
  <c r="E1405" s="1"/>
  <c r="C1412"/>
  <c r="C1405" s="1"/>
  <c r="G1461"/>
  <c r="G1449" s="1"/>
  <c r="G1548"/>
  <c r="G1579"/>
  <c r="G1610"/>
  <c r="G1625"/>
  <c r="G1638"/>
  <c r="G1679"/>
  <c r="G1719"/>
  <c r="G1709" s="1"/>
  <c r="G1750"/>
  <c r="F1461"/>
  <c r="F1449" s="1"/>
  <c r="F1548"/>
  <c r="F1579"/>
  <c r="F1610"/>
  <c r="F1625"/>
  <c r="F1638"/>
  <c r="F1679"/>
  <c r="F1709"/>
  <c r="F1719"/>
  <c r="F1750"/>
  <c r="E1461"/>
  <c r="E1449" s="1"/>
  <c r="E1548"/>
  <c r="E1579"/>
  <c r="E1610"/>
  <c r="E1625"/>
  <c r="E1638"/>
  <c r="E1679"/>
  <c r="E1719"/>
  <c r="E1709" s="1"/>
  <c r="E1750"/>
  <c r="E1776"/>
  <c r="E1787"/>
  <c r="E1830"/>
  <c r="E1885"/>
  <c r="E1896"/>
  <c r="E1916"/>
  <c r="E1905" s="1"/>
  <c r="E1927"/>
  <c r="E1937"/>
  <c r="E1964"/>
  <c r="E1982"/>
  <c r="E1999"/>
  <c r="C1461"/>
  <c r="C1449" s="1"/>
  <c r="G1511"/>
  <c r="F1511"/>
  <c r="E1511"/>
  <c r="C1511"/>
  <c r="C1548"/>
  <c r="C1579"/>
  <c r="C1610"/>
  <c r="C1625"/>
  <c r="C1638"/>
  <c r="C1679"/>
  <c r="C1709"/>
  <c r="C1719"/>
  <c r="C1750"/>
  <c r="C1767"/>
  <c r="C1776"/>
  <c r="G1787"/>
  <c r="G1776" s="1"/>
  <c r="F1787"/>
  <c r="F1776" s="1"/>
  <c r="C1787"/>
  <c r="G1830"/>
  <c r="F1830"/>
  <c r="C1830"/>
  <c r="G1885"/>
  <c r="F1885"/>
  <c r="C1885"/>
  <c r="G1896"/>
  <c r="F1896"/>
  <c r="C1896"/>
  <c r="C1905"/>
  <c r="G1916"/>
  <c r="G1905" s="1"/>
  <c r="F1916"/>
  <c r="F1905" s="1"/>
  <c r="C1916"/>
  <c r="G1927"/>
  <c r="F1927"/>
  <c r="C1927"/>
  <c r="G1937"/>
  <c r="F1937"/>
  <c r="F1935" s="1"/>
  <c r="C1937"/>
  <c r="G1964"/>
  <c r="C1964"/>
  <c r="G1982"/>
  <c r="F1982"/>
  <c r="C1982"/>
  <c r="G1999"/>
  <c r="F1999"/>
  <c r="C1999"/>
  <c r="G2054"/>
  <c r="F2054"/>
  <c r="E2054"/>
  <c r="C2054"/>
  <c r="G2078"/>
  <c r="F2078"/>
  <c r="E2078"/>
  <c r="C2078"/>
  <c r="G2090"/>
  <c r="F2090"/>
  <c r="E2090"/>
  <c r="C2090"/>
  <c r="G2108"/>
  <c r="F2108"/>
  <c r="E2108"/>
  <c r="C2108"/>
  <c r="G2117"/>
  <c r="F2117"/>
  <c r="E2117"/>
  <c r="C2117"/>
  <c r="G2128"/>
  <c r="F2128"/>
  <c r="E2128"/>
  <c r="C2128"/>
  <c r="M2128"/>
  <c r="M2117" s="1"/>
  <c r="M2108" s="1"/>
  <c r="M2134"/>
  <c r="G2134"/>
  <c r="F2134"/>
  <c r="E2134"/>
  <c r="C2134"/>
  <c r="G2143"/>
  <c r="F2143"/>
  <c r="E2143"/>
  <c r="C2143"/>
  <c r="G2157"/>
  <c r="F2157"/>
  <c r="E2157"/>
  <c r="C2157"/>
  <c r="G2166"/>
  <c r="F2166"/>
  <c r="E2166"/>
  <c r="C2166"/>
  <c r="G2178"/>
  <c r="F2178"/>
  <c r="F2199"/>
  <c r="E2178"/>
  <c r="C2178"/>
  <c r="C2176" s="1"/>
  <c r="G2199"/>
  <c r="E2199"/>
  <c r="E2176" s="1"/>
  <c r="C2199"/>
  <c r="C2232"/>
  <c r="E2232"/>
  <c r="G2245"/>
  <c r="F2245"/>
  <c r="E2245"/>
  <c r="C2245"/>
  <c r="G2266"/>
  <c r="F2266"/>
  <c r="E2266"/>
  <c r="C2266"/>
  <c r="M2273"/>
  <c r="M2266" s="1"/>
  <c r="M2245" s="1"/>
  <c r="C2273"/>
  <c r="G2280"/>
  <c r="G2273" s="1"/>
  <c r="F2280"/>
  <c r="E2280"/>
  <c r="E2273" s="1"/>
  <c r="C2280"/>
  <c r="G2290"/>
  <c r="F2290"/>
  <c r="E2290"/>
  <c r="C2290"/>
  <c r="M2290"/>
  <c r="M2280" s="1"/>
  <c r="G2303"/>
  <c r="F2303"/>
  <c r="E2303"/>
  <c r="C2303"/>
  <c r="M2326"/>
  <c r="G2326"/>
  <c r="C2326"/>
  <c r="E2326"/>
  <c r="F2337"/>
  <c r="G2344"/>
  <c r="G2337" s="1"/>
  <c r="C2344"/>
  <c r="C2337" s="1"/>
  <c r="E2344"/>
  <c r="E2337" s="1"/>
  <c r="G2374"/>
  <c r="F2374"/>
  <c r="E2374"/>
  <c r="C2374"/>
  <c r="G2387"/>
  <c r="F2387"/>
  <c r="E2387"/>
  <c r="C2387"/>
  <c r="G2394"/>
  <c r="F2394"/>
  <c r="E2394"/>
  <c r="C2394"/>
  <c r="G2564"/>
  <c r="F2564"/>
  <c r="E2564"/>
  <c r="C2564"/>
  <c r="G2631"/>
  <c r="G2611" s="1"/>
  <c r="F2631"/>
  <c r="F2611" s="1"/>
  <c r="E2631"/>
  <c r="E2611" s="1"/>
  <c r="C2631"/>
  <c r="C2611" s="1"/>
  <c r="G2674"/>
  <c r="E2674"/>
  <c r="C2674"/>
  <c r="M2709"/>
  <c r="M2674" s="1"/>
  <c r="M2664" s="1"/>
  <c r="N2726"/>
  <c r="M2726"/>
  <c r="L2726"/>
  <c r="J2726"/>
  <c r="G2776"/>
  <c r="G2733" s="1"/>
  <c r="G2726" s="1"/>
  <c r="F2776"/>
  <c r="F2733" s="1"/>
  <c r="E2776"/>
  <c r="E2733" s="1"/>
  <c r="E2726" s="1"/>
  <c r="C2776"/>
  <c r="C2733" s="1"/>
  <c r="C2726" s="1"/>
  <c r="F2809"/>
  <c r="N2835"/>
  <c r="N2809" s="1"/>
  <c r="G2835"/>
  <c r="F2835"/>
  <c r="E2835"/>
  <c r="C2835"/>
  <c r="C2809" s="1"/>
  <c r="C2848"/>
  <c r="M2848"/>
  <c r="M2835" s="1"/>
  <c r="M2809" s="1"/>
  <c r="M2858"/>
  <c r="G2858"/>
  <c r="G2848" s="1"/>
  <c r="G2809" s="1"/>
  <c r="F2858"/>
  <c r="E2858"/>
  <c r="C2858"/>
  <c r="F2877"/>
  <c r="N2877"/>
  <c r="N2858" s="1"/>
  <c r="N2848" s="1"/>
  <c r="M2877"/>
  <c r="L2877"/>
  <c r="L2858" s="1"/>
  <c r="L2848" s="1"/>
  <c r="L2835" s="1"/>
  <c r="L2809" s="1"/>
  <c r="J2877"/>
  <c r="J2858" s="1"/>
  <c r="J2848" s="1"/>
  <c r="J2835" s="1"/>
  <c r="J2809" s="1"/>
  <c r="M2887"/>
  <c r="M2885" s="1"/>
  <c r="G2964"/>
  <c r="G2961" s="1"/>
  <c r="G2941" s="1"/>
  <c r="G2918" s="1"/>
  <c r="G2909" s="1"/>
  <c r="G2905" s="1"/>
  <c r="G2899" s="1"/>
  <c r="G2892" s="1"/>
  <c r="G2887" s="1"/>
  <c r="C2964"/>
  <c r="E2964"/>
  <c r="E2961" s="1"/>
  <c r="E2941" s="1"/>
  <c r="E2918" s="1"/>
  <c r="E2909" s="1"/>
  <c r="E2905" s="1"/>
  <c r="E2899" s="1"/>
  <c r="E2892" s="1"/>
  <c r="E2887" s="1"/>
  <c r="M3017"/>
  <c r="E3017"/>
  <c r="E2999" s="1"/>
  <c r="C3017"/>
  <c r="C2999" s="1"/>
  <c r="G3024"/>
  <c r="G3017" s="1"/>
  <c r="G2999" s="1"/>
  <c r="E3024"/>
  <c r="C3024"/>
  <c r="G3059"/>
  <c r="G3039" s="1"/>
  <c r="C3071"/>
  <c r="E3071"/>
  <c r="G3071"/>
  <c r="G20" s="1"/>
  <c r="G3105"/>
  <c r="E3105"/>
  <c r="C3105"/>
  <c r="G3168"/>
  <c r="E3168"/>
  <c r="C3168"/>
  <c r="G3192"/>
  <c r="G3200"/>
  <c r="E3192"/>
  <c r="C3192"/>
  <c r="E3200"/>
  <c r="C3200"/>
  <c r="G3264"/>
  <c r="E3264"/>
  <c r="C3264"/>
  <c r="G3292"/>
  <c r="E3292"/>
  <c r="C3292"/>
  <c r="J3528"/>
  <c r="L3528"/>
  <c r="G3474"/>
  <c r="G3472" s="1"/>
  <c r="E3474"/>
  <c r="E3472" s="1"/>
  <c r="C3474"/>
  <c r="C3472" s="1"/>
  <c r="G3528"/>
  <c r="C3528"/>
  <c r="E3528"/>
  <c r="N3538"/>
  <c r="N3528" s="1"/>
  <c r="L3538"/>
  <c r="J3538"/>
  <c r="G3546"/>
  <c r="E3546"/>
  <c r="C3546"/>
  <c r="C3583"/>
  <c r="E3583"/>
  <c r="G3583"/>
  <c r="G3628"/>
  <c r="E3628"/>
  <c r="C3628"/>
  <c r="G3668"/>
  <c r="E3668"/>
  <c r="C3668"/>
  <c r="G3701"/>
  <c r="E3701"/>
  <c r="C3701"/>
  <c r="G3738"/>
  <c r="E3738"/>
  <c r="C3738"/>
  <c r="G3768"/>
  <c r="E3768"/>
  <c r="C3768"/>
  <c r="C3736" s="1"/>
  <c r="C3734" s="1"/>
  <c r="C23" s="1"/>
  <c r="C3808"/>
  <c r="E3808"/>
  <c r="G3808"/>
  <c r="G3831"/>
  <c r="E3831"/>
  <c r="C3831"/>
  <c r="G3919"/>
  <c r="G3872" s="1"/>
  <c r="G24" s="1"/>
  <c r="F3919"/>
  <c r="E3919"/>
  <c r="E3872" s="1"/>
  <c r="E24" s="1"/>
  <c r="C3919"/>
  <c r="C3872" s="1"/>
  <c r="C24" s="1"/>
  <c r="G3930"/>
  <c r="E3930"/>
  <c r="C3930"/>
  <c r="G4021"/>
  <c r="E4021"/>
  <c r="C4021"/>
  <c r="C4019" s="1"/>
  <c r="E4030"/>
  <c r="C4030"/>
  <c r="C4043"/>
  <c r="E4043"/>
  <c r="E3928" s="1"/>
  <c r="G4043"/>
  <c r="G4081"/>
  <c r="E4081"/>
  <c r="C4081"/>
  <c r="G4105"/>
  <c r="E4105"/>
  <c r="C4105"/>
  <c r="N4105"/>
  <c r="L4105"/>
  <c r="J4105"/>
  <c r="G4145"/>
  <c r="E4145"/>
  <c r="C4145"/>
  <c r="G4199"/>
  <c r="E4199"/>
  <c r="C4199"/>
  <c r="G4227"/>
  <c r="E4227"/>
  <c r="C4227"/>
  <c r="N4266"/>
  <c r="N4227" s="1"/>
  <c r="L4266"/>
  <c r="J4266"/>
  <c r="J4227" s="1"/>
  <c r="G4275"/>
  <c r="G4266" s="1"/>
  <c r="E4266"/>
  <c r="N4275"/>
  <c r="N4284"/>
  <c r="L4284"/>
  <c r="L4275" s="1"/>
  <c r="J4284"/>
  <c r="J4275" s="1"/>
  <c r="G4284"/>
  <c r="E4284"/>
  <c r="E4275" s="1"/>
  <c r="C4284"/>
  <c r="C4275" s="1"/>
  <c r="C4266" s="1"/>
  <c r="G4295"/>
  <c r="E4295"/>
  <c r="C4295"/>
  <c r="G4299"/>
  <c r="E4299"/>
  <c r="C4299"/>
  <c r="C4345"/>
  <c r="E4345"/>
  <c r="G4345"/>
  <c r="L4345"/>
  <c r="G4392"/>
  <c r="E4392"/>
  <c r="C4392"/>
  <c r="N4450"/>
  <c r="N4419" s="1"/>
  <c r="N4392" s="1"/>
  <c r="N4387" s="1"/>
  <c r="G4470"/>
  <c r="G4450" s="1"/>
  <c r="F4470"/>
  <c r="F4385" s="1"/>
  <c r="F26" s="1"/>
  <c r="E4470"/>
  <c r="E4450" s="1"/>
  <c r="C4470"/>
  <c r="C4450" s="1"/>
  <c r="J4470"/>
  <c r="J4450" s="1"/>
  <c r="J4419" s="1"/>
  <c r="J4392" s="1"/>
  <c r="J4387" s="1"/>
  <c r="N4505"/>
  <c r="N4470" s="1"/>
  <c r="L4505"/>
  <c r="L4470" s="1"/>
  <c r="L4450" s="1"/>
  <c r="L4419" s="1"/>
  <c r="L4392" s="1"/>
  <c r="L4387" s="1"/>
  <c r="J4505"/>
  <c r="L4353"/>
  <c r="L4371"/>
  <c r="O1204"/>
  <c r="O567" s="1"/>
  <c r="O2413"/>
  <c r="O4152"/>
  <c r="C1980"/>
  <c r="E74"/>
  <c r="E1088"/>
  <c r="F74"/>
  <c r="E2052"/>
  <c r="G1088"/>
  <c r="G1204"/>
  <c r="G3641"/>
  <c r="E3641"/>
  <c r="E3370" s="1"/>
  <c r="E22" s="1"/>
  <c r="N2807" l="1"/>
  <c r="N2797" s="1"/>
  <c r="N2776" s="1"/>
  <c r="C2243"/>
  <c r="E1980"/>
  <c r="C3928"/>
  <c r="E3166"/>
  <c r="F1883"/>
  <c r="E20"/>
  <c r="E3059"/>
  <c r="E3039" s="1"/>
  <c r="G3928"/>
  <c r="G4030"/>
  <c r="G4019" s="1"/>
  <c r="E2848"/>
  <c r="E2809" s="1"/>
  <c r="L4227"/>
  <c r="G2052"/>
  <c r="G1365" s="1"/>
  <c r="C20"/>
  <c r="C3059"/>
  <c r="C3039" s="1"/>
  <c r="G1030"/>
  <c r="G1024" s="1"/>
  <c r="G1022" s="1"/>
  <c r="E1030"/>
  <c r="E1024" s="1"/>
  <c r="E1022" s="1"/>
  <c r="J4385"/>
  <c r="C3641"/>
  <c r="C3370" s="1"/>
  <c r="C22" s="1"/>
  <c r="G3370"/>
  <c r="G22" s="1"/>
  <c r="G3262"/>
  <c r="G3260" s="1"/>
  <c r="G21" s="1"/>
  <c r="E1883"/>
  <c r="C2961"/>
  <c r="C2941" s="1"/>
  <c r="C2918" s="1"/>
  <c r="C2909" s="1"/>
  <c r="C2905" s="1"/>
  <c r="C2899" s="1"/>
  <c r="C2892" s="1"/>
  <c r="C2887" s="1"/>
  <c r="G3736"/>
  <c r="G3734" s="1"/>
  <c r="G23" s="1"/>
  <c r="N4385"/>
  <c r="G4225"/>
  <c r="G4223" s="1"/>
  <c r="C3037"/>
  <c r="G3037"/>
  <c r="E972"/>
  <c r="C974"/>
  <c r="C1088"/>
  <c r="C74"/>
  <c r="J1204"/>
  <c r="J1181" s="1"/>
  <c r="J1154" s="1"/>
  <c r="J1119" s="1"/>
  <c r="J1090" s="1"/>
  <c r="J1088" s="1"/>
  <c r="J1059" s="1"/>
  <c r="J1032" s="1"/>
  <c r="J1030" s="1"/>
  <c r="J1024" s="1"/>
  <c r="J1022" s="1"/>
  <c r="J1001" s="1"/>
  <c r="J995" s="1"/>
  <c r="J993" s="1"/>
  <c r="E2885"/>
  <c r="E2877" s="1"/>
  <c r="E2807" s="1"/>
  <c r="G2885"/>
  <c r="G2877" s="1"/>
  <c r="J2807"/>
  <c r="J2797" s="1"/>
  <c r="J2776" s="1"/>
  <c r="E2724"/>
  <c r="E2720" s="1"/>
  <c r="E2709" s="1"/>
  <c r="M2662"/>
  <c r="M2649" s="1"/>
  <c r="M2631" s="1"/>
  <c r="M2609" s="1"/>
  <c r="G2243"/>
  <c r="G2176"/>
  <c r="G2106" s="1"/>
  <c r="C2052"/>
  <c r="C1365" s="1"/>
  <c r="G1980"/>
  <c r="G1935"/>
  <c r="F974"/>
  <c r="G852"/>
  <c r="C4385"/>
  <c r="L4225"/>
  <c r="L4223" s="1"/>
  <c r="E1774"/>
  <c r="E4225"/>
  <c r="E4223" s="1"/>
  <c r="E4214" s="1"/>
  <c r="E4143" s="1"/>
  <c r="E4019"/>
  <c r="G2807"/>
  <c r="J2724"/>
  <c r="J2720" s="1"/>
  <c r="J2709" s="1"/>
  <c r="J2674" s="1"/>
  <c r="J2664" s="1"/>
  <c r="G4385"/>
  <c r="C4225"/>
  <c r="C4223" s="1"/>
  <c r="E3262"/>
  <c r="E3260" s="1"/>
  <c r="E21" s="1"/>
  <c r="G3166"/>
  <c r="C2885"/>
  <c r="C2877" s="1"/>
  <c r="C2807" s="1"/>
  <c r="F2807"/>
  <c r="F2724"/>
  <c r="F2720" s="1"/>
  <c r="F2709" s="1"/>
  <c r="G2724"/>
  <c r="G2720" s="1"/>
  <c r="G2709" s="1"/>
  <c r="N2724"/>
  <c r="N2720" s="1"/>
  <c r="N2709" s="1"/>
  <c r="N2674" s="1"/>
  <c r="N2664" s="1"/>
  <c r="E2662"/>
  <c r="J2662"/>
  <c r="J2649" s="1"/>
  <c r="E2243"/>
  <c r="F2176"/>
  <c r="F2052"/>
  <c r="F1365" s="1"/>
  <c r="F1980"/>
  <c r="F1933" s="1"/>
  <c r="C1935"/>
  <c r="E1935"/>
  <c r="E1933" s="1"/>
  <c r="F1088"/>
  <c r="C852"/>
  <c r="G74"/>
  <c r="C3166"/>
  <c r="N2662"/>
  <c r="M2807"/>
  <c r="F2662"/>
  <c r="F2649" s="1"/>
  <c r="F2609" s="1"/>
  <c r="F2243"/>
  <c r="G974"/>
  <c r="E4385"/>
  <c r="L4385"/>
  <c r="E3736"/>
  <c r="E3734" s="1"/>
  <c r="E23" s="1"/>
  <c r="C3262"/>
  <c r="C3260" s="1"/>
  <c r="C21" s="1"/>
  <c r="E3037"/>
  <c r="L2807"/>
  <c r="C2724"/>
  <c r="G2662"/>
  <c r="G2649" s="1"/>
  <c r="G2609"/>
  <c r="C2106"/>
  <c r="G1883"/>
  <c r="G1774" s="1"/>
  <c r="C1883"/>
  <c r="F1774"/>
  <c r="E1365"/>
  <c r="E852"/>
  <c r="E567"/>
  <c r="G972"/>
  <c r="G567" s="1"/>
  <c r="E2106"/>
  <c r="F2106"/>
  <c r="G1933" l="1"/>
  <c r="C2400"/>
  <c r="C2385" s="1"/>
  <c r="C2372" s="1"/>
  <c r="C2017" s="1"/>
  <c r="C2720"/>
  <c r="C2709" s="1"/>
  <c r="C2662" s="1"/>
  <c r="C2649" s="1"/>
  <c r="C2609" s="1"/>
  <c r="C2562" s="1"/>
  <c r="N4334"/>
  <c r="N4299" s="1"/>
  <c r="N4225" s="1"/>
  <c r="N4223" s="1"/>
  <c r="N4214" s="1"/>
  <c r="N4207" s="1"/>
  <c r="N4199" s="1"/>
  <c r="N4145" s="1"/>
  <c r="N4143" s="1"/>
  <c r="G26"/>
  <c r="G4378"/>
  <c r="G4343" s="1"/>
  <c r="G4334" s="1"/>
  <c r="N26"/>
  <c r="N4378"/>
  <c r="N4353" s="1"/>
  <c r="N4345" s="1"/>
  <c r="N4343" s="1"/>
  <c r="E26"/>
  <c r="E4378"/>
  <c r="E4343" s="1"/>
  <c r="E4334" s="1"/>
  <c r="E3926" s="1"/>
  <c r="E25" s="1"/>
  <c r="F545"/>
  <c r="F468" s="1"/>
  <c r="F37" s="1"/>
  <c r="F14" s="1"/>
  <c r="J2631"/>
  <c r="J2611" s="1"/>
  <c r="J2609" s="1"/>
  <c r="C4214"/>
  <c r="C4143" s="1"/>
  <c r="G15"/>
  <c r="G545"/>
  <c r="G468" s="1"/>
  <c r="G37" s="1"/>
  <c r="G14" s="1"/>
  <c r="E15"/>
  <c r="E545"/>
  <c r="E468" s="1"/>
  <c r="E37" s="1"/>
  <c r="E14" s="1"/>
  <c r="L26"/>
  <c r="L4378"/>
  <c r="L4343" s="1"/>
  <c r="L4334" s="1"/>
  <c r="L4299" s="1"/>
  <c r="N2649"/>
  <c r="N2631" s="1"/>
  <c r="N2611" s="1"/>
  <c r="L4214"/>
  <c r="L4207" s="1"/>
  <c r="L4199" s="1"/>
  <c r="L4145" s="1"/>
  <c r="C545"/>
  <c r="C468" s="1"/>
  <c r="C37" s="1"/>
  <c r="C14" s="1"/>
  <c r="G4214"/>
  <c r="G4143" s="1"/>
  <c r="G3926" s="1"/>
  <c r="G25" s="1"/>
  <c r="F2400"/>
  <c r="F2385" s="1"/>
  <c r="F2372" s="1"/>
  <c r="J26"/>
  <c r="J4378"/>
  <c r="M2564"/>
  <c r="M2562" s="1"/>
  <c r="F1030"/>
  <c r="F1024" s="1"/>
  <c r="F1022" s="1"/>
  <c r="F972" s="1"/>
  <c r="F567" s="1"/>
  <c r="F15" s="1"/>
  <c r="C1877"/>
  <c r="C1774" s="1"/>
  <c r="E2562"/>
  <c r="E2649"/>
  <c r="E2609" s="1"/>
  <c r="C17"/>
  <c r="C2011"/>
  <c r="C1933" s="1"/>
  <c r="M2178"/>
  <c r="C26"/>
  <c r="C4378"/>
  <c r="C4343" s="1"/>
  <c r="C4334" s="1"/>
  <c r="C3926" s="1"/>
  <c r="C25" s="1"/>
  <c r="L2797"/>
  <c r="L2776" s="1"/>
  <c r="L2724" s="1"/>
  <c r="L2720" s="1"/>
  <c r="L2709" s="1"/>
  <c r="L2674" s="1"/>
  <c r="L2664" s="1"/>
  <c r="M2797"/>
  <c r="M2776" s="1"/>
  <c r="M2724" s="1"/>
  <c r="E2400"/>
  <c r="E2385" s="1"/>
  <c r="E2372" s="1"/>
  <c r="E2017" s="1"/>
  <c r="E17" s="1"/>
  <c r="J984"/>
  <c r="J976" s="1"/>
  <c r="N4122"/>
  <c r="N4118" s="1"/>
  <c r="N4116" s="1"/>
  <c r="N4111" s="1"/>
  <c r="N4081" s="1"/>
  <c r="N4043" s="1"/>
  <c r="N4030" s="1"/>
  <c r="N4019" s="1"/>
  <c r="N3990" s="1"/>
  <c r="N3960" s="1"/>
  <c r="C1030"/>
  <c r="C1024" s="1"/>
  <c r="C1022" s="1"/>
  <c r="C972" s="1"/>
  <c r="C567" s="1"/>
  <c r="C15" s="1"/>
  <c r="F1306"/>
  <c r="F16" s="1"/>
  <c r="E1306"/>
  <c r="E16" s="1"/>
  <c r="G2562"/>
  <c r="G1306"/>
  <c r="G16" s="1"/>
  <c r="F2017"/>
  <c r="F17" s="1"/>
  <c r="F2562"/>
  <c r="C1306" l="1"/>
  <c r="C16" s="1"/>
  <c r="J974"/>
  <c r="J972" s="1"/>
  <c r="J953" s="1"/>
  <c r="J912" s="1"/>
  <c r="J885" s="1"/>
  <c r="J871" s="1"/>
  <c r="J854" s="1"/>
  <c r="L2649"/>
  <c r="L2631" s="1"/>
  <c r="L2611" s="1"/>
  <c r="L2609" s="1"/>
  <c r="L2564" s="1"/>
  <c r="L2662"/>
  <c r="N2564"/>
  <c r="N2609"/>
  <c r="L4122"/>
  <c r="L4118" s="1"/>
  <c r="L4116" s="1"/>
  <c r="L4111" s="1"/>
  <c r="L4081" s="1"/>
  <c r="L4043" s="1"/>
  <c r="L4143"/>
  <c r="J545"/>
  <c r="J520" s="1"/>
  <c r="J470" s="1"/>
  <c r="L4030"/>
  <c r="L4019" s="1"/>
  <c r="L3990" s="1"/>
  <c r="L3960" s="1"/>
  <c r="L3930" s="1"/>
  <c r="L3928" s="1"/>
  <c r="E19"/>
  <c r="E2555"/>
  <c r="E2508" s="1"/>
  <c r="E2437" s="1"/>
  <c r="E2435" s="1"/>
  <c r="E2413" s="1"/>
  <c r="E2411" s="1"/>
  <c r="E18" s="1"/>
  <c r="E12" s="1"/>
  <c r="N2555"/>
  <c r="N2537" s="1"/>
  <c r="N2508" s="1"/>
  <c r="N2496" s="1"/>
  <c r="N2437" s="1"/>
  <c r="N3928"/>
  <c r="N3930"/>
  <c r="J4353"/>
  <c r="J4345" s="1"/>
  <c r="J4343" s="1"/>
  <c r="J4334" s="1"/>
  <c r="J4299" s="1"/>
  <c r="J4225" s="1"/>
  <c r="J4223" s="1"/>
  <c r="F19"/>
  <c r="F2555"/>
  <c r="F2508" s="1"/>
  <c r="F2437" s="1"/>
  <c r="F2435" s="1"/>
  <c r="F2413" s="1"/>
  <c r="F2411" s="1"/>
  <c r="F18" s="1"/>
  <c r="F12" s="1"/>
  <c r="M19"/>
  <c r="M2555"/>
  <c r="M2537" s="1"/>
  <c r="M2508" s="1"/>
  <c r="M2496" s="1"/>
  <c r="M2435" s="1"/>
  <c r="M2415" s="1"/>
  <c r="C19"/>
  <c r="C12" s="1"/>
  <c r="C11" s="1"/>
  <c r="C2555"/>
  <c r="C2508" s="1"/>
  <c r="C2437" s="1"/>
  <c r="C2435" s="1"/>
  <c r="C2413" s="1"/>
  <c r="C2411" s="1"/>
  <c r="C18" s="1"/>
  <c r="M2166"/>
  <c r="J2564"/>
  <c r="L2555"/>
  <c r="L2537" s="1"/>
  <c r="L2508" s="1"/>
  <c r="L2496" s="1"/>
  <c r="L2437" s="1"/>
  <c r="L2435" s="1"/>
  <c r="L2415" s="1"/>
  <c r="G19"/>
  <c r="G2555"/>
  <c r="G2508" s="1"/>
  <c r="G2437" s="1"/>
  <c r="G2435" s="1"/>
  <c r="G2413" s="1"/>
  <c r="G2411" s="1"/>
  <c r="J826" l="1"/>
  <c r="J793" s="1"/>
  <c r="J852"/>
  <c r="J2555"/>
  <c r="J2537" s="1"/>
  <c r="J2508" s="1"/>
  <c r="J2496" s="1"/>
  <c r="J2437" s="1"/>
  <c r="J2435" s="1"/>
  <c r="N3926"/>
  <c r="M2411"/>
  <c r="M2413"/>
  <c r="N2415"/>
  <c r="N2435"/>
  <c r="L3926"/>
  <c r="J443"/>
  <c r="J432" s="1"/>
  <c r="J421" s="1"/>
  <c r="J352" s="1"/>
  <c r="J350" s="1"/>
  <c r="J272" s="1"/>
  <c r="J172" s="1"/>
  <c r="J145" s="1"/>
  <c r="J76" s="1"/>
  <c r="J74" s="1"/>
  <c r="J39" s="1"/>
  <c r="J37" s="1"/>
  <c r="J14" s="1"/>
  <c r="J468"/>
  <c r="L2411"/>
  <c r="L2413"/>
  <c r="N2400"/>
  <c r="J2413"/>
  <c r="J2411" s="1"/>
  <c r="J2415"/>
  <c r="L18"/>
  <c r="L2400"/>
  <c r="M2157"/>
  <c r="M2150" s="1"/>
  <c r="L25"/>
  <c r="L3919"/>
  <c r="G18"/>
  <c r="G2400"/>
  <c r="G2385" s="1"/>
  <c r="G2372" s="1"/>
  <c r="G2017" s="1"/>
  <c r="G17" s="1"/>
  <c r="M18"/>
  <c r="M2400"/>
  <c r="M2394" s="1"/>
  <c r="M2385" s="1"/>
  <c r="M2374" s="1"/>
  <c r="N25"/>
  <c r="N3919"/>
  <c r="N3874" s="1"/>
  <c r="N3872" s="1"/>
  <c r="J4214"/>
  <c r="J4207" s="1"/>
  <c r="M2365" l="1"/>
  <c r="M2344" s="1"/>
  <c r="M2337" s="1"/>
  <c r="M2243" s="1"/>
  <c r="M2199" s="1"/>
  <c r="M2176" s="1"/>
  <c r="M2106" s="1"/>
  <c r="M2372"/>
  <c r="J756"/>
  <c r="J720" s="1"/>
  <c r="J791"/>
  <c r="G12"/>
  <c r="N2413"/>
  <c r="N2411" s="1"/>
  <c r="N18" s="1"/>
  <c r="J4199"/>
  <c r="J4145" s="1"/>
  <c r="J4143" s="1"/>
  <c r="J4122" s="1"/>
  <c r="J4118" s="1"/>
  <c r="J4116" s="1"/>
  <c r="J4111" s="1"/>
  <c r="J4081" s="1"/>
  <c r="J4043" s="1"/>
  <c r="J4030" s="1"/>
  <c r="J4019" s="1"/>
  <c r="J3990" s="1"/>
  <c r="L2394"/>
  <c r="L2385"/>
  <c r="N2394"/>
  <c r="N2385"/>
  <c r="J18"/>
  <c r="J2400"/>
  <c r="J2394" s="1"/>
  <c r="J2385" s="1"/>
  <c r="J2374" s="1"/>
  <c r="L3874"/>
  <c r="L3872" s="1"/>
  <c r="N24"/>
  <c r="N3865"/>
  <c r="N3863" s="1"/>
  <c r="N3831" s="1"/>
  <c r="M2098"/>
  <c r="M2090" s="1"/>
  <c r="M2078" s="1"/>
  <c r="M2054" s="1"/>
  <c r="N3813" l="1"/>
  <c r="N3808" s="1"/>
  <c r="N3798" s="1"/>
  <c r="N3781" s="1"/>
  <c r="N3768" s="1"/>
  <c r="N3738" s="1"/>
  <c r="N3712" s="1"/>
  <c r="N3701" s="1"/>
  <c r="N3693" s="1"/>
  <c r="N3668" s="1"/>
  <c r="N3643" s="1"/>
  <c r="N3734"/>
  <c r="N23" s="1"/>
  <c r="M2019"/>
  <c r="M2052"/>
  <c r="J2365"/>
  <c r="J2344" s="1"/>
  <c r="J2337" s="1"/>
  <c r="J2326" s="1"/>
  <c r="J2315" s="1"/>
  <c r="J2303" s="1"/>
  <c r="J2290" s="1"/>
  <c r="J2280" s="1"/>
  <c r="J2273" s="1"/>
  <c r="J2266" s="1"/>
  <c r="J2245" s="1"/>
  <c r="J2372"/>
  <c r="J676"/>
  <c r="J639" s="1"/>
  <c r="J599" s="1"/>
  <c r="J597" s="1"/>
  <c r="J569" s="1"/>
  <c r="J567" s="1"/>
  <c r="J15" s="1"/>
  <c r="J718"/>
  <c r="N3249"/>
  <c r="N3216" s="1"/>
  <c r="J2157"/>
  <c r="J2150" s="1"/>
  <c r="J2143" s="1"/>
  <c r="J2134" s="1"/>
  <c r="J2128" s="1"/>
  <c r="L2372"/>
  <c r="L2365" s="1"/>
  <c r="L2344" s="1"/>
  <c r="L2337" s="1"/>
  <c r="L2326" s="1"/>
  <c r="L2315" s="1"/>
  <c r="L2303" s="1"/>
  <c r="L2290" s="1"/>
  <c r="L2280" s="1"/>
  <c r="L2273" s="1"/>
  <c r="L2266" s="1"/>
  <c r="L2245" s="1"/>
  <c r="L2374"/>
  <c r="M1999"/>
  <c r="M1982" s="1"/>
  <c r="L24"/>
  <c r="L3865"/>
  <c r="L3863" s="1"/>
  <c r="L3831" s="1"/>
  <c r="J3960"/>
  <c r="J3930" s="1"/>
  <c r="N2372"/>
  <c r="N2365" s="1"/>
  <c r="N2344" s="1"/>
  <c r="N2337" s="1"/>
  <c r="N2326" s="1"/>
  <c r="N2315" s="1"/>
  <c r="N2303" s="1"/>
  <c r="N2290" s="1"/>
  <c r="N2280" s="1"/>
  <c r="N2273" s="1"/>
  <c r="N2266" s="1"/>
  <c r="N2245" s="1"/>
  <c r="N2374"/>
  <c r="M1964"/>
  <c r="M1937" s="1"/>
  <c r="N3628" l="1"/>
  <c r="N3606" s="1"/>
  <c r="N3583" s="1"/>
  <c r="N3576" s="1"/>
  <c r="N3546" s="1"/>
  <c r="N3474" s="1"/>
  <c r="N3472" s="1"/>
  <c r="N3439" s="1"/>
  <c r="N3404" s="1"/>
  <c r="N3374" s="1"/>
  <c r="N3641"/>
  <c r="J2232"/>
  <c r="J2199" s="1"/>
  <c r="J2178" s="1"/>
  <c r="J2243"/>
  <c r="L3813"/>
  <c r="L3808" s="1"/>
  <c r="L3798" s="1"/>
  <c r="L3781" s="1"/>
  <c r="L3768" s="1"/>
  <c r="L3738" s="1"/>
  <c r="L3712" s="1"/>
  <c r="L3701" s="1"/>
  <c r="L3693" s="1"/>
  <c r="L3668" s="1"/>
  <c r="L3643" s="1"/>
  <c r="L3734"/>
  <c r="L23" s="1"/>
  <c r="N3200"/>
  <c r="N3214"/>
  <c r="N2232"/>
  <c r="N2199" s="1"/>
  <c r="N2178" s="1"/>
  <c r="N2243"/>
  <c r="M1980"/>
  <c r="M2017"/>
  <c r="M17" s="1"/>
  <c r="L2232"/>
  <c r="L2199" s="1"/>
  <c r="L2178" s="1"/>
  <c r="L2243"/>
  <c r="M1933"/>
  <c r="M1927" s="1"/>
  <c r="M1916" s="1"/>
  <c r="M1905" s="1"/>
  <c r="M1896" s="1"/>
  <c r="M1885" s="1"/>
  <c r="M1935"/>
  <c r="J3926"/>
  <c r="J25" s="1"/>
  <c r="J3928"/>
  <c r="J3919"/>
  <c r="J3874" s="1"/>
  <c r="N2157"/>
  <c r="N2150" s="1"/>
  <c r="N2143" s="1"/>
  <c r="N2134" s="1"/>
  <c r="N2128" s="1"/>
  <c r="L2157"/>
  <c r="L2150" s="1"/>
  <c r="L2143" s="1"/>
  <c r="L2134" s="1"/>
  <c r="L2128" s="1"/>
  <c r="L3249"/>
  <c r="L3216" s="1"/>
  <c r="N3166"/>
  <c r="N3160" s="1"/>
  <c r="N3105" s="1"/>
  <c r="N3075" s="1"/>
  <c r="N3071" s="1"/>
  <c r="N3168"/>
  <c r="M1625"/>
  <c r="M1610" s="1"/>
  <c r="M1579" s="1"/>
  <c r="M1548" s="1"/>
  <c r="M1511" s="1"/>
  <c r="M1506" s="1"/>
  <c r="M1504" s="1"/>
  <c r="M1500" s="1"/>
  <c r="M1461" s="1"/>
  <c r="M1451" s="1"/>
  <c r="J2117"/>
  <c r="J2108" s="1"/>
  <c r="J2098"/>
  <c r="J2090" s="1"/>
  <c r="J2078" s="1"/>
  <c r="J2054" s="1"/>
  <c r="J2052" s="1"/>
  <c r="M1412" l="1"/>
  <c r="M1407" s="1"/>
  <c r="M1449"/>
  <c r="L2166"/>
  <c r="L2176"/>
  <c r="N3348"/>
  <c r="N3292" s="1"/>
  <c r="N3264" s="1"/>
  <c r="N3262" s="1"/>
  <c r="N3260" s="1"/>
  <c r="N21" s="1"/>
  <c r="N3372"/>
  <c r="N3370" s="1"/>
  <c r="N22" s="1"/>
  <c r="L3628"/>
  <c r="L3606" s="1"/>
  <c r="L3583" s="1"/>
  <c r="L3576" s="1"/>
  <c r="L3546" s="1"/>
  <c r="L3474" s="1"/>
  <c r="L3472" s="1"/>
  <c r="L3439" s="1"/>
  <c r="L3404" s="1"/>
  <c r="L3374" s="1"/>
  <c r="L3641"/>
  <c r="L3200"/>
  <c r="L3168" s="1"/>
  <c r="L3214"/>
  <c r="M1830"/>
  <c r="M1787" s="1"/>
  <c r="M1776" s="1"/>
  <c r="M1774" s="1"/>
  <c r="M1750" s="1"/>
  <c r="M1719" s="1"/>
  <c r="M1709" s="1"/>
  <c r="M1679" s="1"/>
  <c r="M1674" s="1"/>
  <c r="M1653" s="1"/>
  <c r="M1638" s="1"/>
  <c r="M1883"/>
  <c r="J2166"/>
  <c r="J2176"/>
  <c r="N2166"/>
  <c r="N2176"/>
  <c r="J3865"/>
  <c r="J3863" s="1"/>
  <c r="J3831" s="1"/>
  <c r="J3734" s="1"/>
  <c r="J3872"/>
  <c r="J24" s="1"/>
  <c r="J2106"/>
  <c r="N2117"/>
  <c r="N2108" s="1"/>
  <c r="N2052"/>
  <c r="M1308"/>
  <c r="L3059"/>
  <c r="L3039" s="1"/>
  <c r="L3037" s="1"/>
  <c r="L3024" s="1"/>
  <c r="L3017" s="1"/>
  <c r="L2999" s="1"/>
  <c r="L2984" s="1"/>
  <c r="L2964" s="1"/>
  <c r="L2961" s="1"/>
  <c r="L2941" s="1"/>
  <c r="L2918" s="1"/>
  <c r="L2909" s="1"/>
  <c r="L2905" s="1"/>
  <c r="L2899" s="1"/>
  <c r="N20"/>
  <c r="N3059"/>
  <c r="L2117"/>
  <c r="L2108" s="1"/>
  <c r="J3813"/>
  <c r="J3808" s="1"/>
  <c r="J3798" s="1"/>
  <c r="J3781" s="1"/>
  <c r="J3768" s="1"/>
  <c r="J3738" s="1"/>
  <c r="N2098"/>
  <c r="N2090" s="1"/>
  <c r="N2078" s="1"/>
  <c r="N2054" s="1"/>
  <c r="J2019"/>
  <c r="M1382" l="1"/>
  <c r="M1367" s="1"/>
  <c r="M1405"/>
  <c r="L3160"/>
  <c r="L3105" s="1"/>
  <c r="L3075" s="1"/>
  <c r="L3071" s="1"/>
  <c r="L20" s="1"/>
  <c r="L3166"/>
  <c r="L3348"/>
  <c r="L3292" s="1"/>
  <c r="L3264" s="1"/>
  <c r="L3372"/>
  <c r="L3370" s="1"/>
  <c r="L22" s="1"/>
  <c r="L2098"/>
  <c r="L2090" s="1"/>
  <c r="L2078" s="1"/>
  <c r="L2054" s="1"/>
  <c r="L2052" s="1"/>
  <c r="L2106"/>
  <c r="N2106"/>
  <c r="N3037"/>
  <c r="N3024" s="1"/>
  <c r="N3017" s="1"/>
  <c r="N2999" s="1"/>
  <c r="N2984" s="1"/>
  <c r="N2964" s="1"/>
  <c r="N2961" s="1"/>
  <c r="N2941" s="1"/>
  <c r="N2918" s="1"/>
  <c r="N2909" s="1"/>
  <c r="N2905" s="1"/>
  <c r="N2899" s="1"/>
  <c r="N3039"/>
  <c r="J2017"/>
  <c r="L2892"/>
  <c r="L2887" s="1"/>
  <c r="L2885" s="1"/>
  <c r="L2562" s="1"/>
  <c r="L19" s="1"/>
  <c r="N2019"/>
  <c r="J23"/>
  <c r="J3712"/>
  <c r="J3701" s="1"/>
  <c r="J3693" s="1"/>
  <c r="J3668" s="1"/>
  <c r="J3643" s="1"/>
  <c r="M1297"/>
  <c r="M1291" s="1"/>
  <c r="M1282" s="1"/>
  <c r="M1267" s="1"/>
  <c r="M1247" s="1"/>
  <c r="M1223" s="1"/>
  <c r="M1206" s="1"/>
  <c r="L2019"/>
  <c r="J3628" l="1"/>
  <c r="J3606" s="1"/>
  <c r="J3583" s="1"/>
  <c r="J3576" s="1"/>
  <c r="J3546" s="1"/>
  <c r="J3474" s="1"/>
  <c r="J3472" s="1"/>
  <c r="J3439" s="1"/>
  <c r="J3404" s="1"/>
  <c r="J3374" s="1"/>
  <c r="J3641"/>
  <c r="M1181"/>
  <c r="M1154" s="1"/>
  <c r="M1204"/>
  <c r="L3262"/>
  <c r="L3260" s="1"/>
  <c r="L21" s="1"/>
  <c r="M1365"/>
  <c r="M1306" s="1"/>
  <c r="M16" s="1"/>
  <c r="M1119"/>
  <c r="M1090" s="1"/>
  <c r="M1088" s="1"/>
  <c r="L2017"/>
  <c r="N2892"/>
  <c r="N2887" s="1"/>
  <c r="N2885" s="1"/>
  <c r="N2562" s="1"/>
  <c r="N19" s="1"/>
  <c r="J3249"/>
  <c r="N2017"/>
  <c r="J17"/>
  <c r="J2011"/>
  <c r="J1999" s="1"/>
  <c r="J1982" s="1"/>
  <c r="J3348" l="1"/>
  <c r="J3292" s="1"/>
  <c r="J3264" s="1"/>
  <c r="J3372"/>
  <c r="J3370" s="1"/>
  <c r="J22" s="1"/>
  <c r="J1964"/>
  <c r="J1937" s="1"/>
  <c r="J1980"/>
  <c r="J1896"/>
  <c r="J1885" s="1"/>
  <c r="N17"/>
  <c r="N1999"/>
  <c r="N1982" s="1"/>
  <c r="J3214"/>
  <c r="J3200" s="1"/>
  <c r="J3168" s="1"/>
  <c r="J3216"/>
  <c r="L17"/>
  <c r="L1999"/>
  <c r="L1982" s="1"/>
  <c r="L1980" s="1"/>
  <c r="M1059"/>
  <c r="M1032" s="1"/>
  <c r="M1030" s="1"/>
  <c r="L1964"/>
  <c r="L1937" s="1"/>
  <c r="J3160" l="1"/>
  <c r="J3105" s="1"/>
  <c r="J3075" s="1"/>
  <c r="J3166"/>
  <c r="J3262"/>
  <c r="J3260" s="1"/>
  <c r="J21" s="1"/>
  <c r="L1933"/>
  <c r="L1927" s="1"/>
  <c r="L1916" s="1"/>
  <c r="L1905" s="1"/>
  <c r="L1896" s="1"/>
  <c r="L1885" s="1"/>
  <c r="L1935"/>
  <c r="J1935"/>
  <c r="J1933" s="1"/>
  <c r="J1927" s="1"/>
  <c r="J1916" s="1"/>
  <c r="J1905" s="1"/>
  <c r="J1883" s="1"/>
  <c r="J1877" s="1"/>
  <c r="J1830" s="1"/>
  <c r="J1787" s="1"/>
  <c r="J1776" s="1"/>
  <c r="J1774" s="1"/>
  <c r="J1767" s="1"/>
  <c r="J1750" s="1"/>
  <c r="J1719" s="1"/>
  <c r="J1709" s="1"/>
  <c r="J1679" s="1"/>
  <c r="J1674" s="1"/>
  <c r="J1653" s="1"/>
  <c r="J1638" s="1"/>
  <c r="N1964"/>
  <c r="N1937" s="1"/>
  <c r="N1980"/>
  <c r="N1625"/>
  <c r="N1610" s="1"/>
  <c r="N1579" s="1"/>
  <c r="N1548" s="1"/>
  <c r="N1511" s="1"/>
  <c r="N1506" s="1"/>
  <c r="N1504" s="1"/>
  <c r="N1500" s="1"/>
  <c r="N1461" s="1"/>
  <c r="N1451" s="1"/>
  <c r="J3059"/>
  <c r="J3039" s="1"/>
  <c r="J1625"/>
  <c r="J1610" s="1"/>
  <c r="J1579" s="1"/>
  <c r="J1548" s="1"/>
  <c r="J1511" s="1"/>
  <c r="J1506" s="1"/>
  <c r="M1024"/>
  <c r="M1022" s="1"/>
  <c r="M1001" s="1"/>
  <c r="M995" s="1"/>
  <c r="L1625"/>
  <c r="L1610" s="1"/>
  <c r="L1579" s="1"/>
  <c r="L1548" s="1"/>
  <c r="L1511" s="1"/>
  <c r="L1506" s="1"/>
  <c r="N1935" l="1"/>
  <c r="N1933" s="1"/>
  <c r="N1927" s="1"/>
  <c r="N1916" s="1"/>
  <c r="N1905" s="1"/>
  <c r="N1896" s="1"/>
  <c r="N1885" s="1"/>
  <c r="N1883" s="1"/>
  <c r="N1830" s="1"/>
  <c r="N1787" s="1"/>
  <c r="N1776" s="1"/>
  <c r="N1774" s="1"/>
  <c r="N1750" s="1"/>
  <c r="N1719" s="1"/>
  <c r="N1709" s="1"/>
  <c r="N1679" s="1"/>
  <c r="N1674" s="1"/>
  <c r="N1653" s="1"/>
  <c r="N1638" s="1"/>
  <c r="L1830"/>
  <c r="L1787" s="1"/>
  <c r="L1776" s="1"/>
  <c r="L1774" s="1"/>
  <c r="L1750" s="1"/>
  <c r="L1719" s="1"/>
  <c r="L1709" s="1"/>
  <c r="L1679" s="1"/>
  <c r="L1674" s="1"/>
  <c r="L1653" s="1"/>
  <c r="L1638" s="1"/>
  <c r="L1883"/>
  <c r="J3073"/>
  <c r="J3071" s="1"/>
  <c r="J20" s="1"/>
  <c r="J12" s="1"/>
  <c r="J11" s="1"/>
  <c r="M984"/>
  <c r="M976" s="1"/>
  <c r="M974" s="1"/>
  <c r="M972" s="1"/>
  <c r="M993"/>
  <c r="L1461"/>
  <c r="L1451" s="1"/>
  <c r="L1504"/>
  <c r="L1500" s="1"/>
  <c r="J3024"/>
  <c r="J3017" s="1"/>
  <c r="J2999" s="1"/>
  <c r="J2984" s="1"/>
  <c r="J2964" s="1"/>
  <c r="J3037"/>
  <c r="N1412"/>
  <c r="N1407" s="1"/>
  <c r="N1449"/>
  <c r="J1461"/>
  <c r="J1451" s="1"/>
  <c r="J1504"/>
  <c r="J1500" s="1"/>
  <c r="L1407"/>
  <c r="J1308"/>
  <c r="N1308"/>
  <c r="J2892"/>
  <c r="J2887" s="1"/>
  <c r="J1412" l="1"/>
  <c r="J1407" s="1"/>
  <c r="J1449"/>
  <c r="N1382"/>
  <c r="N1367" s="1"/>
  <c r="N1365" s="1"/>
  <c r="N1306" s="1"/>
  <c r="N16" s="1"/>
  <c r="N1405"/>
  <c r="L1412"/>
  <c r="L1405" s="1"/>
  <c r="L1382" s="1"/>
  <c r="L1367" s="1"/>
  <c r="L1449"/>
  <c r="J2941"/>
  <c r="J2918" s="1"/>
  <c r="J2909" s="1"/>
  <c r="J2905" s="1"/>
  <c r="J2899" s="1"/>
  <c r="J2885" s="1"/>
  <c r="J2562" s="1"/>
  <c r="J19" s="1"/>
  <c r="J2961"/>
  <c r="J1297"/>
  <c r="J1291" s="1"/>
  <c r="J1282" s="1"/>
  <c r="J1267" s="1"/>
  <c r="N1297"/>
  <c r="N1291" s="1"/>
  <c r="N1282" s="1"/>
  <c r="N1267" s="1"/>
  <c r="N1247" s="1"/>
  <c r="N1223" s="1"/>
  <c r="N1206" s="1"/>
  <c r="L1119"/>
  <c r="L1090" s="1"/>
  <c r="N1119"/>
  <c r="N1090" s="1"/>
  <c r="M953"/>
  <c r="M912" s="1"/>
  <c r="M885" s="1"/>
  <c r="M871" s="1"/>
  <c r="M854" s="1"/>
  <c r="L1308" l="1"/>
  <c r="L1365"/>
  <c r="J1382"/>
  <c r="J1367" s="1"/>
  <c r="J1365" s="1"/>
  <c r="J1306" s="1"/>
  <c r="J16" s="1"/>
  <c r="J1405"/>
  <c r="M826"/>
  <c r="M793" s="1"/>
  <c r="M852"/>
  <c r="N1181"/>
  <c r="N1154" s="1"/>
  <c r="N1088" s="1"/>
  <c r="N1204"/>
  <c r="M545"/>
  <c r="M520" s="1"/>
  <c r="M470" s="1"/>
  <c r="M468" s="1"/>
  <c r="M443" s="1"/>
  <c r="M432" s="1"/>
  <c r="M421" s="1"/>
  <c r="M352" s="1"/>
  <c r="L1059"/>
  <c r="L1032" s="1"/>
  <c r="L1030" s="1"/>
  <c r="N1059"/>
  <c r="N1032" s="1"/>
  <c r="N1030" s="1"/>
  <c r="M756" l="1"/>
  <c r="M720" s="1"/>
  <c r="M791"/>
  <c r="L1297"/>
  <c r="L1291" s="1"/>
  <c r="L1282" s="1"/>
  <c r="L1267" s="1"/>
  <c r="L1247" s="1"/>
  <c r="L1223" s="1"/>
  <c r="L1206" s="1"/>
  <c r="L1306"/>
  <c r="L16" s="1"/>
  <c r="M272"/>
  <c r="M172" s="1"/>
  <c r="M145" s="1"/>
  <c r="M76" s="1"/>
  <c r="M74" s="1"/>
  <c r="M350"/>
  <c r="M39"/>
  <c r="M37" s="1"/>
  <c r="M14" s="1"/>
  <c r="L1024"/>
  <c r="L1022" s="1"/>
  <c r="L1001" s="1"/>
  <c r="L995" s="1"/>
  <c r="L993" s="1"/>
  <c r="N1024"/>
  <c r="N1022" s="1"/>
  <c r="N1001" s="1"/>
  <c r="N995" s="1"/>
  <c r="N993" s="1"/>
  <c r="M676" l="1"/>
  <c r="M639" s="1"/>
  <c r="M599" s="1"/>
  <c r="M597" s="1"/>
  <c r="M569" s="1"/>
  <c r="M567" s="1"/>
  <c r="M15" s="1"/>
  <c r="M718"/>
  <c r="L1181"/>
  <c r="L1154" s="1"/>
  <c r="L1088" s="1"/>
  <c r="L1204"/>
  <c r="N984"/>
  <c r="N976" s="1"/>
  <c r="L984"/>
  <c r="L976" s="1"/>
  <c r="L974" s="1"/>
  <c r="N972" l="1"/>
  <c r="N953" s="1"/>
  <c r="N912" s="1"/>
  <c r="N885" s="1"/>
  <c r="N871" s="1"/>
  <c r="N854" s="1"/>
  <c r="N974"/>
  <c r="L972"/>
  <c r="N793"/>
  <c r="L953"/>
  <c r="L912" s="1"/>
  <c r="L885" s="1"/>
  <c r="L871" s="1"/>
  <c r="L854" s="1"/>
  <c r="N791" l="1"/>
  <c r="N756" s="1"/>
  <c r="N720" s="1"/>
  <c r="L826"/>
  <c r="L793" s="1"/>
  <c r="L791" s="1"/>
  <c r="L756" s="1"/>
  <c r="L720" s="1"/>
  <c r="L718" s="1"/>
  <c r="L676" s="1"/>
  <c r="L639" s="1"/>
  <c r="L599" s="1"/>
  <c r="L597" s="1"/>
  <c r="L569" s="1"/>
  <c r="L567" s="1"/>
  <c r="L15" s="1"/>
  <c r="L852"/>
  <c r="N826"/>
  <c r="N852"/>
  <c r="L545"/>
  <c r="L520" s="1"/>
  <c r="L470" s="1"/>
  <c r="N545"/>
  <c r="N520" s="1"/>
  <c r="N470" s="1"/>
  <c r="N676" l="1"/>
  <c r="N639" s="1"/>
  <c r="N599" s="1"/>
  <c r="N597" s="1"/>
  <c r="N569" s="1"/>
  <c r="N567" s="1"/>
  <c r="N15" s="1"/>
  <c r="N718"/>
  <c r="L443"/>
  <c r="L432" s="1"/>
  <c r="L421" s="1"/>
  <c r="L352" s="1"/>
  <c r="L350" s="1"/>
  <c r="L272" s="1"/>
  <c r="L172" s="1"/>
  <c r="L145" s="1"/>
  <c r="L76" s="1"/>
  <c r="L74" s="1"/>
  <c r="L39" s="1"/>
  <c r="L37" s="1"/>
  <c r="L14" s="1"/>
  <c r="L12" s="1"/>
  <c r="L468"/>
  <c r="N443"/>
  <c r="N432" s="1"/>
  <c r="N421" s="1"/>
  <c r="N352" s="1"/>
  <c r="N350" s="1"/>
  <c r="N272" s="1"/>
  <c r="N172" s="1"/>
  <c r="N145" s="1"/>
  <c r="N76" s="1"/>
  <c r="N74" s="1"/>
  <c r="N39" s="1"/>
  <c r="N37" s="1"/>
  <c r="N14" s="1"/>
  <c r="N468"/>
  <c r="N12" l="1"/>
</calcChain>
</file>

<file path=xl/sharedStrings.xml><?xml version="1.0" encoding="utf-8"?>
<sst xmlns="http://schemas.openxmlformats.org/spreadsheetml/2006/main" count="9457" uniqueCount="2189">
  <si>
    <t>שימוש מכונת צילום</t>
  </si>
  <si>
    <t>הכנסה מקנסות</t>
  </si>
  <si>
    <t>מכירת ספרים</t>
  </si>
  <si>
    <t>השתת' מ. החינוך</t>
  </si>
  <si>
    <t>מועדון גמלאים</t>
  </si>
  <si>
    <t>דמי חוגים</t>
  </si>
  <si>
    <t>החזקת מזגנים</t>
  </si>
  <si>
    <t>-------------------</t>
  </si>
  <si>
    <t>=</t>
  </si>
  <si>
    <t>--------------</t>
  </si>
  <si>
    <t>-----------------</t>
  </si>
  <si>
    <t xml:space="preserve"> </t>
  </si>
  <si>
    <t>-------------</t>
  </si>
  <si>
    <t xml:space="preserve">האגפים     </t>
  </si>
  <si>
    <t xml:space="preserve">סה"כ הכנסות </t>
  </si>
  <si>
    <t>עמלות הקצאות אשראי</t>
  </si>
  <si>
    <t>הוצאות לאומנים</t>
  </si>
  <si>
    <t>825310</t>
  </si>
  <si>
    <t>825311</t>
  </si>
  <si>
    <t>32530</t>
  </si>
  <si>
    <t>325310</t>
  </si>
  <si>
    <t>325311</t>
  </si>
  <si>
    <t xml:space="preserve">פעולות התנדבות </t>
  </si>
  <si>
    <t xml:space="preserve">דמי שמוש </t>
  </si>
  <si>
    <t>מ.מוסיקה חוגים</t>
  </si>
  <si>
    <t>כדוריד בנים</t>
  </si>
  <si>
    <t>829916</t>
  </si>
  <si>
    <t>329916</t>
  </si>
  <si>
    <t xml:space="preserve">דמי חוג'ם בריאות </t>
  </si>
  <si>
    <t xml:space="preserve">לתמ"א 38 </t>
  </si>
  <si>
    <t xml:space="preserve">תמיכה ובקרה </t>
  </si>
  <si>
    <t>השת' רובוטיקה</t>
  </si>
  <si>
    <t xml:space="preserve">רימון- מגמות </t>
  </si>
  <si>
    <t>חינוך</t>
  </si>
  <si>
    <t xml:space="preserve">השתת' באגרת </t>
  </si>
  <si>
    <t xml:space="preserve"> קרן רועי</t>
  </si>
  <si>
    <t xml:space="preserve">קבלן  נקיון </t>
  </si>
  <si>
    <t>ציוד שוטף</t>
  </si>
  <si>
    <t>ארוחות  יוח"א</t>
  </si>
  <si>
    <t>שיבוץ גני ילדים</t>
  </si>
  <si>
    <t>ערכים ודמוקרטיה</t>
  </si>
  <si>
    <t>גננות עוב' מדינה</t>
  </si>
  <si>
    <t>גננות חובה לפי ריש</t>
  </si>
  <si>
    <t>ארועים והשתלמויות</t>
  </si>
  <si>
    <t>חומרים לחוגים</t>
  </si>
  <si>
    <t>תקציב שוטף לחוגים</t>
  </si>
  <si>
    <t>אינטרנט</t>
  </si>
  <si>
    <t xml:space="preserve">תקציב שוטף </t>
  </si>
  <si>
    <t>תגבור לימודי למבוגר'</t>
  </si>
  <si>
    <t>הוצ' טלפון</t>
  </si>
  <si>
    <t>3255</t>
  </si>
  <si>
    <t>32552</t>
  </si>
  <si>
    <t>ביטוח ספורטאים</t>
  </si>
  <si>
    <t>אבחון לקוי למידה</t>
  </si>
  <si>
    <t>343</t>
  </si>
  <si>
    <t>3435</t>
  </si>
  <si>
    <t>.937</t>
  </si>
  <si>
    <t>3439</t>
  </si>
  <si>
    <t>344</t>
  </si>
  <si>
    <t>3443</t>
  </si>
  <si>
    <t>3444</t>
  </si>
  <si>
    <t>.428</t>
  </si>
  <si>
    <t>.934</t>
  </si>
  <si>
    <t>.938</t>
  </si>
  <si>
    <t>345</t>
  </si>
  <si>
    <t>3451</t>
  </si>
  <si>
    <t>3452</t>
  </si>
  <si>
    <t>34521</t>
  </si>
  <si>
    <t>חזות העיר</t>
  </si>
  <si>
    <t xml:space="preserve">הנדסה  </t>
  </si>
  <si>
    <t>כללי</t>
  </si>
  <si>
    <t>מיחשוב</t>
  </si>
  <si>
    <t>כספים</t>
  </si>
  <si>
    <t>רכש  ואחזקה</t>
  </si>
  <si>
    <t>ארנונה חקלאית</t>
  </si>
  <si>
    <t>אגף תרבות ונוער</t>
  </si>
  <si>
    <t>דמי מנויים</t>
  </si>
  <si>
    <t>תשלום להדרכה</t>
  </si>
  <si>
    <t>השכרת מגרשים</t>
  </si>
  <si>
    <t>הכנסות מקפיטריה</t>
  </si>
  <si>
    <t>מכירת ציוד  ספורט</t>
  </si>
  <si>
    <t>בריכת שחיה עירונית</t>
  </si>
  <si>
    <t>דמי כניסה</t>
  </si>
  <si>
    <t>ביטוח חוגים</t>
  </si>
  <si>
    <t>דמי שכירות</t>
  </si>
  <si>
    <t>בי"ס לשחיה</t>
  </si>
  <si>
    <t>טיפול במשפחה</t>
  </si>
  <si>
    <t>צרכים מיוחדים</t>
  </si>
  <si>
    <t>השתת' מטופלים</t>
  </si>
  <si>
    <t xml:space="preserve"> השתת' חד הוריות</t>
  </si>
  <si>
    <t>חינוך  משלים</t>
  </si>
  <si>
    <t>אולם בק.שרת-הנח"ש</t>
  </si>
  <si>
    <t>מעון יום אמוני</t>
  </si>
  <si>
    <t>8175</t>
  </si>
  <si>
    <t>.442</t>
  </si>
  <si>
    <t>.443</t>
  </si>
  <si>
    <t>.444</t>
  </si>
  <si>
    <t>8178</t>
  </si>
  <si>
    <t>.713</t>
  </si>
  <si>
    <t>81731</t>
  </si>
  <si>
    <t>.214</t>
  </si>
  <si>
    <t xml:space="preserve">.240 </t>
  </si>
  <si>
    <t xml:space="preserve">.420 </t>
  </si>
  <si>
    <t xml:space="preserve">.751 </t>
  </si>
  <si>
    <t xml:space="preserve">.780 </t>
  </si>
  <si>
    <t xml:space="preserve">.931 </t>
  </si>
  <si>
    <t xml:space="preserve"> תאונות  ותקלות</t>
  </si>
  <si>
    <t>אחזקת רמזורים</t>
  </si>
  <si>
    <t>הנהלה ומועצה</t>
  </si>
  <si>
    <t>אחזקת רכב</t>
  </si>
  <si>
    <t>הוצ' חברי מועצה</t>
  </si>
  <si>
    <t>מבקר העיריה</t>
  </si>
  <si>
    <t xml:space="preserve">משכורות  </t>
  </si>
  <si>
    <t xml:space="preserve">  תיקונים</t>
  </si>
  <si>
    <t xml:space="preserve">הוצאות רכב </t>
  </si>
  <si>
    <t xml:space="preserve">הדרכה ופקוח </t>
  </si>
  <si>
    <t>לווי צוות חוסן עמיתים</t>
  </si>
  <si>
    <t>מורים מחשבים - חשב'</t>
  </si>
  <si>
    <t>פעולות סביון</t>
  </si>
  <si>
    <t>עזרה במועדונית</t>
  </si>
  <si>
    <t xml:space="preserve">טפול בפגיעה </t>
  </si>
  <si>
    <t>מינית</t>
  </si>
  <si>
    <t>הסעות למועדוניות</t>
  </si>
  <si>
    <t>אם לאם בקהילה</t>
  </si>
  <si>
    <t>הוצ' עודפות</t>
  </si>
  <si>
    <t>שכר  בחשבוניות</t>
  </si>
  <si>
    <t>מנהל חינוך משלים</t>
  </si>
  <si>
    <t xml:space="preserve">רכב  מנהלי </t>
  </si>
  <si>
    <t>עדלאידע</t>
  </si>
  <si>
    <t>ח.משלים - שוטף</t>
  </si>
  <si>
    <t xml:space="preserve">  ארועים מרכזיים</t>
  </si>
  <si>
    <t>אבטחה לעדלידע</t>
  </si>
  <si>
    <t>מורים בחשבוניות</t>
  </si>
  <si>
    <t>מ.קהילתי עולים- שכר</t>
  </si>
  <si>
    <t>פרלמנט ילדים</t>
  </si>
  <si>
    <t>הוצאות  טלפון</t>
  </si>
  <si>
    <t>הוצאות  מים</t>
  </si>
  <si>
    <t xml:space="preserve">חומרים </t>
  </si>
  <si>
    <t xml:space="preserve">קבלן נקיון  </t>
  </si>
  <si>
    <t>מועצה ציונית</t>
  </si>
  <si>
    <t>שכר - מורים</t>
  </si>
  <si>
    <t>מרכז מוסיקה צעיר</t>
  </si>
  <si>
    <t>הוצ' שנים קודמות</t>
  </si>
  <si>
    <t>3453</t>
  </si>
  <si>
    <t>3454</t>
  </si>
  <si>
    <t>346</t>
  </si>
  <si>
    <t>3461</t>
  </si>
  <si>
    <t>מחלקת  גלריות</t>
  </si>
  <si>
    <t>מחלקת  גלריות-מינהל</t>
  </si>
  <si>
    <t>הכנסות מתערוכות</t>
  </si>
  <si>
    <t>3483</t>
  </si>
  <si>
    <t>3484</t>
  </si>
  <si>
    <t>3492</t>
  </si>
  <si>
    <t>21/28</t>
  </si>
  <si>
    <t>212</t>
  </si>
  <si>
    <t xml:space="preserve">                </t>
  </si>
  <si>
    <t>23</t>
  </si>
  <si>
    <t>231</t>
  </si>
  <si>
    <t>232</t>
  </si>
  <si>
    <t>82552</t>
  </si>
  <si>
    <t>8261</t>
  </si>
  <si>
    <t>82611</t>
  </si>
  <si>
    <t>82831</t>
  </si>
  <si>
    <t>828311</t>
  </si>
  <si>
    <t>828312</t>
  </si>
  <si>
    <t>8282</t>
  </si>
  <si>
    <t>82821</t>
  </si>
  <si>
    <t>.542</t>
  </si>
  <si>
    <t>82822</t>
  </si>
  <si>
    <t>.758</t>
  </si>
  <si>
    <t>82823</t>
  </si>
  <si>
    <t>82825</t>
  </si>
  <si>
    <t>8281</t>
  </si>
  <si>
    <t>8285</t>
  </si>
  <si>
    <t>8289</t>
  </si>
  <si>
    <t>.811</t>
  </si>
  <si>
    <t>829</t>
  </si>
  <si>
    <t>באלכוהוליסטים</t>
  </si>
  <si>
    <t>השת באמית רננים</t>
  </si>
  <si>
    <t>חינוך בתיכונים</t>
  </si>
  <si>
    <t>מ. קהילתי השחר</t>
  </si>
  <si>
    <t>מועדון שפינוזה</t>
  </si>
  <si>
    <t>פעילות במועדון</t>
  </si>
  <si>
    <t>מועדון קרית בן צבי</t>
  </si>
  <si>
    <t>מ. קהילתי ק.שרת</t>
  </si>
  <si>
    <t>הכנסה מקייטנות</t>
  </si>
  <si>
    <t>מחלקת  נוער</t>
  </si>
  <si>
    <t>דמי טיולים</t>
  </si>
  <si>
    <t>דמי שימוש באולם</t>
  </si>
  <si>
    <t>פעולות עם נוער</t>
  </si>
  <si>
    <t>ספורט</t>
  </si>
  <si>
    <t>ספורט קיץ אקשן</t>
  </si>
  <si>
    <t>.925</t>
  </si>
  <si>
    <t>.940</t>
  </si>
  <si>
    <t>3125</t>
  </si>
  <si>
    <t>איסוף  בגדים</t>
  </si>
  <si>
    <t>פרויקט ששי רגלי</t>
  </si>
  <si>
    <t>מסגרות יום שיקום</t>
  </si>
  <si>
    <t>מועדון חברתי</t>
  </si>
  <si>
    <t>מרכז לרכיבת אופנים</t>
  </si>
  <si>
    <t>שיקום נכים</t>
  </si>
  <si>
    <t>מרכזי אבחון</t>
  </si>
  <si>
    <t>קונצרטים ואולם</t>
  </si>
  <si>
    <t xml:space="preserve"> פרוייקט " דקל "</t>
  </si>
  <si>
    <t>קונצרטים אולם</t>
  </si>
  <si>
    <t>313656</t>
  </si>
  <si>
    <t>313657</t>
  </si>
  <si>
    <t>313658</t>
  </si>
  <si>
    <t>2145</t>
  </si>
  <si>
    <t>וטרינרי כפר סבא</t>
  </si>
  <si>
    <t>החזר גמלה לגורמי חוץ</t>
  </si>
  <si>
    <t>אגף  לוגיסטיקה ורכש</t>
  </si>
  <si>
    <t>*****************************************</t>
  </si>
  <si>
    <t>השכרת חניות</t>
  </si>
  <si>
    <t>שיווק  חברתי</t>
  </si>
  <si>
    <t>בטחון במוס"ח</t>
  </si>
  <si>
    <t>שמירה בבתי ספר</t>
  </si>
  <si>
    <t>שירות אמבולנסים</t>
  </si>
  <si>
    <t xml:space="preserve">אחזקת מתקני </t>
  </si>
  <si>
    <t>הנחות ממסים</t>
  </si>
  <si>
    <t>הנחות לפי צו</t>
  </si>
  <si>
    <t xml:space="preserve">טיפול </t>
  </si>
  <si>
    <t>מחוננים אוסטרובסקי</t>
  </si>
  <si>
    <t>ב. תלמידים בגנים</t>
  </si>
  <si>
    <t>חד הוריות</t>
  </si>
  <si>
    <t>ילדים במעונות יום</t>
  </si>
  <si>
    <t>טיפול בקשישים</t>
  </si>
  <si>
    <t xml:space="preserve"> שרותים לזקן</t>
  </si>
  <si>
    <t>החזקה במעונות</t>
  </si>
  <si>
    <t>שרותים לזקן קהילתי</t>
  </si>
  <si>
    <t>השת' קרובים</t>
  </si>
  <si>
    <t>השתת' קשישים במועדי</t>
  </si>
  <si>
    <t>אחזקת בתי"ס יסודיים</t>
  </si>
  <si>
    <t>אחזקת חטיבות ביניים</t>
  </si>
  <si>
    <t>אחזקת תיכונים</t>
  </si>
  <si>
    <t>חיוב מחלקות</t>
  </si>
  <si>
    <t>הובלות רהוט וציוד</t>
  </si>
  <si>
    <t>חומרים וכלי עבודה</t>
  </si>
  <si>
    <t xml:space="preserve"> סיוד צבע מוסדות</t>
  </si>
  <si>
    <t>הכנסות תעשיה</t>
  </si>
  <si>
    <t>שיקומיים</t>
  </si>
  <si>
    <t>ליווי יום שיקומי</t>
  </si>
  <si>
    <t>תעסוקה נתמכת</t>
  </si>
  <si>
    <t xml:space="preserve">שכר עובדי פעולה </t>
  </si>
  <si>
    <t xml:space="preserve">מרכז לרכיבת </t>
  </si>
  <si>
    <t>אופנים</t>
  </si>
  <si>
    <t xml:space="preserve"> עוז לתמורה</t>
  </si>
  <si>
    <t>שירות' אינטרנט</t>
  </si>
  <si>
    <t>.923</t>
  </si>
  <si>
    <t>47.262</t>
  </si>
  <si>
    <t>אג' רשיון בניה</t>
  </si>
  <si>
    <t>שרותי הנדסה</t>
  </si>
  <si>
    <t>קנסות בניה</t>
  </si>
  <si>
    <t>ועדת תכנון ובניה</t>
  </si>
  <si>
    <t>השת' ו.בנין עיר</t>
  </si>
  <si>
    <t>הדברת עשבי בר</t>
  </si>
  <si>
    <t>שכ"ד לחזות העיר</t>
  </si>
  <si>
    <t>עבודות רכב טאוט</t>
  </si>
  <si>
    <t>קבלני פנוי אשפה</t>
  </si>
  <si>
    <t>קבלן פנוי קרטון</t>
  </si>
  <si>
    <t>פעולות התנדבות</t>
  </si>
  <si>
    <t>פעולות תרבות</t>
  </si>
  <si>
    <t>דמי שמוש באולמות</t>
  </si>
  <si>
    <t>מ. קהילתי לב הפארק</t>
  </si>
  <si>
    <t>פעילות קהילתית</t>
  </si>
  <si>
    <t>ריקודי עם</t>
  </si>
  <si>
    <t>השאלת- הורים</t>
  </si>
  <si>
    <t>השאלת-מ.החינוך</t>
  </si>
  <si>
    <t>השאלת-רפרנטים</t>
  </si>
  <si>
    <t>השאלת ספרים</t>
  </si>
  <si>
    <t>.783</t>
  </si>
  <si>
    <t>.784</t>
  </si>
  <si>
    <t>.785</t>
  </si>
  <si>
    <t>.782</t>
  </si>
  <si>
    <t>.788</t>
  </si>
  <si>
    <t>8231</t>
  </si>
  <si>
    <t>.720</t>
  </si>
  <si>
    <t>.780</t>
  </si>
  <si>
    <t>שירותים שונים</t>
  </si>
  <si>
    <t>השתת' בפינוי קרטון</t>
  </si>
  <si>
    <t>רשוי שילוט ופיקוח עירוני</t>
  </si>
  <si>
    <t>רשיון לשלטים</t>
  </si>
  <si>
    <t>מעונות יום עולים</t>
  </si>
  <si>
    <t>מ.יום טיפולי</t>
  </si>
  <si>
    <t>אגף חזות  העיר</t>
  </si>
  <si>
    <t>פיקוח ואיכות הסביבה</t>
  </si>
  <si>
    <t>שרותי נקיון</t>
  </si>
  <si>
    <t>אגרת נקוי מגרשים</t>
  </si>
  <si>
    <t>תכנון אסטרטגי</t>
  </si>
  <si>
    <t>שרות למחשבים</t>
  </si>
  <si>
    <t>בתי הספר-אינטרנט</t>
  </si>
  <si>
    <t>אנשי תמיכה בבתי"ס</t>
  </si>
  <si>
    <t>טפול בתביעות</t>
  </si>
  <si>
    <t>הוצ ' בגין נזקים</t>
  </si>
  <si>
    <t>הקצבה לאגוד' ספורט</t>
  </si>
  <si>
    <t>הוצאות מימון</t>
  </si>
  <si>
    <t>עמלות בנקאיות וריבית</t>
  </si>
  <si>
    <t>הוצאות ריבית ועמלות</t>
  </si>
  <si>
    <t>החזר ע"ח קרן</t>
  </si>
  <si>
    <t>החזר ע"ח ריבית</t>
  </si>
  <si>
    <t>החזר ע"ח הצמדה</t>
  </si>
  <si>
    <t>מסים  וגביה</t>
  </si>
  <si>
    <t>הוצאות  גביה</t>
  </si>
  <si>
    <t>מינהל האגף</t>
  </si>
  <si>
    <t>פירסומים</t>
  </si>
  <si>
    <t>מחלקת פיקוח  ונקיון</t>
  </si>
  <si>
    <t>פקחים לפי חוזה</t>
  </si>
  <si>
    <t>יונתן- חינוך מיוחד</t>
  </si>
  <si>
    <t>תוכנית "חן  "בחטיבות</t>
  </si>
  <si>
    <t>.721</t>
  </si>
  <si>
    <t>קנסות כפר-סבא-כלבים</t>
  </si>
  <si>
    <t>מלחמה בכלבת</t>
  </si>
  <si>
    <t>הנחות ועדת הנחות</t>
  </si>
  <si>
    <t>מחלקת רכש ומחסנים</t>
  </si>
  <si>
    <t>מכירת רכב ישן</t>
  </si>
  <si>
    <t>מגרשי חניה</t>
  </si>
  <si>
    <t>דמי חניה</t>
  </si>
  <si>
    <t>דמי חניה  בגמלא</t>
  </si>
  <si>
    <t xml:space="preserve"> חניה בק. אתגרים</t>
  </si>
  <si>
    <t>חניון בלל</t>
  </si>
  <si>
    <t>חניה באחוזה</t>
  </si>
  <si>
    <t>שכר מחנה כדורסל</t>
  </si>
  <si>
    <t>איגוד הכדורסל</t>
  </si>
  <si>
    <t>הוצ'  ארגוניות</t>
  </si>
  <si>
    <t>31381</t>
  </si>
  <si>
    <t>שכר דילות והדרכה</t>
  </si>
  <si>
    <t>הוראה למידה</t>
  </si>
  <si>
    <t>קונצרטים לבתי"ס</t>
  </si>
  <si>
    <t>825210</t>
  </si>
  <si>
    <t xml:space="preserve">.431 </t>
  </si>
  <si>
    <t xml:space="preserve">.432 </t>
  </si>
  <si>
    <t xml:space="preserve">.440 </t>
  </si>
  <si>
    <t xml:space="preserve">.540 </t>
  </si>
  <si>
    <t>רשות החניה</t>
  </si>
  <si>
    <t xml:space="preserve">בנסיעת תזמרת </t>
  </si>
  <si>
    <t xml:space="preserve">השתתפות הורים </t>
  </si>
  <si>
    <t>פעולות בחגים</t>
  </si>
  <si>
    <t>פעילות בחגים</t>
  </si>
  <si>
    <t>82852</t>
  </si>
  <si>
    <t>תקציב שוטף-מלגות</t>
  </si>
  <si>
    <t>32852</t>
  </si>
  <si>
    <t>מרכז  יום טיפולי</t>
  </si>
  <si>
    <t>825320</t>
  </si>
  <si>
    <t>325320</t>
  </si>
  <si>
    <t>פעולות  עם נוער</t>
  </si>
  <si>
    <t>5.210</t>
  </si>
  <si>
    <t>פעולות עם צעירים</t>
  </si>
  <si>
    <t>השתת' מ.הספורט</t>
  </si>
  <si>
    <t>מ.הספורט-כתות ספורט</t>
  </si>
  <si>
    <t>ספורט -מ.הספורט</t>
  </si>
  <si>
    <t>קרן רועי- מסך עולה</t>
  </si>
  <si>
    <t>תחזוקת איזו  9002</t>
  </si>
  <si>
    <t>פרוייקט" כחול  לבן "</t>
  </si>
  <si>
    <t>======</t>
  </si>
  <si>
    <t>עז לתמורה</t>
  </si>
  <si>
    <t>3463</t>
  </si>
  <si>
    <t>3464</t>
  </si>
  <si>
    <t>3465</t>
  </si>
  <si>
    <t>3466</t>
  </si>
  <si>
    <t>3467</t>
  </si>
  <si>
    <t>3468</t>
  </si>
  <si>
    <t>347</t>
  </si>
  <si>
    <t>3471</t>
  </si>
  <si>
    <t>מסגרות יום לזקן</t>
  </si>
  <si>
    <t>מועדונים וארועים</t>
  </si>
  <si>
    <t>נופשון לזקן</t>
  </si>
  <si>
    <t>קהילה  תומכת</t>
  </si>
  <si>
    <t>938</t>
  </si>
  <si>
    <t>941</t>
  </si>
  <si>
    <t>.230</t>
  </si>
  <si>
    <t>.531</t>
  </si>
  <si>
    <t>9431</t>
  </si>
  <si>
    <t>.411</t>
  </si>
  <si>
    <t>.412</t>
  </si>
  <si>
    <t>.413</t>
  </si>
  <si>
    <t>.414</t>
  </si>
  <si>
    <t>.536</t>
  </si>
  <si>
    <t>7422</t>
  </si>
  <si>
    <t>81791</t>
  </si>
  <si>
    <t>.424</t>
  </si>
  <si>
    <t>מס'</t>
  </si>
  <si>
    <t>סעיף</t>
  </si>
  <si>
    <t>=====</t>
  </si>
  <si>
    <t xml:space="preserve">32 </t>
  </si>
  <si>
    <t>3222</t>
  </si>
  <si>
    <t>3231</t>
  </si>
  <si>
    <t>.425</t>
  </si>
  <si>
    <t>.426</t>
  </si>
  <si>
    <t>.921</t>
  </si>
  <si>
    <t>32231</t>
  </si>
  <si>
    <t>8471</t>
  </si>
  <si>
    <t>8473</t>
  </si>
  <si>
    <t>848</t>
  </si>
  <si>
    <t>8482</t>
  </si>
  <si>
    <t>8483</t>
  </si>
  <si>
    <t>8484</t>
  </si>
  <si>
    <t xml:space="preserve">השת' רעננה </t>
  </si>
  <si>
    <t>חתולים</t>
  </si>
  <si>
    <t xml:space="preserve">עיקר וסירוס </t>
  </si>
  <si>
    <t xml:space="preserve">מועצת אזרחים </t>
  </si>
  <si>
    <t xml:space="preserve">ותיקים </t>
  </si>
  <si>
    <t>סיוע גני יול"א</t>
  </si>
  <si>
    <t>השת' רעננה</t>
  </si>
  <si>
    <t xml:space="preserve">בי"ס למשחק </t>
  </si>
  <si>
    <t xml:space="preserve">הוצאות </t>
  </si>
  <si>
    <t xml:space="preserve"> הכנסות </t>
  </si>
  <si>
    <t xml:space="preserve">תקציב אגפי   לשנת   2014   </t>
  </si>
  <si>
    <t xml:space="preserve">היכל הספורט העירוני </t>
  </si>
  <si>
    <t>דמי שמוש  כדורגל</t>
  </si>
  <si>
    <t>טפול בנוער מתמכר</t>
  </si>
  <si>
    <t>דמי חיסון כלבים</t>
  </si>
  <si>
    <t>דמי הסגר כלבים</t>
  </si>
  <si>
    <t>פארק עירוני</t>
  </si>
  <si>
    <t>פארק חברים</t>
  </si>
  <si>
    <t xml:space="preserve">הכנסות מחניה </t>
  </si>
  <si>
    <t>יזמות</t>
  </si>
  <si>
    <t>422</t>
  </si>
  <si>
    <t>329915</t>
  </si>
  <si>
    <t>קנסות רעננה -כלבים</t>
  </si>
  <si>
    <t>גז</t>
  </si>
  <si>
    <t xml:space="preserve"> כיבוד</t>
  </si>
  <si>
    <t>החזקת רכב וביטוח</t>
  </si>
  <si>
    <t>עבודות  קבלניות- חוזים</t>
  </si>
  <si>
    <t>השקית גנים ציבוריים</t>
  </si>
  <si>
    <t>הדבקת מודעות</t>
  </si>
  <si>
    <t>חברות פרסום</t>
  </si>
  <si>
    <t>דמי שמוש במדרכה</t>
  </si>
  <si>
    <t>קנסות מחניה</t>
  </si>
  <si>
    <t>דוכנים בחגים</t>
  </si>
  <si>
    <t>בית משפט מקומי</t>
  </si>
  <si>
    <t>קנסות בית משפט</t>
  </si>
  <si>
    <t>הכנסות מברירת קנס</t>
  </si>
  <si>
    <t>אגף ההנדסה</t>
  </si>
  <si>
    <t>תכנון ובנין עיר</t>
  </si>
  <si>
    <t>מהנדס הרשות</t>
  </si>
  <si>
    <t>הכנסות טיולים</t>
  </si>
  <si>
    <t>813665</t>
  </si>
  <si>
    <t>813666</t>
  </si>
  <si>
    <t>813667</t>
  </si>
  <si>
    <t>813668</t>
  </si>
  <si>
    <t>8138</t>
  </si>
  <si>
    <t>81381</t>
  </si>
  <si>
    <t>81382</t>
  </si>
  <si>
    <t>813821</t>
  </si>
  <si>
    <t>813822</t>
  </si>
  <si>
    <t>818</t>
  </si>
  <si>
    <t>8181</t>
  </si>
  <si>
    <t>8182</t>
  </si>
  <si>
    <t xml:space="preserve">.759 </t>
  </si>
  <si>
    <t>8185</t>
  </si>
  <si>
    <t>8187</t>
  </si>
  <si>
    <t xml:space="preserve">.783 </t>
  </si>
  <si>
    <t xml:space="preserve">.541 </t>
  </si>
  <si>
    <t xml:space="preserve">.550 </t>
  </si>
  <si>
    <t xml:space="preserve">.560 </t>
  </si>
  <si>
    <t xml:space="preserve">.980 </t>
  </si>
  <si>
    <t>מוסדות דרי רחוב</t>
  </si>
  <si>
    <t>הוצאות כרט. תושב</t>
  </si>
  <si>
    <t xml:space="preserve">פרוייקט  תקינה </t>
  </si>
  <si>
    <t>יועץ לביטוח</t>
  </si>
  <si>
    <t>יועצים</t>
  </si>
  <si>
    <t>השתת' בועד העובדים</t>
  </si>
  <si>
    <t>תרומות שונות</t>
  </si>
  <si>
    <t>השתת' במ. השלטון</t>
  </si>
  <si>
    <t>בריאות</t>
  </si>
  <si>
    <t>מגן דוד אדום</t>
  </si>
  <si>
    <t>ניידת טפול נמרץ</t>
  </si>
  <si>
    <t>שכר נבחרים</t>
  </si>
  <si>
    <t>דת</t>
  </si>
  <si>
    <t>מועצה דתית</t>
  </si>
  <si>
    <t>הקצבה שנתית</t>
  </si>
  <si>
    <t xml:space="preserve">משכורת  </t>
  </si>
  <si>
    <t>צילומי אויר</t>
  </si>
  <si>
    <t>כוננות חומרים מסוכנים</t>
  </si>
  <si>
    <t>החזקת מכניות בטוח</t>
  </si>
  <si>
    <t>השתלמויות</t>
  </si>
  <si>
    <t>חינוך והסברה</t>
  </si>
  <si>
    <t xml:space="preserve"> רכישת ציוד</t>
  </si>
  <si>
    <t>הוצאות תכנון</t>
  </si>
  <si>
    <t>שרות  וטרינרי</t>
  </si>
  <si>
    <t>שכ"ד מח' וטרינרית</t>
  </si>
  <si>
    <t>עבודות אחזקה</t>
  </si>
  <si>
    <t>מצלמות ואבטחה</t>
  </si>
  <si>
    <t>שכר לגיל הרך</t>
  </si>
  <si>
    <t>8293</t>
  </si>
  <si>
    <t>.433</t>
  </si>
  <si>
    <t>.743</t>
  </si>
  <si>
    <t>.111</t>
  </si>
  <si>
    <t>.216</t>
  </si>
  <si>
    <t xml:space="preserve">.210 </t>
  </si>
  <si>
    <t xml:space="preserve">.755 </t>
  </si>
  <si>
    <t xml:space="preserve">.781 </t>
  </si>
  <si>
    <t>8152</t>
  </si>
  <si>
    <t>טפול בחבורות רחוב</t>
  </si>
  <si>
    <t>תוכניות נוספות</t>
  </si>
  <si>
    <t>דוברי אנגלית</t>
  </si>
  <si>
    <t>יוזמות חינוך</t>
  </si>
  <si>
    <t>דמי שכפול וסל תלמ</t>
  </si>
  <si>
    <t xml:space="preserve">אירוע הללויה </t>
  </si>
  <si>
    <t>ביס אגם  מ. החינוך</t>
  </si>
  <si>
    <t>החזר אגרת חינוך</t>
  </si>
  <si>
    <t>נהול עצמא' -בי"הס</t>
  </si>
  <si>
    <t>חינוך מיוחד בדקל</t>
  </si>
  <si>
    <t>בית לוינשטיין</t>
  </si>
  <si>
    <t>חטיבות ביניים</t>
  </si>
  <si>
    <t>שכר מ.החינוך</t>
  </si>
  <si>
    <t>ומנהיגות ירוקה</t>
  </si>
  <si>
    <t>נהול עצמי ועמלות</t>
  </si>
  <si>
    <t>פרויקטים חינוכים</t>
  </si>
  <si>
    <t>מחוננים</t>
  </si>
  <si>
    <t>קבסים-שכר</t>
  </si>
  <si>
    <t>מורים בחוזים</t>
  </si>
  <si>
    <t xml:space="preserve">תגבור עח  עירייה </t>
  </si>
  <si>
    <t>מגמות רימון</t>
  </si>
  <si>
    <t>שכר פרויקטים</t>
  </si>
  <si>
    <t xml:space="preserve">הסעות  לתוחלת    </t>
  </si>
  <si>
    <t>מגמות  ברימון</t>
  </si>
  <si>
    <t>השרון א.ספורט</t>
  </si>
  <si>
    <t>תקציב שוטף ובטוח</t>
  </si>
  <si>
    <t xml:space="preserve">שכר </t>
  </si>
  <si>
    <t>עובדים לפי חוזים</t>
  </si>
  <si>
    <t>מדריכים לפי חשבוניות</t>
  </si>
  <si>
    <t>מ. מצוינות-הוצ' בהנח"ש</t>
  </si>
  <si>
    <t>השתת,בהנח"ש מח,כדורסל</t>
  </si>
  <si>
    <t>למוד זהירות בדרכים</t>
  </si>
  <si>
    <t>גני יול"א</t>
  </si>
  <si>
    <t>שכ"ל גני יול"א</t>
  </si>
  <si>
    <t>בתי"ס יסודיים</t>
  </si>
  <si>
    <t>א.חנוך תלמיד חוץ</t>
  </si>
  <si>
    <t>חינוך  פורמלי</t>
  </si>
  <si>
    <t xml:space="preserve">.922 </t>
  </si>
  <si>
    <t>3178</t>
  </si>
  <si>
    <t>31731</t>
  </si>
  <si>
    <t>31732</t>
  </si>
  <si>
    <t>313610</t>
  </si>
  <si>
    <t>313633</t>
  </si>
  <si>
    <t>313634</t>
  </si>
  <si>
    <t>313636</t>
  </si>
  <si>
    <t>313637</t>
  </si>
  <si>
    <t>313639</t>
  </si>
  <si>
    <t>מרכז תקשורת</t>
  </si>
  <si>
    <t xml:space="preserve"> וטלביזיה</t>
  </si>
  <si>
    <t>דמי שמוש באולפן</t>
  </si>
  <si>
    <t>משאבי אנוש</t>
  </si>
  <si>
    <t>ורווחת פרט</t>
  </si>
  <si>
    <t>הדרכה עירונית</t>
  </si>
  <si>
    <t>ארועים וטקסים</t>
  </si>
  <si>
    <t>השתתפות חניכים</t>
  </si>
  <si>
    <t>16</t>
  </si>
  <si>
    <t>164</t>
  </si>
  <si>
    <t>1.664</t>
  </si>
  <si>
    <t>2.664</t>
  </si>
  <si>
    <t>4.664</t>
  </si>
  <si>
    <t>111-12</t>
  </si>
  <si>
    <t>8439</t>
  </si>
  <si>
    <t>844</t>
  </si>
  <si>
    <t>8443</t>
  </si>
  <si>
    <t>8444</t>
  </si>
  <si>
    <t>.115</t>
  </si>
  <si>
    <t>84452</t>
  </si>
  <si>
    <t>845</t>
  </si>
  <si>
    <t xml:space="preserve"> משפטיות רעננה</t>
  </si>
  <si>
    <t>תוספת פיקוח</t>
  </si>
  <si>
    <t>קבלן נקוי מגרשים</t>
  </si>
  <si>
    <t>הדברת מזיקים</t>
  </si>
  <si>
    <t>קבלן הדברה</t>
  </si>
  <si>
    <t>אגוד ערים לתברואה</t>
  </si>
  <si>
    <t>אשכול  - פעולות</t>
  </si>
  <si>
    <t>313662</t>
  </si>
  <si>
    <t>מגמות בחט"ב</t>
  </si>
  <si>
    <t>קייטנות חנוכה</t>
  </si>
  <si>
    <t>דמי -חנוכיף</t>
  </si>
  <si>
    <t>קייטנות פסח</t>
  </si>
  <si>
    <t>אביבית</t>
  </si>
  <si>
    <t>דמי הש- אביבית</t>
  </si>
  <si>
    <t>מכללה</t>
  </si>
  <si>
    <t>דמי חוגים-קתדרה</t>
  </si>
  <si>
    <t>שכר מורים  השכלה</t>
  </si>
  <si>
    <t>מ. לגמלאים-השתתפות</t>
  </si>
  <si>
    <t>אולפן -שכר מורים</t>
  </si>
  <si>
    <t xml:space="preserve">  אולפן -מ. גמלאים </t>
  </si>
  <si>
    <t>.992</t>
  </si>
  <si>
    <t>קתדרה- מ. גמלאים</t>
  </si>
  <si>
    <t>בריאות-ד. חוגים-קתדרה</t>
  </si>
  <si>
    <t>רעידת אדמה</t>
  </si>
  <si>
    <t>בטיחות במוס"ח</t>
  </si>
  <si>
    <t>ליקויי למידה</t>
  </si>
  <si>
    <t xml:space="preserve">אחזקת רכב- </t>
  </si>
  <si>
    <t>בדיקות חשמל</t>
  </si>
  <si>
    <t xml:space="preserve"> המרתף שכר </t>
  </si>
  <si>
    <t>מדריכים</t>
  </si>
  <si>
    <t>יום ספורט ארצי</t>
  </si>
  <si>
    <t>אולימפיאדת ילדים</t>
  </si>
  <si>
    <t xml:space="preserve">דמי  שמוש מגרש </t>
  </si>
  <si>
    <t>תעסוקת נשים</t>
  </si>
  <si>
    <t>חלוקת מזון למשפחה</t>
  </si>
  <si>
    <t>ילדים במוענות יום</t>
  </si>
  <si>
    <t>סיוע לילדים מתקשים</t>
  </si>
  <si>
    <t xml:space="preserve">אוכלוסיות עם </t>
  </si>
  <si>
    <t>טיפול בנוער בסיכון</t>
  </si>
  <si>
    <t xml:space="preserve">החזקת מכניות </t>
  </si>
  <si>
    <t>תוכנית ליירוק</t>
  </si>
  <si>
    <t xml:space="preserve">חינוך סביבתי </t>
  </si>
  <si>
    <t>רזרבה לפעולות</t>
  </si>
  <si>
    <t>ספריות עירוניות</t>
  </si>
  <si>
    <t>מרכז נוער הנשיאים</t>
  </si>
  <si>
    <t xml:space="preserve">לכיתות א' </t>
  </si>
  <si>
    <t>כדוררגל מח' נער</t>
  </si>
  <si>
    <t>כדורגל נער בנים</t>
  </si>
  <si>
    <t>829915</t>
  </si>
  <si>
    <t>כדורגל נער בנות</t>
  </si>
  <si>
    <t>329296</t>
  </si>
  <si>
    <t>32932</t>
  </si>
  <si>
    <t>.929</t>
  </si>
  <si>
    <t>ארכיון היסטורי</t>
  </si>
  <si>
    <t>מ. ארץ ישראל</t>
  </si>
  <si>
    <t xml:space="preserve">תוכניות נוספות </t>
  </si>
  <si>
    <t>א.חנוך תלמי חוץ</t>
  </si>
  <si>
    <t>שי למסיימים</t>
  </si>
  <si>
    <t>גבית חובות העבר</t>
  </si>
  <si>
    <t>הנחות הוראת קבע</t>
  </si>
  <si>
    <t>תעודת ואשורים</t>
  </si>
  <si>
    <t>גביית פיגורים מים</t>
  </si>
  <si>
    <t>גביית פיגורים א.ביוב</t>
  </si>
  <si>
    <t>אגרת בקשר מידע</t>
  </si>
  <si>
    <t>הקדמה תשלומים</t>
  </si>
  <si>
    <t>כרטיסי תושב</t>
  </si>
  <si>
    <t>השת' בפקוח וטרינרי</t>
  </si>
  <si>
    <t>הכנסות משכ"ד</t>
  </si>
  <si>
    <t>חברה מטרופולין</t>
  </si>
  <si>
    <t xml:space="preserve">שכ"ד מהדאר </t>
  </si>
  <si>
    <t>תרבות וחינוך</t>
  </si>
  <si>
    <t>8253.810</t>
  </si>
  <si>
    <t>תרומה יחודית</t>
  </si>
  <si>
    <t>836.810</t>
  </si>
  <si>
    <t>8422.810</t>
  </si>
  <si>
    <t>8444.810</t>
  </si>
  <si>
    <t>הגיל השלישי</t>
  </si>
  <si>
    <t>כיבוד-חוגים מ. המו</t>
  </si>
  <si>
    <t>פרסום</t>
  </si>
  <si>
    <t>8286</t>
  </si>
  <si>
    <t>112</t>
  </si>
  <si>
    <t>נאסא,מיתר</t>
  </si>
  <si>
    <t>הוצ' רכב-תרבות</t>
  </si>
  <si>
    <t>השת'הוצ' הנח"ש</t>
  </si>
  <si>
    <t>עובדים בחשבונית</t>
  </si>
  <si>
    <t xml:space="preserve">מניעת אלימות </t>
  </si>
  <si>
    <t>תיקונים ואחזקה</t>
  </si>
  <si>
    <t xml:space="preserve"> בולים</t>
  </si>
  <si>
    <t>הוצ' משרדיות</t>
  </si>
  <si>
    <t>חומרים</t>
  </si>
  <si>
    <t>תקציב  שוטף</t>
  </si>
  <si>
    <t>רכישת ספרים</t>
  </si>
  <si>
    <t>עתונות יומית וכ"ע</t>
  </si>
  <si>
    <t>שכר מדריכים</t>
  </si>
  <si>
    <t>הוצ' רכב</t>
  </si>
  <si>
    <t>עובדים בחשבוניות</t>
  </si>
  <si>
    <t>תקציב שוטף</t>
  </si>
  <si>
    <t>הוצ'  "טיולים"</t>
  </si>
  <si>
    <t>כיבוד</t>
  </si>
  <si>
    <t>----------------------</t>
  </si>
  <si>
    <t>אחזקה ותיקונים</t>
  </si>
  <si>
    <t xml:space="preserve">חשמל </t>
  </si>
  <si>
    <t xml:space="preserve"> מים </t>
  </si>
  <si>
    <t>הסעות</t>
  </si>
  <si>
    <t>תקציב שוטף וציוד</t>
  </si>
  <si>
    <t>משכורת</t>
  </si>
  <si>
    <t>שכר - פרוייקט בדקל</t>
  </si>
  <si>
    <t>הסעות לקונצרטים</t>
  </si>
  <si>
    <t>אבטחה</t>
  </si>
  <si>
    <t>חוגים מקצועיים</t>
  </si>
  <si>
    <t>אחזקת רכב טאוט</t>
  </si>
  <si>
    <t>אחזקת קטנועים</t>
  </si>
  <si>
    <t>סיוע מיוחד למשפחות</t>
  </si>
  <si>
    <t>טיפול בדרי רחוב</t>
  </si>
  <si>
    <t>תחנה ליעוץ נישואין</t>
  </si>
  <si>
    <t>מרכז גישור</t>
  </si>
  <si>
    <t>טיפול בפרט</t>
  </si>
  <si>
    <t>מרכז טפול באלימות</t>
  </si>
  <si>
    <t>טיפול בפרט ומשפחה</t>
  </si>
  <si>
    <t>החזקת ילדים</t>
  </si>
  <si>
    <t>טיפול בילד כללי</t>
  </si>
  <si>
    <t>השתת'מועדוניות</t>
  </si>
  <si>
    <t>משפחות אומנה</t>
  </si>
  <si>
    <t>טפול בפגיעה מינית</t>
  </si>
  <si>
    <t>שכ"ד לאגף הכנסות</t>
  </si>
  <si>
    <t>329291</t>
  </si>
  <si>
    <t>329293</t>
  </si>
  <si>
    <t>329294</t>
  </si>
  <si>
    <t>קבלן נקוי רחובות</t>
  </si>
  <si>
    <t>עיר הבריאה</t>
  </si>
  <si>
    <t>רכב מנהלי -הוצאות</t>
  </si>
  <si>
    <t>ארנונה כללית</t>
  </si>
  <si>
    <t>סדנאות בתנאי נופש</t>
  </si>
  <si>
    <t>2.210</t>
  </si>
  <si>
    <t>2.230</t>
  </si>
  <si>
    <t>2.431</t>
  </si>
  <si>
    <t>2.432</t>
  </si>
  <si>
    <t xml:space="preserve">2.440 </t>
  </si>
  <si>
    <t>2.511</t>
  </si>
  <si>
    <t xml:space="preserve">2.540 </t>
  </si>
  <si>
    <t xml:space="preserve">2.541 </t>
  </si>
  <si>
    <t xml:space="preserve">2.560 </t>
  </si>
  <si>
    <t>הוצאות טלפון</t>
  </si>
  <si>
    <t>עבודות קבלניות</t>
  </si>
  <si>
    <t>קתדרה לבריאות-מורים</t>
  </si>
  <si>
    <t>מורים קתדרה-חשבוניות</t>
  </si>
  <si>
    <t>מ.למורה-חוגים</t>
  </si>
  <si>
    <t>ת.תורנית לצעירים</t>
  </si>
  <si>
    <t>שת"פ עם סימפונט</t>
  </si>
  <si>
    <t xml:space="preserve">ספרי לימוד </t>
  </si>
  <si>
    <t>לתלמידים נזקקים</t>
  </si>
  <si>
    <t>טפול בילדים בסיכון</t>
  </si>
  <si>
    <t>מיגון ציוד ביתי</t>
  </si>
  <si>
    <t>חודש הזקן הבינלאומי</t>
  </si>
  <si>
    <t>סביבה תומכת שכר</t>
  </si>
  <si>
    <t>.850</t>
  </si>
  <si>
    <t>31331.928</t>
  </si>
  <si>
    <t xml:space="preserve">מינהל קהילה </t>
  </si>
  <si>
    <t>אבטחה לקיטנות</t>
  </si>
  <si>
    <t>הכנסות מ.תולדות</t>
  </si>
  <si>
    <t>ליווי פדגוגי</t>
  </si>
  <si>
    <t>משכורת מטפלים</t>
  </si>
  <si>
    <t>מחנה אמון מכשירים</t>
  </si>
  <si>
    <t>אולם פעמונים</t>
  </si>
  <si>
    <t>829297</t>
  </si>
  <si>
    <t>ספורטק מ.ויצמן</t>
  </si>
  <si>
    <t>329360</t>
  </si>
  <si>
    <t>829360</t>
  </si>
  <si>
    <t xml:space="preserve">אוניברסיטה </t>
  </si>
  <si>
    <t>תורנית</t>
  </si>
  <si>
    <t>השכרה</t>
  </si>
  <si>
    <t xml:space="preserve">החזר וטרינר </t>
  </si>
  <si>
    <t>מפעלי</t>
  </si>
  <si>
    <t>והשתלמויות</t>
  </si>
  <si>
    <t>חגיגות מבצעים</t>
  </si>
  <si>
    <t>שכר</t>
  </si>
  <si>
    <t>יום העצמאות</t>
  </si>
  <si>
    <t xml:space="preserve">משכורת </t>
  </si>
  <si>
    <t>כנס משתחררים</t>
  </si>
  <si>
    <t>שעות נוספות ארועים</t>
  </si>
  <si>
    <t>תקונים ואחזקה</t>
  </si>
  <si>
    <t>רכב למשטרה</t>
  </si>
  <si>
    <t>תקציב שוטף מרכז</t>
  </si>
  <si>
    <t>שיטור קהילתי-שוטף</t>
  </si>
  <si>
    <t>הוצאות נסיעת-הורים</t>
  </si>
  <si>
    <t>מ. החינוך-פ.עם נוער</t>
  </si>
  <si>
    <t>שטור קהילתי חדש</t>
  </si>
  <si>
    <t>רכיבה</t>
  </si>
  <si>
    <t>קורס עוזרי מדריך</t>
  </si>
  <si>
    <t>בהדרכה</t>
  </si>
  <si>
    <t xml:space="preserve">השת' הורים  </t>
  </si>
  <si>
    <t>"שקד"</t>
  </si>
  <si>
    <t xml:space="preserve">מרכז ספורט </t>
  </si>
  <si>
    <t>הזינוק</t>
  </si>
  <si>
    <t xml:space="preserve">הגדלת סיכוי בשלב </t>
  </si>
  <si>
    <t>בדקל</t>
  </si>
  <si>
    <t xml:space="preserve">פרוייקט  מוסיקה </t>
  </si>
  <si>
    <t>מ.קהיל תי שוטף</t>
  </si>
  <si>
    <t xml:space="preserve">שכר מטיק </t>
  </si>
  <si>
    <t>טפול בילד</t>
  </si>
  <si>
    <t>מועדוניות</t>
  </si>
  <si>
    <t>עבודה</t>
  </si>
  <si>
    <t xml:space="preserve">ספורט למקומות  </t>
  </si>
  <si>
    <t xml:space="preserve">חסות לכנסים </t>
  </si>
  <si>
    <t>השתלמות מערכת " הליבה "</t>
  </si>
  <si>
    <t>,הפקה,תרגום ,פרסום</t>
  </si>
  <si>
    <t>סיוע לצהרוניות</t>
  </si>
  <si>
    <t>חינוך בחטיבות</t>
  </si>
  <si>
    <t>שכר מורים לפי חוזי</t>
  </si>
  <si>
    <t>.957</t>
  </si>
  <si>
    <t>עובדים שעתיים</t>
  </si>
  <si>
    <t>תגבור וסיוע % 30</t>
  </si>
  <si>
    <t>.217</t>
  </si>
  <si>
    <t>מחוננים השרון</t>
  </si>
  <si>
    <t>ילד' עוורים במוס</t>
  </si>
  <si>
    <t>שקום העוור בקהילה</t>
  </si>
  <si>
    <t>מפי תעסוקה לעוור</t>
  </si>
  <si>
    <t>נקיון</t>
  </si>
  <si>
    <t>ספורט לבתי"ס</t>
  </si>
  <si>
    <t xml:space="preserve">שכר מדריכים </t>
  </si>
  <si>
    <t>.119</t>
  </si>
  <si>
    <t>משכורת קרלו</t>
  </si>
  <si>
    <t xml:space="preserve">השתת'  במרכז' </t>
  </si>
  <si>
    <t>הוצאות שונות</t>
  </si>
  <si>
    <t>בטוח</t>
  </si>
  <si>
    <t>הדרכה מתנדבים</t>
  </si>
  <si>
    <t>מכללה   עירונית</t>
  </si>
  <si>
    <t>818110</t>
  </si>
  <si>
    <t>מצוינות</t>
  </si>
  <si>
    <t xml:space="preserve">השכרת גגות </t>
  </si>
  <si>
    <t>לפוטווולטאי</t>
  </si>
  <si>
    <t>יעוץ פדגוגי בחינוך</t>
  </si>
  <si>
    <t>984</t>
  </si>
  <si>
    <t>הסעות יום שקומים</t>
  </si>
  <si>
    <t xml:space="preserve">לווי להסעות יום </t>
  </si>
  <si>
    <t>שקומי</t>
  </si>
  <si>
    <t xml:space="preserve">דמי שכפול </t>
  </si>
  <si>
    <t xml:space="preserve">אגרות חינוך השת' </t>
  </si>
  <si>
    <t>חינוך מיוחד-יונתן</t>
  </si>
  <si>
    <t>סל תלמיד עולה</t>
  </si>
  <si>
    <t>חוגים מחוננים -חטי</t>
  </si>
  <si>
    <t>חינוך על יסודי</t>
  </si>
  <si>
    <t>תיכונים</t>
  </si>
  <si>
    <t>נס טכנולוגיות</t>
  </si>
  <si>
    <t>דמי שכפול</t>
  </si>
  <si>
    <t>דמי שתיה-חינוך</t>
  </si>
  <si>
    <t>מחוננים  אוסטרובסק</t>
  </si>
  <si>
    <t>ביטוח תלמידים</t>
  </si>
  <si>
    <t>בטוח גני ילדים</t>
  </si>
  <si>
    <t>כנס מתגייסים</t>
  </si>
  <si>
    <t>משחקים</t>
  </si>
  <si>
    <t>אגרת תחנת אלחוט</t>
  </si>
  <si>
    <t xml:space="preserve">מנהלת משאבי אנוש     </t>
  </si>
  <si>
    <t>מעמד האישה</t>
  </si>
  <si>
    <t>ספורט עממי</t>
  </si>
  <si>
    <t>מדריכים בחשבונית</t>
  </si>
  <si>
    <t>פעולות במשכן</t>
  </si>
  <si>
    <t>השתת' בהוצ' הנח"ש</t>
  </si>
  <si>
    <t>אבטחה יד לבנים</t>
  </si>
  <si>
    <t>שכ"ד מחברות</t>
  </si>
  <si>
    <t xml:space="preserve">בדיקת שכל"מ </t>
  </si>
  <si>
    <t>82641</t>
  </si>
  <si>
    <t>82645</t>
  </si>
  <si>
    <t>8254</t>
  </si>
  <si>
    <t>דמי פגיעה בטוח</t>
  </si>
  <si>
    <t>לאומי</t>
  </si>
  <si>
    <t>השתת' טוטו-מגרשי ס</t>
  </si>
  <si>
    <t xml:space="preserve"> צרכים מיוחדים</t>
  </si>
  <si>
    <t xml:space="preserve">תרומות </t>
  </si>
  <si>
    <t>ד.רחוב רב בעייתיים</t>
  </si>
  <si>
    <t xml:space="preserve">טפול בילד </t>
  </si>
  <si>
    <t xml:space="preserve">השת' בהחזקת </t>
  </si>
  <si>
    <t>אוטיסטים(% 100)</t>
  </si>
  <si>
    <t xml:space="preserve">שרותים תומכים </t>
  </si>
  <si>
    <t>למפגר</t>
  </si>
  <si>
    <t>איתור תעסוקה</t>
  </si>
  <si>
    <t>חלופה למ. יום</t>
  </si>
  <si>
    <t>שיקומי</t>
  </si>
  <si>
    <t xml:space="preserve">השתת' נוער </t>
  </si>
  <si>
    <t>בסדנאות</t>
  </si>
  <si>
    <t xml:space="preserve">בתים חמים </t>
  </si>
  <si>
    <t>לנערות</t>
  </si>
  <si>
    <t>בית נועם( % 100)</t>
  </si>
  <si>
    <t xml:space="preserve">התמכרויות </t>
  </si>
  <si>
    <t>מבוגרים</t>
  </si>
  <si>
    <t xml:space="preserve">קהילות </t>
  </si>
  <si>
    <t>פונקציונליות</t>
  </si>
  <si>
    <t xml:space="preserve">פיתוח קהילתי </t>
  </si>
  <si>
    <t>בין תרבויות</t>
  </si>
  <si>
    <t>נבחרת התעמלות</t>
  </si>
  <si>
    <t>קרן רועי טפול  קליני</t>
  </si>
  <si>
    <t>אימון כדורסל</t>
  </si>
  <si>
    <t xml:space="preserve">הסעות לפנימיות </t>
  </si>
  <si>
    <t>תרבות  ונוער</t>
  </si>
  <si>
    <t>פיקוח וטרינרי</t>
  </si>
  <si>
    <t xml:space="preserve">הכנ' עצמיות-בדיקת משנה </t>
  </si>
  <si>
    <t>הכנ' עצמיות-שירותים</t>
  </si>
  <si>
    <t>47.211</t>
  </si>
  <si>
    <t>.642</t>
  </si>
  <si>
    <t>.644</t>
  </si>
  <si>
    <t>.646</t>
  </si>
  <si>
    <t>37</t>
  </si>
  <si>
    <t>.991</t>
  </si>
  <si>
    <t>.993</t>
  </si>
  <si>
    <t>249</t>
  </si>
  <si>
    <t>.261</t>
  </si>
  <si>
    <t>א. חינוך-מ. החינוך</t>
  </si>
  <si>
    <t>השתת' מ.התחבורה-בטיחות</t>
  </si>
  <si>
    <t xml:space="preserve"> מגמות מוסיקה -רימון.יונתן</t>
  </si>
  <si>
    <t>.118</t>
  </si>
  <si>
    <t>1.929</t>
  </si>
  <si>
    <t xml:space="preserve">השת' הורים </t>
  </si>
  <si>
    <t>בטפול קליני</t>
  </si>
  <si>
    <t xml:space="preserve">פרויקטים וצרכים </t>
  </si>
  <si>
    <t xml:space="preserve">קרן רועי טפול  </t>
  </si>
  <si>
    <t>קליני</t>
  </si>
  <si>
    <t>קרן רועי הנחות</t>
  </si>
  <si>
    <t>השת  העמותה</t>
  </si>
  <si>
    <t>לילדים</t>
  </si>
  <si>
    <t>אגרת שמירה  ואבטחה</t>
  </si>
  <si>
    <t>בטחון בחינוך</t>
  </si>
  <si>
    <t>הוראה מתקנת</t>
  </si>
  <si>
    <t>אבחון דידקטי</t>
  </si>
  <si>
    <t>הדרכת צוות מעונות</t>
  </si>
  <si>
    <t>מרכז לגיל הרך</t>
  </si>
  <si>
    <t>348</t>
  </si>
  <si>
    <t>3482</t>
  </si>
  <si>
    <t>השתת' מ.החינוך</t>
  </si>
  <si>
    <t>מתקני ספורט</t>
  </si>
  <si>
    <t>מרכז אתלטיקה</t>
  </si>
  <si>
    <t>דמי חוגים וביטוח</t>
  </si>
  <si>
    <t>רהוט ואחזקתו</t>
  </si>
  <si>
    <t>חומרים לתכנון</t>
  </si>
  <si>
    <t>שכ"ד לאגף הנדסה</t>
  </si>
  <si>
    <t>יעוץ משפטי לועדה</t>
  </si>
  <si>
    <t>הסבת תיקים</t>
  </si>
  <si>
    <t>תכנון ושמאות</t>
  </si>
  <si>
    <t>להקות מחול בי"ס</t>
  </si>
  <si>
    <t>חוגים  מקצועיים</t>
  </si>
  <si>
    <t>אלון - חשבוניות</t>
  </si>
  <si>
    <t>מחול השרון- חשבונ'</t>
  </si>
  <si>
    <t xml:space="preserve"> חשבוניות-יונתן</t>
  </si>
  <si>
    <t>מחול השרון- שוטף</t>
  </si>
  <si>
    <t>אומנות השרון-שוטף</t>
  </si>
  <si>
    <t>פעולות</t>
  </si>
  <si>
    <t>פעולות תשתית</t>
  </si>
  <si>
    <t>חנוכיף-שכר מדריכים</t>
  </si>
  <si>
    <t>חנוכיף-פעולות</t>
  </si>
  <si>
    <t>אביבית-שכר מדריכים</t>
  </si>
  <si>
    <t>אביבית-פעולות</t>
  </si>
  <si>
    <t>"הזדמנות שניה"</t>
  </si>
  <si>
    <t>אולפן  קליטה</t>
  </si>
  <si>
    <t>שכר  מדריכים</t>
  </si>
  <si>
    <t>הוצאות  שונות</t>
  </si>
  <si>
    <t>שכר מרצים</t>
  </si>
  <si>
    <t>ארועים  וחוגים</t>
  </si>
  <si>
    <t xml:space="preserve">חילונים- דתיים </t>
  </si>
  <si>
    <t>'שרותי לזקן קהילת</t>
  </si>
  <si>
    <t xml:space="preserve"> חוגי ספורט</t>
  </si>
  <si>
    <t>קבלן נקיון  במועדונים</t>
  </si>
  <si>
    <t>חוגי ספורט חשבוניות</t>
  </si>
  <si>
    <t>קהילה תומכת</t>
  </si>
  <si>
    <t xml:space="preserve">מועדון נצולי </t>
  </si>
  <si>
    <t>השואה</t>
  </si>
  <si>
    <t>מועדונית תכנית</t>
  </si>
  <si>
    <t>שרות לניצולי</t>
  </si>
  <si>
    <t>הסעות למועדונים</t>
  </si>
  <si>
    <t>מועדונים ואירועים</t>
  </si>
  <si>
    <t>מיגון לקשישים</t>
  </si>
  <si>
    <t xml:space="preserve">מרכז </t>
  </si>
  <si>
    <t>קבלן העסקת קשישים</t>
  </si>
  <si>
    <t>מ. תעסוקה- שוטף</t>
  </si>
  <si>
    <t xml:space="preserve">תעסוקה זקנים </t>
  </si>
  <si>
    <t>מרכז יצירה ותעסוקה</t>
  </si>
  <si>
    <t>נופשנים וקיטנות</t>
  </si>
  <si>
    <t>במוסדות ממשלתיים</t>
  </si>
  <si>
    <t>החזקת אוטיסטים</t>
  </si>
  <si>
    <t xml:space="preserve">מענות יום שיקומים </t>
  </si>
  <si>
    <t>משפחות אומנה למפגר</t>
  </si>
  <si>
    <t>5.926</t>
  </si>
  <si>
    <t>מרכז יום לנפגעי</t>
  </si>
  <si>
    <t>ראש</t>
  </si>
  <si>
    <t>נכים קשים</t>
  </si>
  <si>
    <t>ונוער במצוקה</t>
  </si>
  <si>
    <t>ניידת עלם</t>
  </si>
  <si>
    <t>ערב הדגמה למחול</t>
  </si>
  <si>
    <t>26142</t>
  </si>
  <si>
    <t>813642</t>
  </si>
  <si>
    <t>בית הנוער- מנהל</t>
  </si>
  <si>
    <t>תיקונים  ואחזקה</t>
  </si>
  <si>
    <t>אבטחה נוער ופנאי</t>
  </si>
  <si>
    <t>משכורת מדריכים</t>
  </si>
  <si>
    <t xml:space="preserve">2.720 </t>
  </si>
  <si>
    <t>2.721</t>
  </si>
  <si>
    <t xml:space="preserve">2.730 </t>
  </si>
  <si>
    <t xml:space="preserve">2.731 </t>
  </si>
  <si>
    <t>2.732</t>
  </si>
  <si>
    <t>2.752</t>
  </si>
  <si>
    <t>2.753</t>
  </si>
  <si>
    <t>2.754</t>
  </si>
  <si>
    <t>2.756</t>
  </si>
  <si>
    <t>2.758</t>
  </si>
  <si>
    <t>3.754</t>
  </si>
  <si>
    <t>3.756</t>
  </si>
  <si>
    <t>3.758</t>
  </si>
  <si>
    <t>7153</t>
  </si>
  <si>
    <t>.830</t>
  </si>
  <si>
    <t>78</t>
  </si>
  <si>
    <t>781</t>
  </si>
  <si>
    <t>.755</t>
  </si>
  <si>
    <t>מעמד האשה</t>
  </si>
  <si>
    <t>תמלוגים בגין  תרבות</t>
  </si>
  <si>
    <t>ארועים באמפיתא</t>
  </si>
  <si>
    <t>השתת' מ. התרבות</t>
  </si>
  <si>
    <t xml:space="preserve">מרכז מוסיקה </t>
  </si>
  <si>
    <t>מישכן חוגים</t>
  </si>
  <si>
    <t>הכנסות חדר מבקרים</t>
  </si>
  <si>
    <t>מחלקת תרבות  ופנאי</t>
  </si>
  <si>
    <t>גמול השתלמות - חשבוניות</t>
  </si>
  <si>
    <t>דמי גמול השתלמות</t>
  </si>
  <si>
    <t>הרצאות - מורים בחשבוניות</t>
  </si>
  <si>
    <t>813633</t>
  </si>
  <si>
    <t>813634</t>
  </si>
  <si>
    <t>813636</t>
  </si>
  <si>
    <t>813637</t>
  </si>
  <si>
    <t>813638</t>
  </si>
  <si>
    <t>813639</t>
  </si>
  <si>
    <t>813645</t>
  </si>
  <si>
    <t>-------</t>
  </si>
  <si>
    <t>813640</t>
  </si>
  <si>
    <t>813641</t>
  </si>
  <si>
    <t>313212</t>
  </si>
  <si>
    <t>השאלת  ספרים</t>
  </si>
  <si>
    <t>------------------------</t>
  </si>
  <si>
    <t>813212</t>
  </si>
  <si>
    <t>8291</t>
  </si>
  <si>
    <t>.421</t>
  </si>
  <si>
    <t>3261</t>
  </si>
  <si>
    <t>32611</t>
  </si>
  <si>
    <t>32831</t>
  </si>
  <si>
    <t>תשלומים לא רגילים</t>
  </si>
  <si>
    <t>תקבולים לא רגילים</t>
  </si>
  <si>
    <t xml:space="preserve">הכנס  שנים קודמות </t>
  </si>
  <si>
    <t>הכנסות מריבית</t>
  </si>
  <si>
    <t>מקהלות ערוניות</t>
  </si>
  <si>
    <t>מרכז למחול- מינהל</t>
  </si>
  <si>
    <t>מרכז למחול - חוגים</t>
  </si>
  <si>
    <t>הוצאות חשמל</t>
  </si>
  <si>
    <t>חוגים מקצועים</t>
  </si>
  <si>
    <t>הוצאות להופעות</t>
  </si>
  <si>
    <t>קנסות אכיפה ברעננה</t>
  </si>
  <si>
    <t>החזר שכר מפרויקטורים</t>
  </si>
  <si>
    <t xml:space="preserve">משרד לאכות </t>
  </si>
  <si>
    <t>הסביבה</t>
  </si>
  <si>
    <t xml:space="preserve">סה"כ וטרינרי </t>
  </si>
  <si>
    <t>וטרינרי משותף</t>
  </si>
  <si>
    <t xml:space="preserve"> משפטיות  </t>
  </si>
  <si>
    <t>משותף</t>
  </si>
  <si>
    <t>2144</t>
  </si>
  <si>
    <t>וטרינרי רעננה</t>
  </si>
  <si>
    <t>7144</t>
  </si>
  <si>
    <t xml:space="preserve">קנסות רעננה  בית משפט </t>
  </si>
  <si>
    <t>פרסום  והפקות</t>
  </si>
  <si>
    <t>תשורות יצוגיות</t>
  </si>
  <si>
    <t xml:space="preserve">דמי חוגים </t>
  </si>
  <si>
    <t>ביטוח</t>
  </si>
  <si>
    <t>מועדון    סקווש</t>
  </si>
  <si>
    <t>מחסן עירוני ואחר</t>
  </si>
  <si>
    <t>רכישות ציוד</t>
  </si>
  <si>
    <t>הוצאות אבטחה-</t>
  </si>
  <si>
    <t>עובדים לפי חוזה</t>
  </si>
  <si>
    <t>שכר  מצילים</t>
  </si>
  <si>
    <t>מאמני שחיה</t>
  </si>
  <si>
    <t>שכר חדר כושר</t>
  </si>
  <si>
    <t xml:space="preserve">אחזקת בריכת </t>
  </si>
  <si>
    <t>אחזקה שוטפת</t>
  </si>
  <si>
    <t>רכישת גז</t>
  </si>
  <si>
    <t>ביטוח  ספורט</t>
  </si>
  <si>
    <t>רכב מנהלי</t>
  </si>
  <si>
    <t>שיפוי ק. גמל</t>
  </si>
  <si>
    <t>תמיכות למוסדות</t>
  </si>
  <si>
    <t>הכנסות מימון</t>
  </si>
  <si>
    <t>כיסוי דמי גביה</t>
  </si>
  <si>
    <t>פרעון מלוות</t>
  </si>
  <si>
    <t>השת' בעלי-סלילה</t>
  </si>
  <si>
    <t>השתת, בעלי מים</t>
  </si>
  <si>
    <t>השת' בעלי-תעול</t>
  </si>
  <si>
    <t>היטל ביוב</t>
  </si>
  <si>
    <t>מקורות רשות</t>
  </si>
  <si>
    <t>מסים ומענקים</t>
  </si>
  <si>
    <t>313645</t>
  </si>
  <si>
    <t>313640</t>
  </si>
  <si>
    <t>313642</t>
  </si>
  <si>
    <t>במועדון</t>
  </si>
  <si>
    <t>טיפול במפגר</t>
  </si>
  <si>
    <t xml:space="preserve">מפגרים במוסדות </t>
  </si>
  <si>
    <t>נופשונים וקיטנות</t>
  </si>
  <si>
    <t>מפגרים במוסדות</t>
  </si>
  <si>
    <t>במ. ממשלתיים</t>
  </si>
  <si>
    <t>טיפול בהורים ובילדים</t>
  </si>
  <si>
    <t>יום שקומים אוטיסים</t>
  </si>
  <si>
    <t>תעסוקה לבוגרים</t>
  </si>
  <si>
    <t>מועדונים לילדים</t>
  </si>
  <si>
    <t>ערב הדגמה-מ. למחול</t>
  </si>
  <si>
    <t>312</t>
  </si>
  <si>
    <t>3122</t>
  </si>
  <si>
    <t>.922</t>
  </si>
  <si>
    <t>ב. תלמידים ביסודי</t>
  </si>
  <si>
    <t>ב.תלמידים חטיבות</t>
  </si>
  <si>
    <t>ב.תלמידים תיכונים</t>
  </si>
  <si>
    <t>שכר לווי שנתי</t>
  </si>
  <si>
    <t>החזר הוצ' נסיעה</t>
  </si>
  <si>
    <t>קידום נוער</t>
  </si>
  <si>
    <t>פרויקטים</t>
  </si>
  <si>
    <t>שרות פסיכולוגי</t>
  </si>
  <si>
    <t>בדיקות פסיכולוגייות</t>
  </si>
  <si>
    <t>.714</t>
  </si>
  <si>
    <t>ק.שלם-תאטרון קהילתי</t>
  </si>
  <si>
    <t>הוצאות שיפוט</t>
  </si>
  <si>
    <t>עובדים לפי חשבוניו</t>
  </si>
  <si>
    <t xml:space="preserve"> שמוש מגרש הפועל</t>
  </si>
  <si>
    <t xml:space="preserve"> שמוש מגרש חדש</t>
  </si>
  <si>
    <t>מינהלת האגף</t>
  </si>
  <si>
    <t>תגבור שכר</t>
  </si>
  <si>
    <t>פרסומי חינוך</t>
  </si>
  <si>
    <t>פרויקטים חינוכיים</t>
  </si>
  <si>
    <t>הדרכה ויעוצים שוני</t>
  </si>
  <si>
    <t>יעוץ בנושא  פרישה</t>
  </si>
  <si>
    <t>שעות נוספות פקחים</t>
  </si>
  <si>
    <t>מים לשטיפת רכב  טאוט</t>
  </si>
  <si>
    <t>רכב מנהלי-פיקוח ונ</t>
  </si>
  <si>
    <t>חומרים  וצבע</t>
  </si>
  <si>
    <t>חומרים ואביזרים</t>
  </si>
  <si>
    <t>החזקת מכוניות,בטוח</t>
  </si>
  <si>
    <t>תיכון דתי-אחזקת רכ</t>
  </si>
  <si>
    <t>הוצאות מדידות</t>
  </si>
  <si>
    <t xml:space="preserve">.593 </t>
  </si>
  <si>
    <t>.117</t>
  </si>
  <si>
    <t>יוזמות  תיכונים</t>
  </si>
  <si>
    <t>.710</t>
  </si>
  <si>
    <t>825220</t>
  </si>
  <si>
    <t>סידור מפגרים</t>
  </si>
  <si>
    <t>812</t>
  </si>
  <si>
    <t>8122</t>
  </si>
  <si>
    <t>.215</t>
  </si>
  <si>
    <t>.220</t>
  </si>
  <si>
    <t>.754</t>
  </si>
  <si>
    <t>.790</t>
  </si>
  <si>
    <t>8125</t>
  </si>
  <si>
    <t>.930</t>
  </si>
  <si>
    <t>8132</t>
  </si>
  <si>
    <t>.221</t>
  </si>
  <si>
    <t>מענק פנסיה צוברת</t>
  </si>
  <si>
    <t>מפעל' שקום לעוור</t>
  </si>
  <si>
    <t>מפעל תעסוקה לעוור</t>
  </si>
  <si>
    <t>מחלקה משפטית</t>
  </si>
  <si>
    <t>דמי מכרזים</t>
  </si>
  <si>
    <t>תפאורה</t>
  </si>
  <si>
    <t>בטוח  יסודיים</t>
  </si>
  <si>
    <t>מח' נוער וצעירים</t>
  </si>
  <si>
    <t xml:space="preserve">.421 </t>
  </si>
  <si>
    <t>מגרשי  חניה עירונית</t>
  </si>
  <si>
    <t>חניון גמלא מלניום</t>
  </si>
  <si>
    <t>שלוט וסימון חניה</t>
  </si>
  <si>
    <t>חניון אלרם</t>
  </si>
  <si>
    <t>הוצ' אחזקה</t>
  </si>
  <si>
    <t>אחזקת דרכי עפר</t>
  </si>
  <si>
    <t>אחזקת תשתית</t>
  </si>
  <si>
    <t>סימון בכבישים</t>
  </si>
  <si>
    <t>שילוט רחובות</t>
  </si>
  <si>
    <t>אחזקת מזרקות</t>
  </si>
  <si>
    <t>אחזקת מוסדות חינוך</t>
  </si>
  <si>
    <t>אחזקת גני ילדים</t>
  </si>
  <si>
    <t>329295</t>
  </si>
  <si>
    <t>8452</t>
  </si>
  <si>
    <t>.290</t>
  </si>
  <si>
    <t>8453</t>
  </si>
  <si>
    <t>8454</t>
  </si>
  <si>
    <t>846</t>
  </si>
  <si>
    <t>8461</t>
  </si>
  <si>
    <t>8463</t>
  </si>
  <si>
    <t>8464</t>
  </si>
  <si>
    <t>8465</t>
  </si>
  <si>
    <t>8466</t>
  </si>
  <si>
    <t>8468</t>
  </si>
  <si>
    <t>847</t>
  </si>
  <si>
    <t>קייטנות חנוכה-חנוכיף</t>
  </si>
  <si>
    <t>קייטנות פסח-אביבית</t>
  </si>
  <si>
    <t>השכלת מבוגרים</t>
  </si>
  <si>
    <t>שכ"ד כיתות</t>
  </si>
  <si>
    <t>טיולים וסדנאות</t>
  </si>
  <si>
    <t>אולפן   קליטה</t>
  </si>
  <si>
    <t>מועדון חזון</t>
  </si>
  <si>
    <t>תרבות תורנית</t>
  </si>
  <si>
    <t>חילונים  דתיים</t>
  </si>
  <si>
    <t>ערב כליזמרים-חסויות</t>
  </si>
  <si>
    <t>יריד יודיאקה</t>
  </si>
  <si>
    <t xml:space="preserve">זהות יהודית </t>
  </si>
  <si>
    <t>השתת'מ.החנוך</t>
  </si>
  <si>
    <t>חילונים דתיים חנוך</t>
  </si>
  <si>
    <t>ערב כליזמרים-חינוך</t>
  </si>
  <si>
    <t>אגף הרווחה</t>
  </si>
  <si>
    <t>מינהל</t>
  </si>
  <si>
    <t>השת' מ.הרווחה</t>
  </si>
  <si>
    <t>הוצאות ארגוניות</t>
  </si>
  <si>
    <t xml:space="preserve"> מחלקת  תשתית</t>
  </si>
  <si>
    <t>הסברה ויחסי ציבור</t>
  </si>
  <si>
    <t>"כנס החקלאים"</t>
  </si>
  <si>
    <t>טיפול קליני</t>
  </si>
  <si>
    <t>הדרכה ופיקוח</t>
  </si>
  <si>
    <t>ערכות מבחנים</t>
  </si>
  <si>
    <t>מעונות חסות</t>
  </si>
  <si>
    <t>דמי חוגים-סקווש</t>
  </si>
  <si>
    <t>א. ספורט  אוסטרובסקי</t>
  </si>
  <si>
    <t>א. אביב - חוגים</t>
  </si>
  <si>
    <t>רקודי  עם</t>
  </si>
  <si>
    <t>שכירות כללי</t>
  </si>
  <si>
    <t>חוגי ריתמוסיקה</t>
  </si>
  <si>
    <t>.225</t>
  </si>
  <si>
    <t>פרויקט אופניים</t>
  </si>
  <si>
    <t>.761</t>
  </si>
  <si>
    <t>שכר סיעות  -%  70</t>
  </si>
  <si>
    <t>תגבור  ע"ח העירייה</t>
  </si>
  <si>
    <t>.844</t>
  </si>
  <si>
    <t>.845</t>
  </si>
  <si>
    <t>.846</t>
  </si>
  <si>
    <t>.848</t>
  </si>
  <si>
    <t>.849</t>
  </si>
  <si>
    <t>8423</t>
  </si>
  <si>
    <t>.842</t>
  </si>
  <si>
    <t>843</t>
  </si>
  <si>
    <t>הוצ' מים</t>
  </si>
  <si>
    <t>הוצ' חשמל</t>
  </si>
  <si>
    <t>הכנת קטלוגים</t>
  </si>
  <si>
    <t>הכנת תערוכות</t>
  </si>
  <si>
    <t>מ. יום טפוליים</t>
  </si>
  <si>
    <t>הסעות למפגר</t>
  </si>
  <si>
    <t>מע"ש</t>
  </si>
  <si>
    <t>תעסוקה  למפגר</t>
  </si>
  <si>
    <t>שכר פרויקטורים</t>
  </si>
  <si>
    <t>אחזקת ניידת הזנקה</t>
  </si>
  <si>
    <t xml:space="preserve">תעסוקה מוגנת </t>
  </si>
  <si>
    <t>למוגבל</t>
  </si>
  <si>
    <t>תכנית לילד החריג</t>
  </si>
  <si>
    <t>תכנית מעבר</t>
  </si>
  <si>
    <t xml:space="preserve">הסעות נכים </t>
  </si>
  <si>
    <t>לשקום</t>
  </si>
  <si>
    <t xml:space="preserve">הסעות  למ.  יום </t>
  </si>
  <si>
    <t>.722</t>
  </si>
  <si>
    <t>.791</t>
  </si>
  <si>
    <t>.816</t>
  </si>
  <si>
    <t>.980</t>
  </si>
  <si>
    <t>.982</t>
  </si>
  <si>
    <t>.112</t>
  </si>
  <si>
    <t>.224</t>
  </si>
  <si>
    <t>.260</t>
  </si>
  <si>
    <t xml:space="preserve">.530 </t>
  </si>
  <si>
    <t>5.759</t>
  </si>
  <si>
    <t xml:space="preserve">5.780 </t>
  </si>
  <si>
    <t>.810</t>
  </si>
  <si>
    <t>.981</t>
  </si>
  <si>
    <t>815</t>
  </si>
  <si>
    <t>.213</t>
  </si>
  <si>
    <t>.812</t>
  </si>
  <si>
    <t>.983</t>
  </si>
  <si>
    <t>בית היוצר</t>
  </si>
  <si>
    <t>בית היוצר  מינהל</t>
  </si>
  <si>
    <t>השתת' עמותת דרור</t>
  </si>
  <si>
    <t>בית היוצר  חוגים</t>
  </si>
  <si>
    <t>פניני השרון</t>
  </si>
  <si>
    <t>אפרוחי רעננה</t>
  </si>
  <si>
    <t>אולפני ילדים</t>
  </si>
  <si>
    <t>הכנסות מחוגים</t>
  </si>
  <si>
    <t xml:space="preserve">מגמות  באלון </t>
  </si>
  <si>
    <t>מגמת ביונתן</t>
  </si>
  <si>
    <t>השרון מגמת מחול</t>
  </si>
  <si>
    <t>מגמות באמי"ת</t>
  </si>
  <si>
    <t>קייטנות</t>
  </si>
  <si>
    <t>קייטנות קיץ</t>
  </si>
  <si>
    <t>קייטנות מיוחדות</t>
  </si>
  <si>
    <t>ארועים לתנוע'נוער</t>
  </si>
  <si>
    <t>הקצבות שנתיות</t>
  </si>
  <si>
    <t>תיקוני מתקנים</t>
  </si>
  <si>
    <t>מפעלי ספורט</t>
  </si>
  <si>
    <t xml:space="preserve">שכר  מדריכים </t>
  </si>
  <si>
    <t>746</t>
  </si>
  <si>
    <t xml:space="preserve">.730 </t>
  </si>
  <si>
    <t>22.752</t>
  </si>
  <si>
    <t>32.752</t>
  </si>
  <si>
    <t xml:space="preserve"> 4.752</t>
  </si>
  <si>
    <t>52.752</t>
  </si>
  <si>
    <t>73</t>
  </si>
  <si>
    <t>731</t>
  </si>
  <si>
    <t>732</t>
  </si>
  <si>
    <t>.310</t>
  </si>
  <si>
    <t>.450</t>
  </si>
  <si>
    <t>1.780</t>
  </si>
  <si>
    <t>.950</t>
  </si>
  <si>
    <t>.952</t>
  </si>
  <si>
    <t>743</t>
  </si>
  <si>
    <t>.771</t>
  </si>
  <si>
    <t>611</t>
  </si>
  <si>
    <t>612</t>
  </si>
  <si>
    <t>613</t>
  </si>
  <si>
    <t>6141</t>
  </si>
  <si>
    <t xml:space="preserve">  .522</t>
  </si>
  <si>
    <t xml:space="preserve">  .551</t>
  </si>
  <si>
    <t xml:space="preserve">  .552</t>
  </si>
  <si>
    <t xml:space="preserve">  .560</t>
  </si>
  <si>
    <t>6142</t>
  </si>
  <si>
    <t>.551</t>
  </si>
  <si>
    <t>754</t>
  </si>
  <si>
    <t>.521</t>
  </si>
  <si>
    <t>.523</t>
  </si>
  <si>
    <t>.524</t>
  </si>
  <si>
    <t>617</t>
  </si>
  <si>
    <t>.410</t>
  </si>
  <si>
    <t>.581</t>
  </si>
  <si>
    <t>7521</t>
  </si>
  <si>
    <t>763</t>
  </si>
  <si>
    <t>751</t>
  </si>
  <si>
    <t>72</t>
  </si>
  <si>
    <t>722</t>
  </si>
  <si>
    <t>723</t>
  </si>
  <si>
    <t>725</t>
  </si>
  <si>
    <t>8171</t>
  </si>
  <si>
    <t>.422</t>
  </si>
  <si>
    <t>.423</t>
  </si>
  <si>
    <t>761</t>
  </si>
  <si>
    <t>762</t>
  </si>
  <si>
    <t>81</t>
  </si>
  <si>
    <t>8132.542</t>
  </si>
  <si>
    <t>8132.758</t>
  </si>
  <si>
    <t>621</t>
  </si>
  <si>
    <t>7422.755</t>
  </si>
  <si>
    <t>82993.810</t>
  </si>
  <si>
    <t>63</t>
  </si>
  <si>
    <t>.610</t>
  </si>
  <si>
    <t>.620</t>
  </si>
  <si>
    <t>.863</t>
  </si>
  <si>
    <t>64</t>
  </si>
  <si>
    <t>.691</t>
  </si>
  <si>
    <t>.692</t>
  </si>
  <si>
    <t>.693</t>
  </si>
  <si>
    <t>7692</t>
  </si>
  <si>
    <t>==============</t>
  </si>
  <si>
    <t xml:space="preserve"> כתת ספורט-שוטף</t>
  </si>
  <si>
    <t>שכר מאמנים</t>
  </si>
  <si>
    <t>ספורט לתיכונים</t>
  </si>
  <si>
    <t>השתת' בהנח"ש</t>
  </si>
  <si>
    <t>ת. שוטף ושמירה</t>
  </si>
  <si>
    <t xml:space="preserve"> השת-צרכים מיוחדים</t>
  </si>
  <si>
    <t>849</t>
  </si>
  <si>
    <t>8492</t>
  </si>
  <si>
    <t>71/78</t>
  </si>
  <si>
    <t>712</t>
  </si>
  <si>
    <t xml:space="preserve">2.110 </t>
  </si>
  <si>
    <t>2.130</t>
  </si>
  <si>
    <t>82541</t>
  </si>
  <si>
    <t>82542</t>
  </si>
  <si>
    <t>8255</t>
  </si>
  <si>
    <t>82551</t>
  </si>
  <si>
    <t>8176</t>
  </si>
  <si>
    <t>דמי שמוש</t>
  </si>
  <si>
    <t xml:space="preserve">מיתקן כדורגל </t>
  </si>
  <si>
    <t>תכנית אב לספורט</t>
  </si>
  <si>
    <t xml:space="preserve">תחרויות איגוד </t>
  </si>
  <si>
    <t xml:space="preserve">השתת' רשויות </t>
  </si>
  <si>
    <t xml:space="preserve">משרד פרסום </t>
  </si>
  <si>
    <t>פעילות עם או"פ</t>
  </si>
  <si>
    <t>קונצרטים</t>
  </si>
  <si>
    <t>שמירה  חקלאית</t>
  </si>
  <si>
    <t>השת' עירייה ריתמ</t>
  </si>
  <si>
    <t xml:space="preserve">שעת ספורט </t>
  </si>
  <si>
    <t>מעבירי כבישים</t>
  </si>
  <si>
    <t>השת' בני עקיבא</t>
  </si>
  <si>
    <t>שכר שעות-מטרו-</t>
  </si>
  <si>
    <t>מורים לפי חשבוניות</t>
  </si>
  <si>
    <t>עתונים וספרות מקצועיים</t>
  </si>
  <si>
    <t>הוצאות משפטיות</t>
  </si>
  <si>
    <t>יועץ משפטי  חיצוני</t>
  </si>
  <si>
    <t>כלים וציוד</t>
  </si>
  <si>
    <t>שרות לאזרח</t>
  </si>
  <si>
    <t>אבחון ליקוי למידה</t>
  </si>
  <si>
    <t>ת. שוטף-מחוננים</t>
  </si>
  <si>
    <t>אשכול פיס</t>
  </si>
  <si>
    <t>השתלמויות עובדי</t>
  </si>
  <si>
    <t>השת' בסימון כביש</t>
  </si>
  <si>
    <t>העשרה</t>
  </si>
  <si>
    <t xml:space="preserve">סה"כ הוצאות </t>
  </si>
  <si>
    <t>אחזקת דרכים חקלאים</t>
  </si>
  <si>
    <t>מנהלת האגף</t>
  </si>
  <si>
    <t>משכורות</t>
  </si>
  <si>
    <t>תיקונים</t>
  </si>
  <si>
    <t>חשמל</t>
  </si>
  <si>
    <t>דמי חוגים ומכללה</t>
  </si>
  <si>
    <t>מים</t>
  </si>
  <si>
    <t>הוצאות כיבוד</t>
  </si>
  <si>
    <t>ספרים ועתונים</t>
  </si>
  <si>
    <t>הוצאות רכב</t>
  </si>
  <si>
    <t>טלפון</t>
  </si>
  <si>
    <t>בולים</t>
  </si>
  <si>
    <t>פרסומים</t>
  </si>
  <si>
    <t>הוצאות משרדיות</t>
  </si>
  <si>
    <t>השתת'בהוצ' הנח"ש</t>
  </si>
  <si>
    <t>קבלן נקיון</t>
  </si>
  <si>
    <t>פרישת  עובדים</t>
  </si>
  <si>
    <t>תרבות כללית</t>
  </si>
  <si>
    <t>שעות נוספות</t>
  </si>
  <si>
    <t>מח' נוער -חוגים</t>
  </si>
  <si>
    <t>מחנה כדורסל</t>
  </si>
  <si>
    <t>כדורסל   בנות</t>
  </si>
  <si>
    <t>השתת' קרן רועי</t>
  </si>
  <si>
    <t>813625</t>
  </si>
  <si>
    <t>שעות מוקד</t>
  </si>
  <si>
    <t>313631</t>
  </si>
  <si>
    <t>813601</t>
  </si>
  <si>
    <t>813610</t>
  </si>
  <si>
    <t>30-49</t>
  </si>
  <si>
    <t>813631</t>
  </si>
  <si>
    <t>5.410</t>
  </si>
  <si>
    <t>315</t>
  </si>
  <si>
    <t>הוצ' רכב-מח' וטרינרית</t>
  </si>
  <si>
    <t xml:space="preserve">הכנ' מפעולות </t>
  </si>
  <si>
    <t>שדרוג מתקנים</t>
  </si>
  <si>
    <t>329220</t>
  </si>
  <si>
    <t>829220</t>
  </si>
  <si>
    <t>829221</t>
  </si>
  <si>
    <t>מ. מ. הבריאות</t>
  </si>
  <si>
    <t>יתרה מתקציב קודם</t>
  </si>
  <si>
    <t>בקהילה</t>
  </si>
  <si>
    <t>חינוך מיוחד</t>
  </si>
  <si>
    <t>.611</t>
  </si>
  <si>
    <t>הרחבת ישומי מחשב</t>
  </si>
  <si>
    <t>חוברת רעננה</t>
  </si>
  <si>
    <t>הוצאות למשפחות אבל</t>
  </si>
  <si>
    <t xml:space="preserve"> בחירות</t>
  </si>
  <si>
    <t>מחשב לכל ילד</t>
  </si>
  <si>
    <t>תקציב הכנסות</t>
  </si>
  <si>
    <t>אלווין-  השתתפות</t>
  </si>
  <si>
    <t>השתתפות מ. הרווחה</t>
  </si>
  <si>
    <t>שרותי שיקום</t>
  </si>
  <si>
    <t xml:space="preserve">שקום העוור </t>
  </si>
  <si>
    <t>.ילדים עוורים במ</t>
  </si>
  <si>
    <t>עמוד</t>
  </si>
  <si>
    <t>טפול בעוור בקהילה</t>
  </si>
  <si>
    <t>הדרכה לעוור ומשפחתו</t>
  </si>
  <si>
    <t>שקום עוור בקהילה</t>
  </si>
  <si>
    <t>מפעלי תעסוקה לעוור</t>
  </si>
  <si>
    <t>מים   (לאבלים  )</t>
  </si>
  <si>
    <t>שעות נוספ' -מחלקות</t>
  </si>
  <si>
    <t>מפעל'שקום לעוור</t>
  </si>
  <si>
    <t>מפעל' תעסוקה לעוור</t>
  </si>
  <si>
    <t>נכים שקום במוסדות</t>
  </si>
  <si>
    <t>החזקת נכים בפנימיות</t>
  </si>
  <si>
    <t>נכים מוסדות יום</t>
  </si>
  <si>
    <t>מ. יום ילד'  מוגבל</t>
  </si>
  <si>
    <t>תעסוקה מוגנת למוגבל</t>
  </si>
  <si>
    <t>נכים טפול בקהילה</t>
  </si>
  <si>
    <t>צלילים  במישכן</t>
  </si>
  <si>
    <t>8122.810</t>
  </si>
  <si>
    <t xml:space="preserve"> .100</t>
  </si>
  <si>
    <t xml:space="preserve"> .101</t>
  </si>
  <si>
    <t xml:space="preserve"> .102</t>
  </si>
  <si>
    <t xml:space="preserve"> .113</t>
  </si>
  <si>
    <t xml:space="preserve"> .522</t>
  </si>
  <si>
    <t>12.22</t>
  </si>
  <si>
    <t>41.211</t>
  </si>
  <si>
    <t>הוצא' כיבוד</t>
  </si>
  <si>
    <t>הסעות וטיולים</t>
  </si>
  <si>
    <t>פעילות  לצעירים</t>
  </si>
  <si>
    <t>תנועות נוער</t>
  </si>
  <si>
    <t xml:space="preserve">תיקונים </t>
  </si>
  <si>
    <t>הוצאות רכב מנהלי</t>
  </si>
  <si>
    <t>תיקי פונים</t>
  </si>
  <si>
    <t>נופשונים להבראה</t>
  </si>
  <si>
    <t xml:space="preserve">תעסוקה נתמכת  </t>
  </si>
  <si>
    <t>לנכים</t>
  </si>
  <si>
    <t>נכים מפעלי תעסוקה</t>
  </si>
  <si>
    <t>הכנסות מגורמי פנים</t>
  </si>
  <si>
    <t xml:space="preserve">הכנסות משכירות </t>
  </si>
  <si>
    <t>תקבולי מים וביוב</t>
  </si>
  <si>
    <t>מוקד עירוני</t>
  </si>
  <si>
    <t>דמי גביה</t>
  </si>
  <si>
    <t xml:space="preserve">החזר שכר תאגיד </t>
  </si>
  <si>
    <t>.757</t>
  </si>
  <si>
    <t>813621</t>
  </si>
  <si>
    <t>813622</t>
  </si>
  <si>
    <t>8299</t>
  </si>
  <si>
    <t>82991</t>
  </si>
  <si>
    <t>829912</t>
  </si>
  <si>
    <t>.786</t>
  </si>
  <si>
    <t>.787</t>
  </si>
  <si>
    <t>829913</t>
  </si>
  <si>
    <t>829914</t>
  </si>
  <si>
    <t xml:space="preserve">.110 </t>
  </si>
  <si>
    <t>.711</t>
  </si>
  <si>
    <t>.712</t>
  </si>
  <si>
    <t>.750</t>
  </si>
  <si>
    <t>8292</t>
  </si>
  <si>
    <t>82921</t>
  </si>
  <si>
    <t>.441</t>
  </si>
  <si>
    <t>82922</t>
  </si>
  <si>
    <t>829232</t>
  </si>
  <si>
    <t>82926</t>
  </si>
  <si>
    <t>829261</t>
  </si>
  <si>
    <t>829262</t>
  </si>
  <si>
    <t>.753</t>
  </si>
  <si>
    <t>82924</t>
  </si>
  <si>
    <t>.430</t>
  </si>
  <si>
    <t>82925</t>
  </si>
  <si>
    <t>.212</t>
  </si>
  <si>
    <t>82927</t>
  </si>
  <si>
    <t>טיפולים ומכשירים</t>
  </si>
  <si>
    <t>תחנה ליעוץ לנישואין</t>
  </si>
  <si>
    <t>פרויקטים מאושרים</t>
  </si>
  <si>
    <t>למשפחה</t>
  </si>
  <si>
    <t>מרכז טפול -חשבוניות</t>
  </si>
  <si>
    <t>טיפול בילד</t>
  </si>
  <si>
    <t>פעילויות תרבות</t>
  </si>
  <si>
    <t>דמי שימוש האולם</t>
  </si>
  <si>
    <t>מחלקת אומנות</t>
  </si>
  <si>
    <t xml:space="preserve"> כשרונות צעירים</t>
  </si>
  <si>
    <t>מרכז אומנות</t>
  </si>
  <si>
    <t>.960</t>
  </si>
  <si>
    <t>השת' מ. החקלאות</t>
  </si>
  <si>
    <t>59.260</t>
  </si>
  <si>
    <t>59.421</t>
  </si>
  <si>
    <t>2.510</t>
  </si>
  <si>
    <t>בי"ס לשפות</t>
  </si>
  <si>
    <t>בית המחנך</t>
  </si>
  <si>
    <t>הוצ' שונ' ותלבושת</t>
  </si>
  <si>
    <t>הוצאות  רכב</t>
  </si>
  <si>
    <t>בדיקות בשלות</t>
  </si>
  <si>
    <t>הוראה  מתקנת</t>
  </si>
  <si>
    <t>תל"ן - שוטף</t>
  </si>
  <si>
    <t>הוצאות שנים קודמות</t>
  </si>
  <si>
    <t>יוזמות  חינוך</t>
  </si>
  <si>
    <t>שכר חוגים</t>
  </si>
  <si>
    <t>ארועים</t>
  </si>
  <si>
    <t>כלכלה</t>
  </si>
  <si>
    <t>שמירה</t>
  </si>
  <si>
    <t>.582</t>
  </si>
  <si>
    <t>31382</t>
  </si>
  <si>
    <t>313821</t>
  </si>
  <si>
    <t>313822</t>
  </si>
  <si>
    <t>318</t>
  </si>
  <si>
    <t>3182</t>
  </si>
  <si>
    <t>3185</t>
  </si>
  <si>
    <t>3187</t>
  </si>
  <si>
    <t>34</t>
  </si>
  <si>
    <t>341</t>
  </si>
  <si>
    <t>.935</t>
  </si>
  <si>
    <t>342</t>
  </si>
  <si>
    <t>.490</t>
  </si>
  <si>
    <t>מינהל  הכספים</t>
  </si>
  <si>
    <t>גזברות</t>
  </si>
  <si>
    <t>מענקים</t>
  </si>
  <si>
    <t>עבודה קהילתית</t>
  </si>
  <si>
    <t>תיאטרון קהילתי</t>
  </si>
  <si>
    <t>השתת' תושבים</t>
  </si>
  <si>
    <t>השתלמויות והדרכה</t>
  </si>
  <si>
    <t>פורום נשות עסקים</t>
  </si>
  <si>
    <t>841</t>
  </si>
  <si>
    <t>.561</t>
  </si>
  <si>
    <t>.730</t>
  </si>
  <si>
    <t>.840</t>
  </si>
  <si>
    <t>.841</t>
  </si>
  <si>
    <t>842</t>
  </si>
  <si>
    <t>8422</t>
  </si>
  <si>
    <t>.843</t>
  </si>
  <si>
    <t xml:space="preserve">הוצ' רכב </t>
  </si>
  <si>
    <t>אולפן הקלטות</t>
  </si>
  <si>
    <t>2.530</t>
  </si>
  <si>
    <t>325200</t>
  </si>
  <si>
    <t>325220</t>
  </si>
  <si>
    <t>3252</t>
  </si>
  <si>
    <t xml:space="preserve"> שרות לאומי</t>
  </si>
  <si>
    <t>כיבוד+מועצת עיר</t>
  </si>
  <si>
    <t>השת'בהוצ' הנח"ש</t>
  </si>
  <si>
    <t xml:space="preserve"> קהילה האתיופית</t>
  </si>
  <si>
    <t>עידוד מצטיינים</t>
  </si>
  <si>
    <t xml:space="preserve">אבטחה </t>
  </si>
  <si>
    <t>עובדים עם חשבונית</t>
  </si>
  <si>
    <t>32641</t>
  </si>
  <si>
    <t>32645</t>
  </si>
  <si>
    <t>3254</t>
  </si>
  <si>
    <t>32541</t>
  </si>
  <si>
    <t>32542</t>
  </si>
  <si>
    <t>בטוח חטיבות ביינים</t>
  </si>
  <si>
    <t>בטוח תיכונים</t>
  </si>
  <si>
    <t>הסעות תלמידים</t>
  </si>
  <si>
    <t>השתת'  מ.החנוך</t>
  </si>
  <si>
    <t>לווי שנתי</t>
  </si>
  <si>
    <t>הסעות רועי קליין</t>
  </si>
  <si>
    <t xml:space="preserve">קידום נוער   </t>
  </si>
  <si>
    <t xml:space="preserve">בבי"ס אגם </t>
  </si>
  <si>
    <t>הזנה יוח"א תוחלת</t>
  </si>
  <si>
    <t>נופשון באגם</t>
  </si>
  <si>
    <t>השתת' העמותה</t>
  </si>
  <si>
    <t xml:space="preserve">שרותים למפגר קהילתי </t>
  </si>
  <si>
    <t>מועדונים למפגר</t>
  </si>
  <si>
    <t xml:space="preserve">נופשונים למפגר </t>
  </si>
  <si>
    <t>מקלט לנשים מוכות</t>
  </si>
  <si>
    <t>32521.420</t>
  </si>
  <si>
    <t>תרגיל לשעת חרום</t>
  </si>
  <si>
    <t>תשלום למדחנים</t>
  </si>
  <si>
    <t>תגבור וסיוע (% 30)</t>
  </si>
  <si>
    <t>מוסיקה דתיים(שכר)</t>
  </si>
  <si>
    <t>השתתפות בסייעות</t>
  </si>
  <si>
    <t>מועדונים לעוור</t>
  </si>
  <si>
    <t>שרותי תקון</t>
  </si>
  <si>
    <t>נוער במצוקה</t>
  </si>
  <si>
    <t>נערות וצעירות</t>
  </si>
  <si>
    <t xml:space="preserve"> נערים וצעירים</t>
  </si>
  <si>
    <t>אשכול   פייס- פעולות</t>
  </si>
  <si>
    <t>מח' נוער -כדורסל</t>
  </si>
  <si>
    <t>599</t>
  </si>
  <si>
    <t>11.420</t>
  </si>
  <si>
    <t>11.660</t>
  </si>
  <si>
    <t xml:space="preserve"> .111</t>
  </si>
  <si>
    <t xml:space="preserve"> .112</t>
  </si>
  <si>
    <t>4431</t>
  </si>
  <si>
    <t>עובדי נקיון</t>
  </si>
  <si>
    <t>אחזקת גינון בפארק</t>
  </si>
  <si>
    <t>פיקוח בפארק</t>
  </si>
  <si>
    <t>פינת חי שוטף</t>
  </si>
  <si>
    <t>ביקורת  ציוד</t>
  </si>
  <si>
    <t>תאגיד מים וביוב</t>
  </si>
  <si>
    <t xml:space="preserve">  משכורת</t>
  </si>
  <si>
    <t xml:space="preserve">שכר פנסיונרים -מים </t>
  </si>
  <si>
    <t>תשלומים מיוחדים</t>
  </si>
  <si>
    <t>שכר גמלאים</t>
  </si>
  <si>
    <t xml:space="preserve">הדרכה לעוור </t>
  </si>
  <si>
    <t>ומשפחתו</t>
  </si>
  <si>
    <t>מרכז התמכרויות</t>
  </si>
  <si>
    <t>השת' מ הקליטה</t>
  </si>
  <si>
    <t>ופרויקטים</t>
  </si>
  <si>
    <t>2124</t>
  </si>
  <si>
    <t>.491</t>
  </si>
  <si>
    <t>פרסומים ת. דיור</t>
  </si>
  <si>
    <t>ת.שוטף  ת. דיור</t>
  </si>
  <si>
    <t>50-70</t>
  </si>
  <si>
    <t>813653</t>
  </si>
  <si>
    <t>3152</t>
  </si>
  <si>
    <t>.927</t>
  </si>
  <si>
    <t>313621</t>
  </si>
  <si>
    <t>313622</t>
  </si>
  <si>
    <t>3299</t>
  </si>
  <si>
    <t>32991</t>
  </si>
  <si>
    <t>329913</t>
  </si>
  <si>
    <t>32823</t>
  </si>
  <si>
    <t>32825</t>
  </si>
  <si>
    <t>329</t>
  </si>
  <si>
    <t>3291</t>
  </si>
  <si>
    <t>.920</t>
  </si>
  <si>
    <t>3292</t>
  </si>
  <si>
    <t>32921</t>
  </si>
  <si>
    <t>32922</t>
  </si>
  <si>
    <t>329232</t>
  </si>
  <si>
    <t>32926</t>
  </si>
  <si>
    <t>שכר לנוער בקיץ</t>
  </si>
  <si>
    <t>פעילות אופניים</t>
  </si>
  <si>
    <t>82923</t>
  </si>
  <si>
    <t>329262</t>
  </si>
  <si>
    <t>.427</t>
  </si>
  <si>
    <t>32924</t>
  </si>
  <si>
    <t>32925</t>
  </si>
  <si>
    <t>32927</t>
  </si>
  <si>
    <t>שכירות מאגודות</t>
  </si>
  <si>
    <t>א. ספורט   בילו</t>
  </si>
  <si>
    <t>הכנסות  מארועים</t>
  </si>
  <si>
    <t>יצירת קשר הורים וילדים</t>
  </si>
  <si>
    <t>השתת' הורים</t>
  </si>
  <si>
    <t>ילדים בפנימיות</t>
  </si>
  <si>
    <t>השתת' בפנימיות</t>
  </si>
  <si>
    <t>השת' בפנימיות יום</t>
  </si>
  <si>
    <t>עם הפנים לקהילה</t>
  </si>
  <si>
    <t>אחזקת ילדים</t>
  </si>
  <si>
    <t>במעונות יום</t>
  </si>
  <si>
    <t>שכר-ארועים</t>
  </si>
  <si>
    <t>ועדה חקלאית</t>
  </si>
  <si>
    <t>יחידה איזורית</t>
  </si>
  <si>
    <t>לאיכות הסביבה</t>
  </si>
  <si>
    <t>יחידה אזורית</t>
  </si>
  <si>
    <t>פרויקטים מיוחדים</t>
  </si>
  <si>
    <t xml:space="preserve">.720 </t>
  </si>
  <si>
    <t>813656</t>
  </si>
  <si>
    <t>813657</t>
  </si>
  <si>
    <t>813658</t>
  </si>
  <si>
    <t>813661</t>
  </si>
  <si>
    <t>813662</t>
  </si>
  <si>
    <t>813663</t>
  </si>
  <si>
    <t>אחזקת אולם</t>
  </si>
  <si>
    <t>קוד אתי לחברי מועצה</t>
  </si>
  <si>
    <t>.240</t>
  </si>
  <si>
    <t>.814</t>
  </si>
  <si>
    <t xml:space="preserve">724 </t>
  </si>
  <si>
    <t>.831</t>
  </si>
  <si>
    <t>83</t>
  </si>
  <si>
    <t>836</t>
  </si>
  <si>
    <t>6111</t>
  </si>
  <si>
    <t>85</t>
  </si>
  <si>
    <t>79</t>
  </si>
  <si>
    <t xml:space="preserve">87   </t>
  </si>
  <si>
    <t>7142</t>
  </si>
  <si>
    <t>ארועים מרכזיים</t>
  </si>
  <si>
    <t>מבצעי בטיחות</t>
  </si>
  <si>
    <t>דמי חוגים ובטוח</t>
  </si>
  <si>
    <t>בתי תלמיד</t>
  </si>
  <si>
    <t>פעולות  ספורט</t>
  </si>
  <si>
    <t>רעננט</t>
  </si>
  <si>
    <t>מאור רחובות</t>
  </si>
  <si>
    <t>קבלן  נקיון</t>
  </si>
  <si>
    <t>שיבוץ תלמידים</t>
  </si>
  <si>
    <t>עודף( גרעון ) :</t>
  </si>
  <si>
    <t>אוניברסיטה  לנוער</t>
  </si>
  <si>
    <t>השרון א. ספורט</t>
  </si>
  <si>
    <t>חידוש ציוד</t>
  </si>
  <si>
    <t>שכר מ. החינוך</t>
  </si>
  <si>
    <t>תגבור שכר -העירייה</t>
  </si>
  <si>
    <t xml:space="preserve">שכר ספרניות </t>
  </si>
  <si>
    <t>שכר מ.ארץ ישראל</t>
  </si>
  <si>
    <t>שכר מחנה אימון- או</t>
  </si>
  <si>
    <t>שוטף - מחנה  אימון</t>
  </si>
  <si>
    <t>הוצ' הפצה ותעוד</t>
  </si>
  <si>
    <t>ערים תאומות</t>
  </si>
  <si>
    <t>פירסומים ומודעות</t>
  </si>
  <si>
    <t>אחזקת קטנוע</t>
  </si>
  <si>
    <t>אחסון ארכיון</t>
  </si>
  <si>
    <t>השתלמויות עובדים</t>
  </si>
  <si>
    <t xml:space="preserve">דמי חברות לעמותה לפי הסכם </t>
  </si>
  <si>
    <t>מקהלות עירוניות</t>
  </si>
  <si>
    <t>הכנסות עצמיות</t>
  </si>
  <si>
    <t>חוק סיעוד(% 100)</t>
  </si>
  <si>
    <t>העשרה במועדונים</t>
  </si>
  <si>
    <t>טפול בזקן בקהילה</t>
  </si>
  <si>
    <t>מכירת כרטיסים</t>
  </si>
  <si>
    <t>פרסום ,שילוט,אינטר</t>
  </si>
  <si>
    <t>יעוץ בנושא כ"א</t>
  </si>
  <si>
    <t>ערב כליזמרים</t>
  </si>
  <si>
    <t>מלגות לסטודנטים</t>
  </si>
  <si>
    <t>שעות  נוספות</t>
  </si>
  <si>
    <t>מינהל    הנוער</t>
  </si>
  <si>
    <t>'עובדים לפי חשב</t>
  </si>
  <si>
    <t>דמי שתיה-מ.חינוך</t>
  </si>
  <si>
    <t>השת' בנסיעה לפולין</t>
  </si>
  <si>
    <t>שי  למסיימים</t>
  </si>
  <si>
    <t>3132</t>
  </si>
  <si>
    <t>.924</t>
  </si>
  <si>
    <t>.926</t>
  </si>
  <si>
    <t>335.920</t>
  </si>
  <si>
    <t>.928</t>
  </si>
  <si>
    <t xml:space="preserve"> תקציב שוטף</t>
  </si>
  <si>
    <t>אחזקת כלי נגינה</t>
  </si>
  <si>
    <t xml:space="preserve">מינהל </t>
  </si>
  <si>
    <t>הוצ' כיבוד</t>
  </si>
  <si>
    <t>אבטחה משכן אומנויו</t>
  </si>
  <si>
    <t>ספורט בחינוך</t>
  </si>
  <si>
    <t>ספורט בתי"הס</t>
  </si>
  <si>
    <t>שחיה</t>
  </si>
  <si>
    <t xml:space="preserve"> שחיה בבתי ספר</t>
  </si>
  <si>
    <t>ספורט חטיבות</t>
  </si>
  <si>
    <t>מגמות ספורט</t>
  </si>
  <si>
    <t>ספורט בתיכונים</t>
  </si>
  <si>
    <t>מרכז  מצוינות</t>
  </si>
  <si>
    <t>בי"ס לכדורסל-בנים</t>
  </si>
  <si>
    <t>בי"ס לכדורסל-בנות</t>
  </si>
  <si>
    <t xml:space="preserve">אגודות ספורט </t>
  </si>
  <si>
    <t>אשכולות  פייס-אלון</t>
  </si>
  <si>
    <t xml:space="preserve">מועדון העולים </t>
  </si>
  <si>
    <t>תחנת ייעוץ לנוער</t>
  </si>
  <si>
    <t>.931</t>
  </si>
  <si>
    <t>.933</t>
  </si>
  <si>
    <t>82231</t>
  </si>
  <si>
    <t>.756</t>
  </si>
  <si>
    <t>825200</t>
  </si>
  <si>
    <t>חוגי ספורט- מ. שפי</t>
  </si>
  <si>
    <t>מועדונית פ.ד.ד.</t>
  </si>
  <si>
    <t>8451</t>
  </si>
  <si>
    <t>מח'בטחון</t>
  </si>
  <si>
    <t>שמירה ובטחון</t>
  </si>
  <si>
    <t>דמ' שימוש במקלטים</t>
  </si>
  <si>
    <t>הכנסות מאירועים</t>
  </si>
  <si>
    <t>משמר אזרחי</t>
  </si>
  <si>
    <t>השתת' במשא"ז</t>
  </si>
  <si>
    <t>שמירה ואבטחה בעיר</t>
  </si>
  <si>
    <t>יועצים מקצועיים</t>
  </si>
  <si>
    <t>מזכירות</t>
  </si>
  <si>
    <t xml:space="preserve">  תיקונים ואחזקה</t>
  </si>
  <si>
    <t>תקציב  שוטף- כלכלנ</t>
  </si>
  <si>
    <t>דוברות ויחסי ציבור</t>
  </si>
  <si>
    <t>הוצ, רכב -דוברות</t>
  </si>
  <si>
    <t>פרסומים וצלומים</t>
  </si>
  <si>
    <t>קטעי  עיתונות</t>
  </si>
  <si>
    <t xml:space="preserve"> קבלן נקיון</t>
  </si>
  <si>
    <t>.211</t>
  </si>
  <si>
    <t>.752</t>
  </si>
  <si>
    <t>8252</t>
  </si>
  <si>
    <t>329914</t>
  </si>
  <si>
    <t xml:space="preserve">31  </t>
  </si>
  <si>
    <t>חוף השרון- פרוייקט</t>
  </si>
  <si>
    <t>.936</t>
  </si>
  <si>
    <t>.939</t>
  </si>
  <si>
    <t>3423</t>
  </si>
  <si>
    <t>3424</t>
  </si>
  <si>
    <t>.932</t>
  </si>
  <si>
    <t>טיפול בילד-שכר</t>
  </si>
  <si>
    <t>עבודה בחשבוניות</t>
  </si>
  <si>
    <t>ביטוח שן</t>
  </si>
  <si>
    <t>81732</t>
  </si>
  <si>
    <t xml:space="preserve">.511 </t>
  </si>
  <si>
    <t>שיקום נכים בקהילה</t>
  </si>
  <si>
    <t>מרכז יום שיקומי</t>
  </si>
  <si>
    <t>מנהל בטיחות עירוני</t>
  </si>
  <si>
    <t>הוצ' כבוי אש</t>
  </si>
  <si>
    <t>82928</t>
  </si>
  <si>
    <t>82929</t>
  </si>
  <si>
    <t>829291</t>
  </si>
  <si>
    <t>829292</t>
  </si>
  <si>
    <t>829293</t>
  </si>
  <si>
    <t>829294</t>
  </si>
  <si>
    <t>829295</t>
  </si>
  <si>
    <t>בתי הספר- כיבוד</t>
  </si>
  <si>
    <t>חומרים לחינוך מיוחד</t>
  </si>
  <si>
    <t>שיבוץ תלמידי א</t>
  </si>
  <si>
    <t>הוצ, רכב-מוקד ערונ</t>
  </si>
  <si>
    <t>מוקד-טלפון</t>
  </si>
  <si>
    <t>פירסום</t>
  </si>
  <si>
    <t>מוקד-שרותי טלביזיה</t>
  </si>
  <si>
    <t>ספרות מקצועית</t>
  </si>
  <si>
    <t>אחזקת אתר אינטרנט</t>
  </si>
  <si>
    <t xml:space="preserve"> הכנסות מגביה </t>
  </si>
  <si>
    <t>אגף חינוך משלים</t>
  </si>
  <si>
    <t>אחזקת מטווח</t>
  </si>
  <si>
    <t>ספורט למניעת אלימות</t>
  </si>
  <si>
    <t>הוצאות מול שקים</t>
  </si>
  <si>
    <t>הוצאות כניסה  לברכ</t>
  </si>
  <si>
    <t>שכר מדריכי ספורט</t>
  </si>
  <si>
    <t>מינהל שרות וטרינרי</t>
  </si>
  <si>
    <t>שתת' עיריית כ"ס</t>
  </si>
  <si>
    <t>קפיטריה וחנות</t>
  </si>
  <si>
    <t>------</t>
  </si>
  <si>
    <t>מחנה אימון</t>
  </si>
  <si>
    <t>תקציב  שוטף וביטוח</t>
  </si>
  <si>
    <t xml:space="preserve"> הסעות למשחקים</t>
  </si>
  <si>
    <t>הרעננים</t>
  </si>
  <si>
    <t>דמי חברות</t>
  </si>
  <si>
    <t>הכנסות מהופעות</t>
  </si>
  <si>
    <t>מקהלת רעות</t>
  </si>
  <si>
    <t>מרכז למחול</t>
  </si>
  <si>
    <t>החזר מהקרן לפנסיה</t>
  </si>
  <si>
    <t>תיאטרון</t>
  </si>
  <si>
    <t>תיאטרון מבוגרים</t>
  </si>
  <si>
    <t>תיאטרון הופעות</t>
  </si>
  <si>
    <t xml:space="preserve">בית הנוער </t>
  </si>
  <si>
    <t>חוגים ב. הנוער</t>
  </si>
  <si>
    <t xml:space="preserve">הכנסות מחוגים </t>
  </si>
  <si>
    <t>מקצועיים</t>
  </si>
  <si>
    <t>דמי שימוש באולמות</t>
  </si>
  <si>
    <t>לצעירים</t>
  </si>
  <si>
    <t>הכנסות מחסויות</t>
  </si>
  <si>
    <t>מועדוני נוער</t>
  </si>
  <si>
    <t>313665</t>
  </si>
  <si>
    <t>313666</t>
  </si>
  <si>
    <t>313667</t>
  </si>
  <si>
    <t>3138</t>
  </si>
  <si>
    <t>313661</t>
  </si>
  <si>
    <t xml:space="preserve">נקיון בק.החינוך </t>
  </si>
  <si>
    <t>מ. הטניס חוגים</t>
  </si>
  <si>
    <t>תגבור ואבטחת ארועים</t>
  </si>
  <si>
    <t xml:space="preserve">אגף הכללי  </t>
  </si>
  <si>
    <t xml:space="preserve">מינהל כללי </t>
  </si>
  <si>
    <t>דמי שמוש באולם</t>
  </si>
  <si>
    <t>השכרת כלי נגינה</t>
  </si>
  <si>
    <t xml:space="preserve">מישכן האומנויות </t>
  </si>
  <si>
    <t>חוגים</t>
  </si>
  <si>
    <t>הכנסות מפעולות</t>
  </si>
  <si>
    <t>בית יד לבנים</t>
  </si>
  <si>
    <t>הכנסות מארועים</t>
  </si>
  <si>
    <t>מפעל המנויים</t>
  </si>
  <si>
    <t>הכנסות שונות</t>
  </si>
  <si>
    <t>הכנסות מהדרכה</t>
  </si>
  <si>
    <t>313653</t>
  </si>
  <si>
    <t>מ.סקווש-שכר מדריכי</t>
  </si>
  <si>
    <t>שכר  סקווש</t>
  </si>
  <si>
    <t>השתלמות וגבוש</t>
  </si>
  <si>
    <t>מחוננים -מ. החינוך</t>
  </si>
  <si>
    <t>שכ"ד או"פ</t>
  </si>
  <si>
    <t>תשלומים שנתיים</t>
  </si>
  <si>
    <t>קתדרה ליהדות</t>
  </si>
  <si>
    <t>גלריה  באגם</t>
  </si>
  <si>
    <t>פרויקטים חדשים</t>
  </si>
  <si>
    <t>מועדון המרתף</t>
  </si>
  <si>
    <t>ליגת גברים בספורט</t>
  </si>
  <si>
    <t>ספורט נשים בקיץ</t>
  </si>
  <si>
    <t>השת' מ. הספורט</t>
  </si>
  <si>
    <t>מח' בתי תלמיד</t>
  </si>
  <si>
    <t>בתי הספר שדה</t>
  </si>
  <si>
    <t>העשרה נוספת</t>
  </si>
  <si>
    <t>מח' העשרה</t>
  </si>
  <si>
    <t xml:space="preserve">מחוננים </t>
  </si>
  <si>
    <t>מוכשרים במתמטיק</t>
  </si>
  <si>
    <t>מרכזי למידה</t>
  </si>
  <si>
    <t>מרכז למצוינות</t>
  </si>
  <si>
    <t>מרכזים קהילתיים</t>
  </si>
  <si>
    <t>אוניברסיטף -חוגים</t>
  </si>
  <si>
    <t>החזקת רכב ובטוח</t>
  </si>
  <si>
    <t>אבטחה במחלקה</t>
  </si>
  <si>
    <t>.525</t>
  </si>
  <si>
    <t>איתור רכב במ. התחבורה</t>
  </si>
  <si>
    <t>329222</t>
  </si>
  <si>
    <t>829222</t>
  </si>
  <si>
    <t>829231</t>
  </si>
  <si>
    <t>השת' מטופלים</t>
  </si>
  <si>
    <t>זכיון וחסויות</t>
  </si>
  <si>
    <t>ה. הספורט חוגים</t>
  </si>
  <si>
    <t>דמי חוגים-חדר כושר</t>
  </si>
  <si>
    <t>דמי חוג'-חדר מחול</t>
  </si>
  <si>
    <t>רקודי עם</t>
  </si>
  <si>
    <t>דמי שימוש</t>
  </si>
  <si>
    <t>אירועים</t>
  </si>
  <si>
    <t xml:space="preserve">אגודת מכבי רעננה </t>
  </si>
  <si>
    <t xml:space="preserve">כדור יד </t>
  </si>
  <si>
    <t>מרכז הטניס</t>
  </si>
  <si>
    <t>מנויים</t>
  </si>
  <si>
    <t>דמי שכירות  מגרשים</t>
  </si>
  <si>
    <t>תחרויות טניס</t>
  </si>
  <si>
    <t>ק.שרת א. ספורט</t>
  </si>
  <si>
    <t xml:space="preserve">הכנסות מאגודות </t>
  </si>
  <si>
    <t>אולם ספורט רימון</t>
  </si>
  <si>
    <t>התעמלות אומנותית</t>
  </si>
  <si>
    <t>התעמלות מכשירים</t>
  </si>
  <si>
    <t>דמי שמוש מאולמות</t>
  </si>
  <si>
    <t>א. ספורט  דקל</t>
  </si>
  <si>
    <t>א. ספורט אריאל</t>
  </si>
  <si>
    <t>א. ספורט  יונתן</t>
  </si>
  <si>
    <t>להקת נוער</t>
  </si>
  <si>
    <t>בטוח ספוטאים</t>
  </si>
  <si>
    <t xml:space="preserve"> הסעות</t>
  </si>
  <si>
    <t>אחזקה מסלול אתלטיקה</t>
  </si>
  <si>
    <t>8431</t>
  </si>
  <si>
    <t>8435</t>
  </si>
  <si>
    <t>.847</t>
  </si>
  <si>
    <t>8438</t>
  </si>
  <si>
    <t>שרות לניצולי שואה</t>
  </si>
  <si>
    <t xml:space="preserve">תעסוקה לקשישים </t>
  </si>
  <si>
    <t>הכנסות מתעסוקות</t>
  </si>
  <si>
    <t xml:space="preserve">תעסוקת זקנים </t>
  </si>
  <si>
    <t xml:space="preserve">טיפולים רפואים </t>
  </si>
  <si>
    <t>חומרים והדברה</t>
  </si>
  <si>
    <t>רכישת ציוד</t>
  </si>
  <si>
    <t xml:space="preserve">אחזקת רכב </t>
  </si>
  <si>
    <t>821</t>
  </si>
  <si>
    <t>.110</t>
  </si>
  <si>
    <t>.420</t>
  </si>
  <si>
    <t>.431</t>
  </si>
  <si>
    <t>.432</t>
  </si>
  <si>
    <t>.440</t>
  </si>
  <si>
    <t>.511</t>
  </si>
  <si>
    <t>.522</t>
  </si>
  <si>
    <t>.530</t>
  </si>
  <si>
    <t>.540</t>
  </si>
  <si>
    <t>.541</t>
  </si>
  <si>
    <t>.550</t>
  </si>
  <si>
    <t>.560</t>
  </si>
  <si>
    <t>.593</t>
  </si>
  <si>
    <t>.751</t>
  </si>
  <si>
    <t>.789</t>
  </si>
  <si>
    <t>822</t>
  </si>
  <si>
    <t>8222</t>
  </si>
  <si>
    <t>.130</t>
  </si>
  <si>
    <t>.210</t>
  </si>
  <si>
    <t>313641</t>
  </si>
  <si>
    <t>השת' מ. החינוך</t>
  </si>
  <si>
    <t>הכנסה מחסויות</t>
  </si>
  <si>
    <t>מכירת מוצרים</t>
  </si>
  <si>
    <t>.759</t>
  </si>
  <si>
    <t>.760</t>
  </si>
  <si>
    <t>.781</t>
  </si>
  <si>
    <t>השת'עמותה לקשיש</t>
  </si>
  <si>
    <t>השת' בהסעות</t>
  </si>
  <si>
    <t>עמלת גביה מהיטל בצורת</t>
  </si>
  <si>
    <t>חוף השרון-שכר פרויקט'</t>
  </si>
  <si>
    <t>.817</t>
  </si>
  <si>
    <t>תקציב הוצאות</t>
  </si>
  <si>
    <t>שמירה בגנים</t>
  </si>
  <si>
    <t>במטרו וסט</t>
  </si>
  <si>
    <t xml:space="preserve">במטרו וסט </t>
  </si>
  <si>
    <t>תחנה לשרות שפח</t>
  </si>
  <si>
    <t>31733</t>
  </si>
  <si>
    <t>שירות משלים</t>
  </si>
  <si>
    <t>81733</t>
  </si>
  <si>
    <t>313823</t>
  </si>
  <si>
    <t>הכשרת מדריכים</t>
  </si>
  <si>
    <t xml:space="preserve">חוג' ספורט </t>
  </si>
  <si>
    <t>2523</t>
  </si>
  <si>
    <t xml:space="preserve">עירוניים </t>
  </si>
  <si>
    <t>אירועי</t>
  </si>
  <si>
    <t>יום הזכרון לשואה</t>
  </si>
  <si>
    <t>ויום הזכרון לחללי צה"ל</t>
  </si>
  <si>
    <t>מנהלת</t>
  </si>
  <si>
    <t xml:space="preserve"> פארק תעשיה</t>
  </si>
  <si>
    <t>8424.810</t>
  </si>
  <si>
    <t>8431.810</t>
  </si>
  <si>
    <t>8435.810</t>
  </si>
  <si>
    <t>8451.810</t>
  </si>
  <si>
    <t>8471.810</t>
  </si>
  <si>
    <t>8473.810</t>
  </si>
  <si>
    <t>שכנות</t>
  </si>
  <si>
    <t>סיירת אכיפה</t>
  </si>
  <si>
    <t>וביטוח</t>
  </si>
  <si>
    <t>פרויקטים בעיר</t>
  </si>
  <si>
    <t xml:space="preserve"> משרדי</t>
  </si>
  <si>
    <t>חמרים  להדבקת מודעות</t>
  </si>
  <si>
    <t>אכיפת חוקי עזר</t>
  </si>
  <si>
    <t>שיפור חזיתות  ושילוט</t>
  </si>
  <si>
    <t>השכרת מסופונים</t>
  </si>
  <si>
    <t>מח'  גנים ונטיעות</t>
  </si>
  <si>
    <t>גנים ונטיעות</t>
  </si>
  <si>
    <t>413</t>
  </si>
  <si>
    <t>מחשבים- ד. חוגים</t>
  </si>
  <si>
    <t>.415</t>
  </si>
  <si>
    <t>.416</t>
  </si>
  <si>
    <t>.417</t>
  </si>
  <si>
    <t>דמי השכלה</t>
  </si>
  <si>
    <t>.418</t>
  </si>
  <si>
    <t>הסעות לאוטיסטים</t>
  </si>
  <si>
    <t>א. ספורט רימון</t>
  </si>
  <si>
    <t>חשמל לאולם רימון</t>
  </si>
  <si>
    <t>תקציב שוטף וביטוח</t>
  </si>
  <si>
    <t>א.אביב-מינהל</t>
  </si>
  <si>
    <t>אחזקה לפי חוזים</t>
  </si>
  <si>
    <t xml:space="preserve">חשמל  </t>
  </si>
  <si>
    <t>עובדים לפי חשבוניות</t>
  </si>
  <si>
    <t>אחזקת  מגרש</t>
  </si>
  <si>
    <t>הוצאות אבטחה</t>
  </si>
  <si>
    <t>רשוי  עסקים שילוט וחניה</t>
  </si>
  <si>
    <t>הכנסות שקים</t>
  </si>
  <si>
    <t>אחזקה</t>
  </si>
  <si>
    <t>דמי שמוש יד לבנים</t>
  </si>
  <si>
    <t>דמי שמוש גמלאים</t>
  </si>
  <si>
    <t>783</t>
  </si>
  <si>
    <t>.493</t>
  </si>
  <si>
    <t>ניטור יתושים</t>
  </si>
  <si>
    <t>השכרת אולמות</t>
  </si>
  <si>
    <t>ארוחות יוח"א</t>
  </si>
  <si>
    <t>יוזמות מ. החינוך</t>
  </si>
  <si>
    <t>גננות "חובה" לפי ר</t>
  </si>
  <si>
    <t>בדיקת מתקני משחקים</t>
  </si>
  <si>
    <t>אחזקת גינון בחנוך</t>
  </si>
  <si>
    <t xml:space="preserve"> גני ילדים</t>
  </si>
  <si>
    <t xml:space="preserve"> חטיבות ביניים</t>
  </si>
  <si>
    <t xml:space="preserve"> תיכונים</t>
  </si>
  <si>
    <t>משרד מהנדס הרשות</t>
  </si>
  <si>
    <t>השת' בהוצ' הנח"ש</t>
  </si>
  <si>
    <t>שכר לתכנון</t>
  </si>
  <si>
    <t>שכר פנסיונרים</t>
  </si>
  <si>
    <t>מדריכים לפי חוזים</t>
  </si>
  <si>
    <t xml:space="preserve">אחזקה </t>
  </si>
  <si>
    <t>חומרי נקוי</t>
  </si>
  <si>
    <t>החזר הוצאות</t>
  </si>
  <si>
    <t>קליטת עליה</t>
  </si>
  <si>
    <t>תרומות</t>
  </si>
  <si>
    <t>.590</t>
  </si>
  <si>
    <t>26</t>
  </si>
  <si>
    <t>.990</t>
  </si>
  <si>
    <t>.520</t>
  </si>
  <si>
    <t>2521</t>
  </si>
  <si>
    <t>22</t>
  </si>
  <si>
    <t>222</t>
  </si>
  <si>
    <t>.910</t>
  </si>
  <si>
    <t>.911</t>
  </si>
  <si>
    <t>.912</t>
  </si>
  <si>
    <t>227</t>
  </si>
  <si>
    <t>3171</t>
  </si>
  <si>
    <t>אגרת רשוי עסקים</t>
  </si>
  <si>
    <t>26143</t>
  </si>
  <si>
    <t>6143</t>
  </si>
  <si>
    <t xml:space="preserve">פעולות קיימות </t>
  </si>
  <si>
    <t xml:space="preserve"> החזר מהוצ' משפטיות</t>
  </si>
  <si>
    <t>וית"מ</t>
  </si>
  <si>
    <t>שרותי מצלמות</t>
  </si>
  <si>
    <t>חינוך וסיוע לילדים</t>
  </si>
  <si>
    <t>8222.810</t>
  </si>
  <si>
    <t xml:space="preserve">כבוי אש </t>
  </si>
  <si>
    <t>שרותים חברתיים</t>
  </si>
  <si>
    <t>בטחון</t>
  </si>
  <si>
    <t>.492</t>
  </si>
  <si>
    <t>איסוף בקבוקים</t>
  </si>
  <si>
    <t>הכנסות מי רעננה</t>
  </si>
  <si>
    <t>ספורט למקומות  עבודה</t>
  </si>
  <si>
    <t>מערכת  פיקוח -סיירת אכיפה</t>
  </si>
  <si>
    <t>הג"א</t>
  </si>
  <si>
    <t>שיפור מתקנים</t>
  </si>
  <si>
    <t>הג"א נפה</t>
  </si>
  <si>
    <t>הג"א כלל ארצי</t>
  </si>
  <si>
    <t>בטיחות וגהות</t>
  </si>
  <si>
    <t>אחזקת גלאי עשן</t>
  </si>
  <si>
    <t xml:space="preserve">בדיקות בטיחות </t>
  </si>
  <si>
    <t>אבטחה סביבתית</t>
  </si>
  <si>
    <t>הוצאות לשעות חרום</t>
  </si>
  <si>
    <t>שכר שעת חרום</t>
  </si>
  <si>
    <t>הוצ' מקלט דו תכליתי</t>
  </si>
  <si>
    <t>ציוד לאגם</t>
  </si>
  <si>
    <t>מקהלת רננה</t>
  </si>
  <si>
    <t xml:space="preserve">פרחי רעננה  </t>
  </si>
  <si>
    <t>בי"ס מנגן</t>
  </si>
  <si>
    <t>הוצ' שונות ותלבושת</t>
  </si>
  <si>
    <t>אחזקת מחסני חרום</t>
  </si>
  <si>
    <t>משכורת קב"טים - חינוך</t>
  </si>
  <si>
    <t>אחזקת ציוד  כבוי אש</t>
  </si>
  <si>
    <t>אחזקת מער' כריזה</t>
  </si>
  <si>
    <t>אחזקת מער' התרעה</t>
  </si>
  <si>
    <t>הכנסות  משכירות</t>
  </si>
  <si>
    <t>א.ספורט מגד</t>
  </si>
  <si>
    <t>התנדבות</t>
  </si>
  <si>
    <t>השתתפות פת"גם</t>
  </si>
  <si>
    <t xml:space="preserve"> פעולות התנדבות</t>
  </si>
  <si>
    <t>תוכניות פת"גם</t>
  </si>
  <si>
    <t>שרות יעוץ לאזרח</t>
  </si>
  <si>
    <t>השתת' מ. הרווחה</t>
  </si>
  <si>
    <t>שרותים לעולים</t>
  </si>
  <si>
    <t>השתת בהנח"ש</t>
  </si>
  <si>
    <t>הסעות לחו"ל - רעות</t>
  </si>
  <si>
    <t>הכנסות מועדוני עולים</t>
  </si>
  <si>
    <t>תכנית  לילד החריג</t>
  </si>
  <si>
    <t xml:space="preserve">תכנית מעבר </t>
  </si>
  <si>
    <t>לחרשים</t>
  </si>
  <si>
    <t>הסעות נכים לשקום</t>
  </si>
  <si>
    <t>השתת'  בקב"טים</t>
  </si>
  <si>
    <t>השתת' מ. המשטרה</t>
  </si>
  <si>
    <t>אגף מיחשוב</t>
  </si>
  <si>
    <t>מיחשוב ומערכות מידע</t>
  </si>
  <si>
    <t xml:space="preserve">  דמי הרצאות--השכלה</t>
  </si>
  <si>
    <t xml:space="preserve">מרכז קהילתי </t>
  </si>
  <si>
    <t>994</t>
  </si>
  <si>
    <t>.320</t>
  </si>
  <si>
    <t>.321</t>
  </si>
  <si>
    <t>1.310</t>
  </si>
  <si>
    <t>1.311</t>
  </si>
  <si>
    <t>1.530</t>
  </si>
  <si>
    <t>1.781</t>
  </si>
  <si>
    <t>2.780</t>
  </si>
  <si>
    <t>2.980</t>
  </si>
  <si>
    <t>995</t>
  </si>
  <si>
    <t>.861</t>
  </si>
  <si>
    <t>.862</t>
  </si>
  <si>
    <t xml:space="preserve"> 753</t>
  </si>
  <si>
    <t>84</t>
  </si>
  <si>
    <t>שכר עו"ס עולים</t>
  </si>
  <si>
    <t>משפחות במצוקה</t>
  </si>
  <si>
    <t>ילדים במצוקה</t>
  </si>
  <si>
    <t>ילדים בפנימיות עול</t>
  </si>
  <si>
    <t>טיפול בזקנים</t>
  </si>
  <si>
    <t xml:space="preserve">שרותים נוספים </t>
  </si>
  <si>
    <t>מע"שים</t>
  </si>
  <si>
    <t xml:space="preserve">נכים בפנימיות </t>
  </si>
  <si>
    <t>מפגרים בפנימיות</t>
  </si>
  <si>
    <t>סיירת אכיפת סביבתי</t>
  </si>
  <si>
    <t>טפול מיוחד בתלמיד</t>
  </si>
  <si>
    <t>סדור מפגר-הנח"ש</t>
  </si>
  <si>
    <t>הספקת "ארוחות"</t>
  </si>
  <si>
    <t>הדרכה פעולה</t>
  </si>
  <si>
    <t>העשרה למפגר-הסעות</t>
  </si>
  <si>
    <t>מכסות חניכים</t>
  </si>
  <si>
    <t>.223</t>
  </si>
  <si>
    <t>השת מ.הרווחה באגם</t>
  </si>
  <si>
    <t>מועדון חברתי לבוגרים</t>
  </si>
  <si>
    <t>נכים קשים בקהילה</t>
  </si>
  <si>
    <t>בניה ושפוץ מוסדות</t>
  </si>
  <si>
    <t>רכישות  מ. החינוך</t>
  </si>
  <si>
    <t>פיצויים</t>
  </si>
  <si>
    <t>גמלה מגורמי חוץ</t>
  </si>
  <si>
    <t xml:space="preserve">רזרבה לשכר </t>
  </si>
  <si>
    <t>יחידה מאומצת</t>
  </si>
  <si>
    <t>אחזקה תיקונים</t>
  </si>
  <si>
    <t>אחזקת מרכזיות  טלפון</t>
  </si>
  <si>
    <t>מח' רכש-ת.שוטף</t>
  </si>
  <si>
    <t>הוצאות מכרזים</t>
  </si>
  <si>
    <t xml:space="preserve">עם פנים לקהילה </t>
  </si>
  <si>
    <t>מחלקת תחבורה</t>
  </si>
  <si>
    <t>שעות למחלקות</t>
  </si>
  <si>
    <t>חיוב למחלקות</t>
  </si>
  <si>
    <t>השת' -חוק נהרי</t>
  </si>
  <si>
    <t>328312</t>
  </si>
  <si>
    <t>3282</t>
  </si>
  <si>
    <t>32821</t>
  </si>
  <si>
    <t>32822</t>
  </si>
  <si>
    <t>לימודי תעודה</t>
  </si>
  <si>
    <t>הורות ומשפחה</t>
  </si>
  <si>
    <t>בי"ס לשפות-שכר</t>
  </si>
  <si>
    <t>בי"ס לשפות-חשבוניות</t>
  </si>
  <si>
    <t xml:space="preserve">תקציב  שוטף </t>
  </si>
  <si>
    <t>עובדים-מ. הקליטה</t>
  </si>
  <si>
    <t>פיקוח גינון</t>
  </si>
  <si>
    <t>השת, בהנח"ש תפאורה</t>
  </si>
  <si>
    <t>שכר לאירועים</t>
  </si>
  <si>
    <t>כנסים</t>
  </si>
  <si>
    <t>מח' נוער -כדורגל</t>
  </si>
  <si>
    <t>אגף  החינוך פורמלי</t>
  </si>
  <si>
    <t>גני ילדים</t>
  </si>
  <si>
    <t>א.חנוך תלמידי חוץ</t>
  </si>
  <si>
    <t>שכ"ל טרום חובה</t>
  </si>
  <si>
    <t>שכ"ד גני ילדים</t>
  </si>
  <si>
    <t>תל"ן-העשרה</t>
  </si>
  <si>
    <t>סל תרבות</t>
  </si>
  <si>
    <t>מ.החינוך -גנים</t>
  </si>
  <si>
    <t>שכר- מ. החינוך</t>
  </si>
  <si>
    <t>ספורט בחשבונית</t>
  </si>
  <si>
    <t>שכר מוקד עירוני</t>
  </si>
  <si>
    <t>השת בהנ"חש</t>
  </si>
  <si>
    <t>ותגבור שעות</t>
  </si>
  <si>
    <t>טפול קליני בשפ"ח</t>
  </si>
  <si>
    <t>מ.קהילתית-הנח"ש</t>
  </si>
  <si>
    <t>מחלקת תרבות</t>
  </si>
  <si>
    <t>---------------------</t>
  </si>
  <si>
    <t xml:space="preserve">תרבות כללית </t>
  </si>
  <si>
    <t>מועצת נשים</t>
  </si>
  <si>
    <t>ארועים באמפיתיאטרון</t>
  </si>
  <si>
    <t xml:space="preserve"> פעולות תרבות</t>
  </si>
  <si>
    <t>חוגים והעשרה</t>
  </si>
  <si>
    <t>ערבי ספרות</t>
  </si>
  <si>
    <t>קוד</t>
  </si>
  <si>
    <t>תיאור</t>
  </si>
  <si>
    <t>2012 בפועל</t>
  </si>
  <si>
    <t>2013 מעודכן</t>
  </si>
  <si>
    <t>2014 תכנון</t>
  </si>
</sst>
</file>

<file path=xl/styles.xml><?xml version="1.0" encoding="utf-8"?>
<styleSheet xmlns="http://schemas.openxmlformats.org/spreadsheetml/2006/main">
  <numFmts count="1">
    <numFmt numFmtId="164" formatCode="[$-1000000]00000"/>
  </numFmts>
  <fonts count="39">
    <font>
      <sz val="10"/>
      <name val="Arial"/>
      <charset val="177"/>
    </font>
    <font>
      <sz val="10"/>
      <name val="Arial"/>
      <family val="2"/>
    </font>
    <font>
      <b/>
      <sz val="20"/>
      <color indexed="8"/>
      <name val="David Transparent"/>
      <charset val="177"/>
    </font>
    <font>
      <sz val="12"/>
      <name val="Courier"/>
      <family val="3"/>
      <charset val="177"/>
    </font>
    <font>
      <b/>
      <sz val="21.5"/>
      <color indexed="8"/>
      <name val="David Transparent"/>
      <charset val="177"/>
    </font>
    <font>
      <b/>
      <sz val="19"/>
      <color indexed="12"/>
      <name val="David Transparent"/>
      <charset val="177"/>
    </font>
    <font>
      <sz val="8"/>
      <name val="Courier"/>
      <family val="3"/>
      <charset val="177"/>
    </font>
    <font>
      <b/>
      <sz val="20"/>
      <name val="David Transparent"/>
      <charset val="177"/>
    </font>
    <font>
      <sz val="8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21.5"/>
      <color indexed="17"/>
      <name val="David Transparent"/>
      <charset val="177"/>
    </font>
    <font>
      <sz val="16"/>
      <name val="Arial"/>
      <family val="2"/>
    </font>
    <font>
      <sz val="19"/>
      <name val="Arial"/>
      <family val="2"/>
    </font>
    <font>
      <b/>
      <sz val="24"/>
      <name val="Arial"/>
      <family val="2"/>
    </font>
    <font>
      <b/>
      <sz val="21.5"/>
      <color indexed="10"/>
      <name val="David Transparent"/>
      <charset val="177"/>
    </font>
    <font>
      <sz val="16"/>
      <name val="Arial"/>
      <family val="2"/>
    </font>
    <font>
      <sz val="22"/>
      <name val="Arial"/>
      <family val="2"/>
    </font>
    <font>
      <sz val="15"/>
      <name val="Arial"/>
      <family val="2"/>
    </font>
    <font>
      <sz val="24"/>
      <name val="Arial"/>
      <family val="2"/>
    </font>
    <font>
      <b/>
      <sz val="24"/>
      <color indexed="8"/>
      <name val="Arial"/>
      <family val="2"/>
    </font>
    <font>
      <b/>
      <u/>
      <sz val="24"/>
      <color indexed="8"/>
      <name val="Arial"/>
      <family val="2"/>
    </font>
    <font>
      <b/>
      <sz val="24"/>
      <color indexed="10"/>
      <name val="Arial"/>
      <family val="2"/>
    </font>
    <font>
      <sz val="24"/>
      <color indexed="10"/>
      <name val="Arial"/>
      <family val="2"/>
    </font>
    <font>
      <sz val="24"/>
      <color indexed="8"/>
      <name val="Arial"/>
      <family val="2"/>
    </font>
    <font>
      <b/>
      <sz val="24"/>
      <color indexed="20"/>
      <name val="Arial"/>
      <family val="2"/>
    </font>
    <font>
      <b/>
      <sz val="24"/>
      <color indexed="50"/>
      <name val="Arial"/>
      <family val="2"/>
    </font>
    <font>
      <sz val="24"/>
      <color indexed="12"/>
      <name val="Arial"/>
      <family val="2"/>
    </font>
    <font>
      <b/>
      <sz val="24"/>
      <color indexed="16"/>
      <name val="Arial"/>
      <family val="2"/>
    </font>
    <font>
      <sz val="24"/>
      <color indexed="17"/>
      <name val="Arial"/>
      <family val="2"/>
    </font>
    <font>
      <b/>
      <sz val="28"/>
      <color indexed="8"/>
      <name val="Arial"/>
      <family val="2"/>
    </font>
    <font>
      <b/>
      <sz val="21.5"/>
      <name val="David Transparent"/>
      <charset val="177"/>
    </font>
    <font>
      <sz val="21.5"/>
      <name val="Arial"/>
      <family val="2"/>
    </font>
    <font>
      <b/>
      <sz val="20.2"/>
      <name val="David Transparent"/>
      <charset val="177"/>
    </font>
    <font>
      <b/>
      <sz val="26"/>
      <color indexed="8"/>
      <name val="Arial"/>
      <family val="2"/>
    </font>
    <font>
      <sz val="21.5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37" fontId="3" fillId="0" borderId="0"/>
    <xf numFmtId="37" fontId="6" fillId="0" borderId="0"/>
    <xf numFmtId="37" fontId="6" fillId="0" borderId="0"/>
  </cellStyleXfs>
  <cellXfs count="192">
    <xf numFmtId="0" fontId="0" fillId="0" borderId="0" xfId="0"/>
    <xf numFmtId="37" fontId="2" fillId="0" borderId="0" xfId="1" applyFont="1"/>
    <xf numFmtId="37" fontId="7" fillId="0" borderId="0" xfId="1" applyFont="1"/>
    <xf numFmtId="0" fontId="0" fillId="2" borderId="0" xfId="0" applyFill="1"/>
    <xf numFmtId="0" fontId="1" fillId="0" borderId="0" xfId="0" applyFont="1"/>
    <xf numFmtId="38" fontId="5" fillId="0" borderId="0" xfId="1" applyNumberFormat="1" applyFont="1"/>
    <xf numFmtId="0" fontId="10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9" fillId="0" borderId="0" xfId="0" applyFont="1"/>
    <xf numFmtId="37" fontId="11" fillId="0" borderId="0" xfId="1" applyNumberFormat="1" applyFont="1" applyBorder="1" applyProtection="1"/>
    <xf numFmtId="37" fontId="15" fillId="0" borderId="0" xfId="1" applyNumberFormat="1" applyFont="1" applyBorder="1" applyProtection="1"/>
    <xf numFmtId="0" fontId="16" fillId="0" borderId="0" xfId="0" applyFont="1"/>
    <xf numFmtId="0" fontId="17" fillId="0" borderId="0" xfId="0" applyFont="1"/>
    <xf numFmtId="0" fontId="18" fillId="0" borderId="0" xfId="0" applyFont="1"/>
    <xf numFmtId="37" fontId="20" fillId="0" borderId="0" xfId="1" applyFont="1"/>
    <xf numFmtId="37" fontId="21" fillId="0" borderId="0" xfId="1" applyFont="1" applyBorder="1"/>
    <xf numFmtId="3" fontId="14" fillId="0" borderId="0" xfId="1" applyNumberFormat="1" applyFont="1" applyProtection="1"/>
    <xf numFmtId="3" fontId="22" fillId="0" borderId="0" xfId="1" applyNumberFormat="1" applyFont="1" applyProtection="1"/>
    <xf numFmtId="9" fontId="14" fillId="0" borderId="0" xfId="1" applyNumberFormat="1" applyFont="1" applyProtection="1"/>
    <xf numFmtId="37" fontId="14" fillId="0" borderId="0" xfId="1" applyFont="1"/>
    <xf numFmtId="37" fontId="14" fillId="0" borderId="0" xfId="1" applyNumberFormat="1" applyFont="1" applyProtection="1"/>
    <xf numFmtId="0" fontId="19" fillId="0" borderId="0" xfId="0" applyFont="1"/>
    <xf numFmtId="49" fontId="14" fillId="0" borderId="0" xfId="1" applyNumberFormat="1" applyFont="1" applyProtection="1"/>
    <xf numFmtId="3" fontId="14" fillId="0" borderId="0" xfId="1" applyNumberFormat="1" applyFont="1"/>
    <xf numFmtId="0" fontId="22" fillId="0" borderId="0" xfId="0" applyFont="1" applyBorder="1"/>
    <xf numFmtId="3" fontId="19" fillId="0" borderId="0" xfId="0" applyNumberFormat="1" applyFont="1"/>
    <xf numFmtId="37" fontId="20" fillId="0" borderId="0" xfId="1" applyFont="1" applyAlignment="1">
      <alignment horizontal="right"/>
    </xf>
    <xf numFmtId="3" fontId="22" fillId="0" borderId="0" xfId="1" applyNumberFormat="1" applyFont="1"/>
    <xf numFmtId="49" fontId="22" fillId="0" borderId="0" xfId="1" applyNumberFormat="1" applyFont="1" applyAlignment="1">
      <alignment horizontal="center"/>
    </xf>
    <xf numFmtId="3" fontId="23" fillId="0" borderId="0" xfId="0" applyNumberFormat="1" applyFont="1"/>
    <xf numFmtId="37" fontId="20" fillId="0" borderId="0" xfId="1" applyFont="1" applyFill="1" applyAlignment="1">
      <alignment horizontal="center"/>
    </xf>
    <xf numFmtId="0" fontId="20" fillId="0" borderId="0" xfId="0" applyFont="1"/>
    <xf numFmtId="37" fontId="14" fillId="0" borderId="0" xfId="1" applyFont="1" applyFill="1" applyAlignment="1" applyProtection="1">
      <alignment horizontal="center"/>
    </xf>
    <xf numFmtId="9" fontId="14" fillId="0" borderId="0" xfId="1" applyNumberFormat="1" applyFont="1" applyFill="1" applyAlignment="1" applyProtection="1">
      <alignment horizontal="center"/>
    </xf>
    <xf numFmtId="37" fontId="20" fillId="0" borderId="0" xfId="1" applyNumberFormat="1" applyFont="1" applyFill="1" applyAlignment="1" applyProtection="1">
      <alignment horizontal="center"/>
    </xf>
    <xf numFmtId="37" fontId="20" fillId="0" borderId="0" xfId="1" quotePrefix="1" applyNumberFormat="1" applyFont="1" applyAlignment="1" applyProtection="1">
      <alignment horizontal="fill"/>
    </xf>
    <xf numFmtId="3" fontId="14" fillId="0" borderId="0" xfId="1" applyNumberFormat="1" applyFont="1" applyAlignment="1" applyProtection="1">
      <alignment horizontal="fill"/>
    </xf>
    <xf numFmtId="9" fontId="14" fillId="0" borderId="0" xfId="1" applyNumberFormat="1" applyFont="1" applyAlignment="1" applyProtection="1">
      <alignment horizontal="fill"/>
    </xf>
    <xf numFmtId="37" fontId="14" fillId="0" borderId="0" xfId="1" applyFont="1" applyAlignment="1" applyProtection="1">
      <alignment horizontal="fill"/>
    </xf>
    <xf numFmtId="3" fontId="20" fillId="0" borderId="0" xfId="1" applyNumberFormat="1" applyFont="1" applyProtection="1"/>
    <xf numFmtId="3" fontId="20" fillId="0" borderId="0" xfId="1" quotePrefix="1" applyNumberFormat="1" applyFont="1" applyAlignment="1" applyProtection="1">
      <alignment horizontal="fill"/>
    </xf>
    <xf numFmtId="37" fontId="22" fillId="0" borderId="0" xfId="1" applyNumberFormat="1" applyFont="1" applyBorder="1" applyProtection="1"/>
    <xf numFmtId="9" fontId="14" fillId="0" borderId="0" xfId="1" applyNumberFormat="1" applyFont="1"/>
    <xf numFmtId="0" fontId="24" fillId="0" borderId="0" xfId="0" applyFont="1"/>
    <xf numFmtId="37" fontId="20" fillId="0" borderId="0" xfId="1" applyFont="1" applyFill="1" applyAlignment="1" applyProtection="1">
      <alignment horizontal="center"/>
    </xf>
    <xf numFmtId="9" fontId="20" fillId="0" borderId="0" xfId="1" applyNumberFormat="1" applyFont="1" applyAlignment="1" applyProtection="1">
      <alignment horizontal="fill"/>
    </xf>
    <xf numFmtId="37" fontId="20" fillId="0" borderId="0" xfId="1" applyFont="1" applyAlignment="1" applyProtection="1">
      <alignment horizontal="fill"/>
    </xf>
    <xf numFmtId="3" fontId="22" fillId="0" borderId="0" xfId="1" applyNumberFormat="1" applyFont="1" applyAlignment="1" applyProtection="1">
      <alignment horizontal="fill"/>
    </xf>
    <xf numFmtId="49" fontId="20" fillId="0" borderId="0" xfId="1" applyNumberFormat="1" applyFont="1" applyAlignment="1" applyProtection="1">
      <alignment horizontal="right"/>
    </xf>
    <xf numFmtId="37" fontId="20" fillId="0" borderId="0" xfId="1" applyFont="1" applyAlignment="1">
      <alignment horizontal="center"/>
    </xf>
    <xf numFmtId="37" fontId="20" fillId="0" borderId="0" xfId="1" applyFont="1" applyAlignment="1" applyProtection="1">
      <alignment horizontal="right"/>
    </xf>
    <xf numFmtId="37" fontId="14" fillId="0" borderId="0" xfId="1" applyFont="1" applyAlignment="1" applyProtection="1">
      <alignment horizontal="right"/>
    </xf>
    <xf numFmtId="37" fontId="20" fillId="0" borderId="0" xfId="1" quotePrefix="1" applyFont="1"/>
    <xf numFmtId="37" fontId="14" fillId="0" borderId="0" xfId="1" quotePrefix="1" applyFont="1"/>
    <xf numFmtId="49" fontId="20" fillId="0" borderId="0" xfId="1" applyNumberFormat="1" applyFont="1" applyAlignment="1">
      <alignment horizontal="right"/>
    </xf>
    <xf numFmtId="3" fontId="14" fillId="0" borderId="0" xfId="1" applyNumberFormat="1" applyFont="1" applyFill="1" applyAlignment="1" applyProtection="1">
      <alignment horizontal="center"/>
    </xf>
    <xf numFmtId="3" fontId="22" fillId="0" borderId="0" xfId="1" applyNumberFormat="1" applyFont="1" applyFill="1" applyAlignment="1" applyProtection="1">
      <alignment horizontal="center"/>
    </xf>
    <xf numFmtId="49" fontId="20" fillId="0" borderId="0" xfId="3" applyNumberFormat="1" applyFont="1" applyAlignment="1" applyProtection="1">
      <alignment horizontal="right"/>
    </xf>
    <xf numFmtId="37" fontId="20" fillId="0" borderId="0" xfId="3" applyFont="1" applyAlignment="1" applyProtection="1">
      <alignment horizontal="right"/>
    </xf>
    <xf numFmtId="37" fontId="24" fillId="0" borderId="0" xfId="1" applyFont="1"/>
    <xf numFmtId="38" fontId="20" fillId="0" borderId="0" xfId="1" applyNumberFormat="1" applyFont="1"/>
    <xf numFmtId="9" fontId="20" fillId="0" borderId="0" xfId="1" applyNumberFormat="1" applyFont="1" applyBorder="1" applyProtection="1"/>
    <xf numFmtId="49" fontId="20" fillId="0" borderId="0" xfId="1" applyNumberFormat="1" applyFont="1"/>
    <xf numFmtId="49" fontId="20" fillId="0" borderId="0" xfId="3" applyNumberFormat="1" applyFont="1" applyAlignment="1">
      <alignment horizontal="right"/>
    </xf>
    <xf numFmtId="49" fontId="20" fillId="0" borderId="0" xfId="1" quotePrefix="1" applyNumberFormat="1" applyFont="1" applyAlignment="1" applyProtection="1">
      <alignment horizontal="right"/>
    </xf>
    <xf numFmtId="37" fontId="20" fillId="0" borderId="0" xfId="3" applyFont="1"/>
    <xf numFmtId="37" fontId="20" fillId="0" borderId="0" xfId="1" applyFont="1" applyFill="1" applyAlignment="1" applyProtection="1">
      <alignment horizontal="right"/>
    </xf>
    <xf numFmtId="37" fontId="20" fillId="0" borderId="0" xfId="1" applyFont="1" applyAlignment="1" applyProtection="1">
      <alignment horizontal="center"/>
    </xf>
    <xf numFmtId="49" fontId="20" fillId="0" borderId="0" xfId="1" applyNumberFormat="1" applyFont="1" applyFill="1" applyAlignment="1">
      <alignment horizontal="right"/>
    </xf>
    <xf numFmtId="49" fontId="20" fillId="0" borderId="0" xfId="0" applyNumberFormat="1" applyFont="1"/>
    <xf numFmtId="0" fontId="23" fillId="0" borderId="0" xfId="0" applyFont="1"/>
    <xf numFmtId="38" fontId="20" fillId="0" borderId="0" xfId="1" applyNumberFormat="1" applyFont="1" applyProtection="1"/>
    <xf numFmtId="9" fontId="20" fillId="0" borderId="0" xfId="1" quotePrefix="1" applyNumberFormat="1" applyFont="1" applyAlignment="1" applyProtection="1">
      <alignment horizontal="fill"/>
    </xf>
    <xf numFmtId="9" fontId="20" fillId="0" borderId="0" xfId="1" applyNumberFormat="1" applyFont="1" applyProtection="1"/>
    <xf numFmtId="9" fontId="20" fillId="0" borderId="0" xfId="1" quotePrefix="1" applyNumberFormat="1" applyFont="1"/>
    <xf numFmtId="9" fontId="20" fillId="0" borderId="0" xfId="1" applyNumberFormat="1" applyFont="1"/>
    <xf numFmtId="3" fontId="26" fillId="0" borderId="0" xfId="1" applyNumberFormat="1" applyFont="1" applyProtection="1"/>
    <xf numFmtId="37" fontId="20" fillId="0" borderId="0" xfId="1" applyNumberFormat="1" applyFont="1" applyBorder="1" applyProtection="1"/>
    <xf numFmtId="0" fontId="27" fillId="0" borderId="0" xfId="0" applyFont="1"/>
    <xf numFmtId="49" fontId="20" fillId="0" borderId="0" xfId="0" applyNumberFormat="1" applyFont="1" applyAlignment="1">
      <alignment horizontal="right"/>
    </xf>
    <xf numFmtId="3" fontId="28" fillId="0" borderId="0" xfId="1" applyNumberFormat="1" applyFont="1" applyProtection="1"/>
    <xf numFmtId="37" fontId="20" fillId="0" borderId="0" xfId="1" applyNumberFormat="1" applyFont="1" applyProtection="1"/>
    <xf numFmtId="37" fontId="19" fillId="0" borderId="0" xfId="0" applyNumberFormat="1" applyFont="1"/>
    <xf numFmtId="38" fontId="19" fillId="0" borderId="0" xfId="0" applyNumberFormat="1" applyFont="1"/>
    <xf numFmtId="49" fontId="24" fillId="0" borderId="0" xfId="1" applyNumberFormat="1" applyFont="1"/>
    <xf numFmtId="3" fontId="25" fillId="0" borderId="0" xfId="1" applyNumberFormat="1" applyFont="1" applyProtection="1"/>
    <xf numFmtId="37" fontId="20" fillId="0" borderId="0" xfId="1" quotePrefix="1" applyFont="1" applyAlignment="1" applyProtection="1">
      <alignment horizontal="right"/>
    </xf>
    <xf numFmtId="38" fontId="20" fillId="0" borderId="0" xfId="1" applyNumberFormat="1" applyFont="1" applyAlignment="1" applyProtection="1">
      <alignment horizontal="fill"/>
    </xf>
    <xf numFmtId="37" fontId="20" fillId="0" borderId="0" xfId="1" quotePrefix="1" applyFont="1" applyAlignment="1">
      <alignment horizontal="right"/>
    </xf>
    <xf numFmtId="37" fontId="20" fillId="0" borderId="0" xfId="1" applyNumberFormat="1" applyFont="1" applyAlignment="1" applyProtection="1">
      <alignment horizontal="right"/>
    </xf>
    <xf numFmtId="0" fontId="19" fillId="3" borderId="0" xfId="0" applyFont="1" applyFill="1"/>
    <xf numFmtId="37" fontId="25" fillId="0" borderId="0" xfId="1" applyNumberFormat="1" applyFont="1" applyBorder="1" applyProtection="1"/>
    <xf numFmtId="49" fontId="20" fillId="0" borderId="0" xfId="1" applyNumberFormat="1" applyFont="1" applyAlignment="1" applyProtection="1">
      <alignment horizontal="fill"/>
    </xf>
    <xf numFmtId="3" fontId="22" fillId="0" borderId="0" xfId="0" applyNumberFormat="1" applyFont="1"/>
    <xf numFmtId="164" fontId="20" fillId="0" borderId="0" xfId="1" applyNumberFormat="1" applyFont="1" applyAlignment="1" applyProtection="1">
      <alignment horizontal="right"/>
    </xf>
    <xf numFmtId="38" fontId="20" fillId="0" borderId="0" xfId="1" applyNumberFormat="1" applyFont="1" applyAlignment="1">
      <alignment horizontal="right"/>
    </xf>
    <xf numFmtId="49" fontId="20" fillId="0" borderId="0" xfId="3" applyNumberFormat="1" applyFont="1" applyAlignment="1">
      <alignment horizontal="right" wrapText="1"/>
    </xf>
    <xf numFmtId="37" fontId="20" fillId="0" borderId="0" xfId="3" applyFont="1" applyAlignment="1">
      <alignment horizontal="right"/>
    </xf>
    <xf numFmtId="0" fontId="29" fillId="0" borderId="0" xfId="0" applyFont="1"/>
    <xf numFmtId="49" fontId="20" fillId="0" borderId="0" xfId="1" applyNumberFormat="1" applyFont="1" applyFill="1" applyAlignment="1" applyProtection="1">
      <alignment horizontal="center"/>
    </xf>
    <xf numFmtId="37" fontId="24" fillId="0" borderId="0" xfId="1" applyFont="1" applyAlignment="1" applyProtection="1">
      <alignment horizontal="right"/>
    </xf>
    <xf numFmtId="49" fontId="20" fillId="0" borderId="0" xfId="1" applyNumberFormat="1" applyFont="1" applyFill="1" applyAlignment="1" applyProtection="1">
      <alignment horizontal="right"/>
    </xf>
    <xf numFmtId="3" fontId="20" fillId="0" borderId="0" xfId="1" applyNumberFormat="1" applyFont="1" applyAlignment="1" applyProtection="1">
      <alignment horizontal="fill"/>
    </xf>
    <xf numFmtId="37" fontId="20" fillId="0" borderId="0" xfId="1" quotePrefix="1" applyNumberFormat="1" applyFont="1"/>
    <xf numFmtId="49" fontId="20" fillId="0" borderId="0" xfId="3" applyNumberFormat="1" applyFont="1" applyAlignment="1" applyProtection="1">
      <alignment horizontal="fill"/>
    </xf>
    <xf numFmtId="37" fontId="20" fillId="0" borderId="0" xfId="1" applyFont="1" applyAlignment="1" applyProtection="1"/>
    <xf numFmtId="37" fontId="20" fillId="0" borderId="0" xfId="1" applyFont="1" applyFill="1" applyAlignment="1">
      <alignment horizontal="right"/>
    </xf>
    <xf numFmtId="1" fontId="20" fillId="0" borderId="0" xfId="1" applyNumberFormat="1" applyFont="1"/>
    <xf numFmtId="37" fontId="20" fillId="0" borderId="0" xfId="1" applyFont="1" applyProtection="1"/>
    <xf numFmtId="0" fontId="20" fillId="0" borderId="0" xfId="1" applyNumberFormat="1" applyFont="1" applyAlignment="1" applyProtection="1">
      <alignment horizontal="right"/>
    </xf>
    <xf numFmtId="49" fontId="20" fillId="0" borderId="0" xfId="1" quotePrefix="1" applyNumberFormat="1" applyFont="1" applyAlignment="1">
      <alignment horizontal="right"/>
    </xf>
    <xf numFmtId="37" fontId="20" fillId="0" borderId="0" xfId="2" applyFont="1"/>
    <xf numFmtId="37" fontId="20" fillId="0" borderId="0" xfId="2" applyFont="1" applyAlignment="1" applyProtection="1">
      <alignment horizontal="right"/>
    </xf>
    <xf numFmtId="3" fontId="20" fillId="0" borderId="0" xfId="1" applyNumberFormat="1" applyFont="1"/>
    <xf numFmtId="1" fontId="14" fillId="0" borderId="0" xfId="1" applyNumberFormat="1" applyFont="1"/>
    <xf numFmtId="9" fontId="20" fillId="0" borderId="0" xfId="1" applyNumberFormat="1" applyFont="1" applyBorder="1"/>
    <xf numFmtId="3" fontId="20" fillId="0" borderId="1" xfId="1" applyNumberFormat="1" applyFont="1" applyBorder="1"/>
    <xf numFmtId="37" fontId="30" fillId="0" borderId="1" xfId="1" applyFont="1" applyFill="1" applyBorder="1" applyAlignment="1" applyProtection="1">
      <alignment horizontal="center"/>
    </xf>
    <xf numFmtId="37" fontId="24" fillId="0" borderId="1" xfId="1" applyFont="1" applyFill="1" applyBorder="1" applyAlignment="1" applyProtection="1">
      <alignment horizontal="center"/>
    </xf>
    <xf numFmtId="37" fontId="24" fillId="0" borderId="0" xfId="1" applyNumberFormat="1" applyFont="1" applyBorder="1" applyAlignment="1" applyProtection="1">
      <alignment horizontal="right"/>
    </xf>
    <xf numFmtId="9" fontId="24" fillId="0" borderId="0" xfId="1" applyNumberFormat="1" applyFont="1"/>
    <xf numFmtId="49" fontId="24" fillId="0" borderId="0" xfId="1" applyNumberFormat="1" applyFont="1" applyAlignment="1">
      <alignment horizontal="center"/>
    </xf>
    <xf numFmtId="3" fontId="24" fillId="0" borderId="0" xfId="0" applyNumberFormat="1" applyFont="1"/>
    <xf numFmtId="3" fontId="20" fillId="0" borderId="0" xfId="1" applyNumberFormat="1" applyFont="1" applyAlignment="1">
      <alignment horizontal="center"/>
    </xf>
    <xf numFmtId="9" fontId="20" fillId="0" borderId="0" xfId="1" applyNumberFormat="1" applyFont="1" applyAlignment="1">
      <alignment horizontal="center"/>
    </xf>
    <xf numFmtId="38" fontId="20" fillId="0" borderId="0" xfId="1" applyNumberFormat="1" applyFont="1" applyFill="1" applyAlignment="1" applyProtection="1">
      <alignment horizontal="center"/>
    </xf>
    <xf numFmtId="9" fontId="20" fillId="0" borderId="0" xfId="1" applyNumberFormat="1" applyFont="1" applyFill="1" applyAlignment="1" applyProtection="1">
      <alignment horizontal="center"/>
    </xf>
    <xf numFmtId="37" fontId="20" fillId="0" borderId="0" xfId="1" applyNumberFormat="1" applyFont="1" applyAlignment="1" applyProtection="1">
      <alignment horizontal="fill"/>
    </xf>
    <xf numFmtId="37" fontId="21" fillId="0" borderId="0" xfId="1" applyFont="1" applyFill="1" applyAlignment="1" applyProtection="1">
      <alignment horizontal="right"/>
    </xf>
    <xf numFmtId="3" fontId="20" fillId="0" borderId="0" xfId="1" applyNumberFormat="1" applyFont="1" applyAlignment="1" applyProtection="1">
      <alignment horizontal="center"/>
    </xf>
    <xf numFmtId="3" fontId="20" fillId="0" borderId="0" xfId="1" applyNumberFormat="1" applyFont="1" applyBorder="1" applyProtection="1"/>
    <xf numFmtId="37" fontId="20" fillId="0" borderId="0" xfId="1" quotePrefix="1" applyFont="1" applyAlignment="1" applyProtection="1">
      <alignment horizontal="fill"/>
    </xf>
    <xf numFmtId="37" fontId="20" fillId="0" borderId="0" xfId="1" applyNumberFormat="1" applyFont="1" applyFill="1" applyAlignment="1" applyProtection="1">
      <alignment horizontal="right"/>
    </xf>
    <xf numFmtId="3" fontId="20" fillId="0" borderId="0" xfId="1" applyNumberFormat="1" applyFont="1" applyFill="1" applyAlignment="1" applyProtection="1">
      <alignment horizontal="right"/>
    </xf>
    <xf numFmtId="3" fontId="20" fillId="0" borderId="0" xfId="1" quotePrefix="1" applyNumberFormat="1" applyFont="1"/>
    <xf numFmtId="3" fontId="20" fillId="0" borderId="0" xfId="1" applyNumberFormat="1" applyFont="1" applyFill="1" applyAlignment="1">
      <alignment horizontal="center"/>
    </xf>
    <xf numFmtId="9" fontId="20" fillId="0" borderId="0" xfId="1" applyNumberFormat="1" applyFont="1" applyFill="1" applyAlignment="1">
      <alignment horizontal="center"/>
    </xf>
    <xf numFmtId="3" fontId="20" fillId="0" borderId="0" xfId="1" applyNumberFormat="1" applyFont="1" applyFill="1" applyAlignment="1" applyProtection="1">
      <alignment horizontal="center"/>
    </xf>
    <xf numFmtId="3" fontId="24" fillId="0" borderId="0" xfId="1" applyNumberFormat="1" applyFont="1"/>
    <xf numFmtId="3" fontId="20" fillId="0" borderId="0" xfId="1" applyNumberFormat="1" applyFont="1" applyAlignment="1" applyProtection="1">
      <alignment horizontal="right"/>
    </xf>
    <xf numFmtId="9" fontId="20" fillId="0" borderId="0" xfId="1" applyNumberFormat="1" applyFont="1" applyAlignment="1" applyProtection="1">
      <alignment horizontal="right"/>
    </xf>
    <xf numFmtId="37" fontId="20" fillId="0" borderId="0" xfId="1" applyNumberFormat="1" applyFont="1" applyFill="1" applyAlignment="1">
      <alignment horizontal="right"/>
    </xf>
    <xf numFmtId="3" fontId="20" fillId="0" borderId="0" xfId="1" applyNumberFormat="1" applyFont="1" applyFill="1" applyAlignment="1">
      <alignment horizontal="right"/>
    </xf>
    <xf numFmtId="3" fontId="20" fillId="0" borderId="0" xfId="0" applyNumberFormat="1" applyFont="1"/>
    <xf numFmtId="9" fontId="20" fillId="0" borderId="0" xfId="0" applyNumberFormat="1" applyFont="1"/>
    <xf numFmtId="49" fontId="20" fillId="0" borderId="0" xfId="1" applyNumberFormat="1" applyFont="1" applyAlignment="1">
      <alignment horizontal="center"/>
    </xf>
    <xf numFmtId="4" fontId="20" fillId="0" borderId="0" xfId="1" applyNumberFormat="1" applyFont="1" applyAlignment="1" applyProtection="1">
      <alignment horizontal="fill"/>
    </xf>
    <xf numFmtId="0" fontId="20" fillId="0" borderId="0" xfId="1" applyNumberFormat="1" applyFont="1" applyAlignment="1" applyProtection="1">
      <alignment horizontal="center"/>
    </xf>
    <xf numFmtId="9" fontId="20" fillId="0" borderId="0" xfId="1" applyNumberFormat="1" applyFont="1" applyFill="1" applyBorder="1" applyAlignment="1" applyProtection="1">
      <alignment horizontal="right"/>
    </xf>
    <xf numFmtId="3" fontId="20" fillId="0" borderId="0" xfId="1" applyNumberFormat="1" applyFont="1" applyFill="1" applyBorder="1" applyAlignment="1" applyProtection="1">
      <alignment horizontal="right"/>
    </xf>
    <xf numFmtId="37" fontId="24" fillId="0" borderId="0" xfId="1" applyFont="1" applyAlignment="1">
      <alignment horizontal="right"/>
    </xf>
    <xf numFmtId="9" fontId="24" fillId="0" borderId="0" xfId="0" applyNumberFormat="1" applyFont="1"/>
    <xf numFmtId="37" fontId="20" fillId="0" borderId="0" xfId="1" applyNumberFormat="1" applyFont="1"/>
    <xf numFmtId="3" fontId="20" fillId="0" borderId="0" xfId="1" applyNumberFormat="1" applyFont="1" applyAlignment="1" applyProtection="1"/>
    <xf numFmtId="9" fontId="20" fillId="0" borderId="0" xfId="1" applyNumberFormat="1" applyFont="1" applyAlignment="1" applyProtection="1"/>
    <xf numFmtId="37" fontId="20" fillId="0" borderId="0" xfId="1" quotePrefix="1" applyFont="1" applyAlignment="1">
      <alignment horizontal="center"/>
    </xf>
    <xf numFmtId="3" fontId="20" fillId="0" borderId="0" xfId="1" quotePrefix="1" applyNumberFormat="1" applyFont="1" applyAlignment="1">
      <alignment horizontal="center"/>
    </xf>
    <xf numFmtId="37" fontId="31" fillId="0" borderId="0" xfId="1" applyFont="1" applyAlignment="1" applyProtection="1">
      <alignment horizontal="right"/>
    </xf>
    <xf numFmtId="3" fontId="31" fillId="0" borderId="0" xfId="1" applyNumberFormat="1" applyFont="1" applyProtection="1"/>
    <xf numFmtId="3" fontId="15" fillId="0" borderId="0" xfId="1" applyNumberFormat="1" applyFont="1" applyProtection="1"/>
    <xf numFmtId="37" fontId="31" fillId="0" borderId="0" xfId="1" applyNumberFormat="1" applyFont="1" applyBorder="1" applyProtection="1"/>
    <xf numFmtId="37" fontId="31" fillId="0" borderId="0" xfId="1" applyFont="1"/>
    <xf numFmtId="0" fontId="32" fillId="0" borderId="0" xfId="0" applyFont="1"/>
    <xf numFmtId="3" fontId="33" fillId="0" borderId="0" xfId="1" applyNumberFormat="1" applyFont="1" applyProtection="1"/>
    <xf numFmtId="37" fontId="31" fillId="0" borderId="0" xfId="1" applyFont="1" applyAlignment="1">
      <alignment horizontal="right"/>
    </xf>
    <xf numFmtId="37" fontId="34" fillId="0" borderId="0" xfId="1" applyNumberFormat="1" applyFont="1" applyBorder="1" applyProtection="1"/>
    <xf numFmtId="49" fontId="34" fillId="0" borderId="0" xfId="1" applyNumberFormat="1" applyFont="1" applyAlignment="1" applyProtection="1">
      <alignment horizontal="right"/>
    </xf>
    <xf numFmtId="37" fontId="34" fillId="0" borderId="0" xfId="1" applyFont="1" applyAlignment="1" applyProtection="1">
      <alignment horizontal="right"/>
    </xf>
    <xf numFmtId="3" fontId="34" fillId="0" borderId="0" xfId="1" applyNumberFormat="1" applyFont="1" applyProtection="1"/>
    <xf numFmtId="49" fontId="4" fillId="0" borderId="0" xfId="1" applyNumberFormat="1" applyFont="1" applyAlignment="1">
      <alignment horizontal="right"/>
    </xf>
    <xf numFmtId="37" fontId="4" fillId="0" borderId="0" xfId="1" applyFont="1"/>
    <xf numFmtId="0" fontId="35" fillId="0" borderId="0" xfId="0" applyFont="1"/>
    <xf numFmtId="37" fontId="4" fillId="0" borderId="0" xfId="1" applyFont="1" applyAlignment="1" applyProtection="1">
      <alignment horizontal="right"/>
    </xf>
    <xf numFmtId="49" fontId="4" fillId="0" borderId="0" xfId="1" applyNumberFormat="1" applyFont="1" applyAlignment="1" applyProtection="1">
      <alignment horizontal="right"/>
    </xf>
    <xf numFmtId="3" fontId="20" fillId="0" borderId="0" xfId="1" quotePrefix="1" applyNumberFormat="1" applyFont="1" applyAlignment="1" applyProtection="1">
      <alignment horizontal="center"/>
    </xf>
    <xf numFmtId="37" fontId="36" fillId="0" borderId="0" xfId="1" applyFont="1"/>
    <xf numFmtId="37" fontId="37" fillId="0" borderId="0" xfId="1" applyFont="1"/>
    <xf numFmtId="37" fontId="37" fillId="0" borderId="0" xfId="1" applyFont="1" applyAlignment="1" applyProtection="1">
      <alignment horizontal="right"/>
    </xf>
    <xf numFmtId="37" fontId="37" fillId="0" borderId="0" xfId="1" applyFont="1" applyFill="1" applyAlignment="1" applyProtection="1">
      <alignment horizontal="right"/>
    </xf>
    <xf numFmtId="49" fontId="37" fillId="0" borderId="0" xfId="1" applyNumberFormat="1" applyFont="1" applyAlignment="1" applyProtection="1">
      <alignment horizontal="right"/>
    </xf>
    <xf numFmtId="37" fontId="37" fillId="0" borderId="0" xfId="1" applyFont="1" applyAlignment="1">
      <alignment horizontal="right"/>
    </xf>
    <xf numFmtId="0" fontId="37" fillId="0" borderId="0" xfId="0" applyFont="1"/>
    <xf numFmtId="37" fontId="37" fillId="0" borderId="0" xfId="1" applyNumberFormat="1" applyFont="1" applyProtection="1"/>
    <xf numFmtId="37" fontId="37" fillId="0" borderId="0" xfId="1" quotePrefix="1" applyFont="1" applyAlignment="1" applyProtection="1">
      <alignment horizontal="right"/>
    </xf>
    <xf numFmtId="37" fontId="37" fillId="0" borderId="0" xfId="3" applyFont="1" applyAlignment="1" applyProtection="1">
      <alignment horizontal="right"/>
    </xf>
    <xf numFmtId="0" fontId="38" fillId="0" borderId="0" xfId="0" applyFont="1"/>
    <xf numFmtId="49" fontId="37" fillId="0" borderId="0" xfId="1" applyNumberFormat="1" applyFont="1" applyAlignment="1">
      <alignment horizontal="right"/>
    </xf>
    <xf numFmtId="49" fontId="37" fillId="0" borderId="0" xfId="1" quotePrefix="1" applyNumberFormat="1" applyFont="1" applyAlignment="1" applyProtection="1">
      <alignment horizontal="right"/>
    </xf>
    <xf numFmtId="49" fontId="37" fillId="0" borderId="0" xfId="1" applyNumberFormat="1" applyFont="1" applyFill="1" applyAlignment="1" applyProtection="1">
      <alignment horizontal="right"/>
    </xf>
    <xf numFmtId="37" fontId="0" fillId="0" borderId="0" xfId="0" applyNumberFormat="1"/>
  </cellXfs>
  <cellStyles count="4">
    <cellStyle name="Normal" xfId="0" builtinId="0"/>
    <cellStyle name="Normal_1TAK99" xfId="1"/>
    <cellStyle name="Normal_1TMP99" xfId="2"/>
    <cellStyle name="Normal_2TMP99" xfId="3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3771</xdr:row>
      <xdr:rowOff>0</xdr:rowOff>
    </xdr:from>
    <xdr:to>
      <xdr:col>15</xdr:col>
      <xdr:colOff>0</xdr:colOff>
      <xdr:row>3771</xdr:row>
      <xdr:rowOff>152400</xdr:rowOff>
    </xdr:to>
    <xdr:pic>
      <xdr:nvPicPr>
        <xdr:cNvPr id="1488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0208000" y="1441532550"/>
          <a:ext cx="0" cy="152400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brut/anal/2008/&#1514;&#1511;&#1510;&#1497;&#1489;%202008/idkun2008-16.1.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akk20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akk20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izbrut/anal/2012/&#1502;&#1488;&#1494;&#1503;/12maz2012-20.2.1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izbrut/anal/2012/&#1502;&#1488;&#1494;&#1503;/1maz2012-&#1488;&#1504;&#1492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395259/Downloads/1tak2014%20%20%20-%20%20&#1500;&#1495;&#1489;&#1512;&#1497;%20&#1502;&#1493;&#1506;&#1510;&#1492;%20-19.12.13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נתוני 1-12.08"/>
      <sheetName val="עדכון תקציב 2008-8.1.09"/>
      <sheetName val="עדכון תקציב 2008   "/>
      <sheetName val="עדכון תקציב 2008    (2)"/>
      <sheetName val="דף עדכון 2008"/>
      <sheetName val="עדכון 2008-15.1.09"/>
      <sheetName val="עדכון 2008-15.1.09 (2)"/>
      <sheetName val="גיליון3"/>
    </sheetNames>
    <sheetDataSet>
      <sheetData sheetId="0"/>
      <sheetData sheetId="1"/>
      <sheetData sheetId="2">
        <row r="33">
          <cell r="B33" t="str">
            <v>הכנסות</v>
          </cell>
        </row>
        <row r="35">
          <cell r="A35">
            <v>1111000100</v>
          </cell>
          <cell r="B35" t="str">
            <v>ארנונה כללית</v>
          </cell>
          <cell r="C35">
            <v>191613000</v>
          </cell>
          <cell r="D35">
            <v>187000000</v>
          </cell>
          <cell r="E35">
            <v>4613000</v>
          </cell>
          <cell r="F35">
            <v>0</v>
          </cell>
        </row>
        <row r="36">
          <cell r="A36">
            <v>1111000101</v>
          </cell>
          <cell r="B36" t="str">
            <v>ארנונה חקלאית</v>
          </cell>
          <cell r="C36">
            <v>484000</v>
          </cell>
          <cell r="D36">
            <v>385000</v>
          </cell>
          <cell r="E36">
            <v>99000</v>
          </cell>
          <cell r="F36">
            <v>0</v>
          </cell>
        </row>
        <row r="37">
          <cell r="A37">
            <v>1111000102</v>
          </cell>
          <cell r="B37" t="str">
            <v>גבית חובות העבר</v>
          </cell>
          <cell r="C37">
            <v>11667000</v>
          </cell>
          <cell r="D37">
            <v>15500000</v>
          </cell>
          <cell r="E37">
            <v>0</v>
          </cell>
          <cell r="F37">
            <v>3833000</v>
          </cell>
        </row>
        <row r="38">
          <cell r="A38">
            <v>1111000111</v>
          </cell>
          <cell r="B38" t="str">
            <v>הנחות לפי צו</v>
          </cell>
          <cell r="C38">
            <v>20000000</v>
          </cell>
          <cell r="D38">
            <v>15600000</v>
          </cell>
          <cell r="E38">
            <v>4400000</v>
          </cell>
          <cell r="F38">
            <v>0</v>
          </cell>
        </row>
        <row r="39">
          <cell r="A39">
            <v>1164100664</v>
          </cell>
          <cell r="B39" t="str">
            <v>השת'בעלים בסלילה</v>
          </cell>
          <cell r="C39">
            <v>11377800</v>
          </cell>
          <cell r="D39">
            <v>13000000</v>
          </cell>
          <cell r="E39">
            <v>0</v>
          </cell>
          <cell r="F39">
            <v>1622200</v>
          </cell>
        </row>
        <row r="40">
          <cell r="A40">
            <v>1164200664</v>
          </cell>
          <cell r="B40" t="str">
            <v>השת'בעלים בתעול</v>
          </cell>
          <cell r="C40">
            <v>420800</v>
          </cell>
          <cell r="D40">
            <v>600000</v>
          </cell>
          <cell r="E40">
            <v>0</v>
          </cell>
          <cell r="F40">
            <v>179200</v>
          </cell>
        </row>
        <row r="41">
          <cell r="A41">
            <v>1164300664</v>
          </cell>
          <cell r="B41" t="str">
            <v>השתת, בעלים מים</v>
          </cell>
          <cell r="C41">
            <v>1312600</v>
          </cell>
          <cell r="D41">
            <v>1300000</v>
          </cell>
          <cell r="E41">
            <v>12600</v>
          </cell>
          <cell r="F41">
            <v>0</v>
          </cell>
        </row>
        <row r="42">
          <cell r="A42">
            <v>1164400664</v>
          </cell>
          <cell r="B42" t="str">
            <v>היטל ביוב</v>
          </cell>
          <cell r="C42">
            <v>2304000</v>
          </cell>
          <cell r="D42">
            <v>2100000</v>
          </cell>
          <cell r="E42">
            <v>204000</v>
          </cell>
          <cell r="F42">
            <v>0</v>
          </cell>
        </row>
        <row r="43">
          <cell r="A43">
            <v>1164500665</v>
          </cell>
          <cell r="B43" t="str">
            <v>מקורות הרשות</v>
          </cell>
          <cell r="C43">
            <v>12784800</v>
          </cell>
          <cell r="D43">
            <v>3000000</v>
          </cell>
          <cell r="E43">
            <v>9784800</v>
          </cell>
          <cell r="F43">
            <v>0</v>
          </cell>
        </row>
        <row r="44">
          <cell r="A44">
            <v>1192000910</v>
          </cell>
          <cell r="B44" t="str">
            <v>מענק אזרחים ותיקים</v>
          </cell>
          <cell r="C44">
            <v>303900</v>
          </cell>
          <cell r="D44">
            <v>113500</v>
          </cell>
          <cell r="E44">
            <v>190400</v>
          </cell>
          <cell r="F44">
            <v>0</v>
          </cell>
        </row>
        <row r="45">
          <cell r="A45">
            <v>1192000911</v>
          </cell>
          <cell r="B45" t="str">
            <v>מענק פנסיה צוברת</v>
          </cell>
          <cell r="C45">
            <v>1693000</v>
          </cell>
          <cell r="D45">
            <v>730000</v>
          </cell>
          <cell r="E45">
            <v>963000</v>
          </cell>
          <cell r="F45">
            <v>0</v>
          </cell>
        </row>
        <row r="46">
          <cell r="A46">
            <v>1192000912</v>
          </cell>
          <cell r="B46" t="str">
            <v>שיפוי ק. גמל</v>
          </cell>
          <cell r="C46">
            <v>199600</v>
          </cell>
          <cell r="D46">
            <v>167500</v>
          </cell>
          <cell r="E46">
            <v>32100</v>
          </cell>
          <cell r="F46">
            <v>0</v>
          </cell>
        </row>
        <row r="47">
          <cell r="A47">
            <v>1192000914</v>
          </cell>
          <cell r="B47" t="str">
            <v>מענק הקמת תאגיד</v>
          </cell>
          <cell r="C47">
            <v>7263000</v>
          </cell>
          <cell r="E47">
            <v>7263000</v>
          </cell>
          <cell r="F47">
            <v>0</v>
          </cell>
        </row>
        <row r="48">
          <cell r="A48">
            <v>1214200420</v>
          </cell>
          <cell r="B48" t="str">
            <v>הכנ' עצמיות-בדיקת</v>
          </cell>
          <cell r="C48">
            <v>1438000</v>
          </cell>
          <cell r="D48">
            <v>1700000</v>
          </cell>
          <cell r="E48">
            <v>0</v>
          </cell>
          <cell r="F48">
            <v>262000</v>
          </cell>
        </row>
        <row r="49">
          <cell r="A49">
            <v>1214200421</v>
          </cell>
          <cell r="B49" t="str">
            <v>הכנ' עצמיות-שירותי</v>
          </cell>
          <cell r="C49">
            <v>178700</v>
          </cell>
          <cell r="D49">
            <v>250000</v>
          </cell>
          <cell r="E49">
            <v>0</v>
          </cell>
          <cell r="F49">
            <v>71300</v>
          </cell>
        </row>
        <row r="50">
          <cell r="A50">
            <v>1214200422</v>
          </cell>
          <cell r="B50" t="str">
            <v>קנסות רעננה</v>
          </cell>
          <cell r="C50">
            <v>119600</v>
          </cell>
          <cell r="D50">
            <v>80000</v>
          </cell>
          <cell r="E50">
            <v>39600</v>
          </cell>
          <cell r="F50">
            <v>0</v>
          </cell>
        </row>
        <row r="51">
          <cell r="A51">
            <v>1214300421</v>
          </cell>
          <cell r="B51" t="str">
            <v>דמי חיסון כלבים</v>
          </cell>
          <cell r="C51">
            <v>303200</v>
          </cell>
          <cell r="D51">
            <v>250000</v>
          </cell>
          <cell r="E51">
            <v>53200</v>
          </cell>
          <cell r="F51">
            <v>0</v>
          </cell>
        </row>
        <row r="52">
          <cell r="A52">
            <v>1227000220</v>
          </cell>
          <cell r="B52" t="str">
            <v>אגרת שמירה ואבטחה</v>
          </cell>
          <cell r="C52">
            <v>7152000</v>
          </cell>
          <cell r="D52">
            <v>6618100</v>
          </cell>
          <cell r="E52">
            <v>533900</v>
          </cell>
          <cell r="F52">
            <v>0</v>
          </cell>
        </row>
        <row r="53">
          <cell r="A53">
            <v>1231000220</v>
          </cell>
          <cell r="B53" t="str">
            <v>אגרת רשיון בניה</v>
          </cell>
          <cell r="C53">
            <v>2663600</v>
          </cell>
          <cell r="D53">
            <v>2400000</v>
          </cell>
          <cell r="E53">
            <v>263600</v>
          </cell>
          <cell r="F53">
            <v>0</v>
          </cell>
        </row>
        <row r="54">
          <cell r="A54">
            <v>1231000420</v>
          </cell>
          <cell r="B54" t="str">
            <v>שרותי הנדסה</v>
          </cell>
          <cell r="C54">
            <v>183500</v>
          </cell>
          <cell r="D54">
            <v>140000</v>
          </cell>
          <cell r="E54">
            <v>43500</v>
          </cell>
          <cell r="F54">
            <v>0</v>
          </cell>
        </row>
        <row r="55">
          <cell r="A55">
            <v>1232000590</v>
          </cell>
          <cell r="B55" t="str">
            <v>השתת בועדת בנין עיר</v>
          </cell>
          <cell r="C55">
            <v>7957000</v>
          </cell>
          <cell r="D55">
            <v>7121000</v>
          </cell>
          <cell r="E55">
            <v>836000</v>
          </cell>
          <cell r="F55">
            <v>0</v>
          </cell>
        </row>
        <row r="56">
          <cell r="A56">
            <v>1244500990</v>
          </cell>
          <cell r="B56" t="str">
            <v>השת מ. התחבורה</v>
          </cell>
          <cell r="C56">
            <v>150300</v>
          </cell>
          <cell r="D56">
            <v>118000</v>
          </cell>
          <cell r="E56">
            <v>32300</v>
          </cell>
          <cell r="F56">
            <v>0</v>
          </cell>
        </row>
        <row r="57">
          <cell r="A57">
            <v>1249000420</v>
          </cell>
          <cell r="B57" t="str">
            <v>דמי כניסה-פארק חבר</v>
          </cell>
          <cell r="C57">
            <v>11000</v>
          </cell>
          <cell r="D57">
            <v>0</v>
          </cell>
          <cell r="E57">
            <v>11000</v>
          </cell>
          <cell r="F57">
            <v>0</v>
          </cell>
        </row>
        <row r="58">
          <cell r="A58">
            <v>1249000423</v>
          </cell>
          <cell r="B58" t="str">
            <v>יוזמות -פארק העירוני</v>
          </cell>
          <cell r="C58">
            <v>310100</v>
          </cell>
          <cell r="D58">
            <v>500000</v>
          </cell>
          <cell r="E58">
            <v>0</v>
          </cell>
          <cell r="F58">
            <v>189900</v>
          </cell>
        </row>
        <row r="59">
          <cell r="A59">
            <v>1249000424</v>
          </cell>
          <cell r="B59" t="str">
            <v>הכנסות מגורמי פנים</v>
          </cell>
          <cell r="C59">
            <v>129300</v>
          </cell>
          <cell r="D59">
            <v>200000</v>
          </cell>
          <cell r="E59">
            <v>0</v>
          </cell>
          <cell r="F59">
            <v>70700</v>
          </cell>
        </row>
        <row r="60">
          <cell r="A60">
            <v>1249000426</v>
          </cell>
          <cell r="B60" t="str">
            <v>הכנסות מאולם באגם</v>
          </cell>
          <cell r="C60">
            <v>57500</v>
          </cell>
          <cell r="D60">
            <v>90000</v>
          </cell>
          <cell r="E60">
            <v>0</v>
          </cell>
          <cell r="F60">
            <v>32500</v>
          </cell>
        </row>
        <row r="61">
          <cell r="A61">
            <v>1252300424</v>
          </cell>
          <cell r="B61" t="str">
            <v>ארועי 60 למדינה</v>
          </cell>
          <cell r="C61">
            <v>0</v>
          </cell>
          <cell r="D61">
            <v>140000</v>
          </cell>
          <cell r="E61">
            <v>0</v>
          </cell>
          <cell r="F61">
            <v>140000</v>
          </cell>
        </row>
        <row r="62">
          <cell r="A62">
            <v>1261510410</v>
          </cell>
          <cell r="B62" t="str">
            <v>מקהלת " שעות נוספות"</v>
          </cell>
          <cell r="C62">
            <v>8500</v>
          </cell>
          <cell r="D62">
            <v>0</v>
          </cell>
          <cell r="E62">
            <v>8500</v>
          </cell>
          <cell r="F62">
            <v>0</v>
          </cell>
        </row>
        <row r="63">
          <cell r="A63">
            <v>1261510420</v>
          </cell>
          <cell r="B63" t="str">
            <v>"שעות נוספות-השת' "ו. עובדים</v>
          </cell>
          <cell r="C63">
            <v>15000</v>
          </cell>
          <cell r="D63">
            <v>0</v>
          </cell>
          <cell r="E63">
            <v>15000</v>
          </cell>
          <cell r="F63">
            <v>0</v>
          </cell>
        </row>
        <row r="64">
          <cell r="A64">
            <v>1261700420</v>
          </cell>
          <cell r="B64" t="str">
            <v>דמי מכרזים</v>
          </cell>
          <cell r="C64">
            <v>104400</v>
          </cell>
          <cell r="D64">
            <v>55000</v>
          </cell>
          <cell r="E64">
            <v>49400</v>
          </cell>
          <cell r="F64">
            <v>0</v>
          </cell>
        </row>
        <row r="65">
          <cell r="A65">
            <v>1261700520</v>
          </cell>
          <cell r="B65" t="str">
            <v>החזר הוצ משפטיות</v>
          </cell>
          <cell r="C65">
            <v>320300</v>
          </cell>
          <cell r="D65">
            <v>100000</v>
          </cell>
          <cell r="E65">
            <v>220300</v>
          </cell>
          <cell r="F65">
            <v>0</v>
          </cell>
        </row>
        <row r="66">
          <cell r="A66">
            <v>1261900420</v>
          </cell>
          <cell r="B66" t="str">
            <v>השתת, ילדים  ביום  "בחירות"</v>
          </cell>
          <cell r="C66">
            <v>65800</v>
          </cell>
          <cell r="D66">
            <v>0</v>
          </cell>
          <cell r="E66">
            <v>65800</v>
          </cell>
          <cell r="F66">
            <v>0</v>
          </cell>
        </row>
        <row r="67">
          <cell r="A67">
            <v>1269200422</v>
          </cell>
          <cell r="B67" t="str">
            <v>הקדמת תשלומים</v>
          </cell>
          <cell r="C67">
            <v>108700</v>
          </cell>
          <cell r="D67">
            <v>50000</v>
          </cell>
          <cell r="E67">
            <v>58700</v>
          </cell>
          <cell r="F67">
            <v>0</v>
          </cell>
        </row>
        <row r="68">
          <cell r="A68">
            <v>1269200424</v>
          </cell>
          <cell r="B68" t="str">
            <v>כרטיסי ת.תושב</v>
          </cell>
          <cell r="C68">
            <v>56500</v>
          </cell>
          <cell r="D68">
            <v>0</v>
          </cell>
          <cell r="E68">
            <v>56500</v>
          </cell>
          <cell r="F68">
            <v>0</v>
          </cell>
        </row>
        <row r="69">
          <cell r="A69">
            <v>1269200427</v>
          </cell>
          <cell r="B69" t="str">
            <v>רכישת הקומפוסטרים</v>
          </cell>
          <cell r="C69">
            <v>7200</v>
          </cell>
          <cell r="D69">
            <v>0</v>
          </cell>
          <cell r="E69">
            <v>7200</v>
          </cell>
          <cell r="F69">
            <v>0</v>
          </cell>
        </row>
        <row r="70">
          <cell r="A70">
            <v>1269200660</v>
          </cell>
          <cell r="B70" t="str">
            <v>הכנסות מריבית</v>
          </cell>
          <cell r="C70">
            <v>3100000</v>
          </cell>
          <cell r="D70">
            <v>2850000</v>
          </cell>
          <cell r="E70">
            <v>250000</v>
          </cell>
          <cell r="F70">
            <v>0</v>
          </cell>
        </row>
        <row r="71">
          <cell r="A71">
            <v>1281000220</v>
          </cell>
          <cell r="B71" t="str">
            <v>רשיון שלטים</v>
          </cell>
          <cell r="C71">
            <v>1675000</v>
          </cell>
          <cell r="D71">
            <v>2600000</v>
          </cell>
          <cell r="E71">
            <v>0</v>
          </cell>
          <cell r="F71">
            <v>925000</v>
          </cell>
        </row>
        <row r="72">
          <cell r="A72">
            <v>1281000422</v>
          </cell>
          <cell r="B72" t="str">
            <v>חברות פרסום</v>
          </cell>
          <cell r="C72">
            <v>1844500</v>
          </cell>
          <cell r="D72">
            <v>1450000</v>
          </cell>
          <cell r="E72">
            <v>394500</v>
          </cell>
          <cell r="F72">
            <v>0</v>
          </cell>
        </row>
        <row r="73">
          <cell r="A73">
            <v>1281000424</v>
          </cell>
          <cell r="B73" t="str">
            <v>קנסות מחניה</v>
          </cell>
          <cell r="C73">
            <v>3887800</v>
          </cell>
          <cell r="D73">
            <v>3400000</v>
          </cell>
          <cell r="E73">
            <v>487800</v>
          </cell>
          <cell r="F73">
            <v>0</v>
          </cell>
        </row>
        <row r="74">
          <cell r="A74">
            <v>1282000422</v>
          </cell>
          <cell r="B74" t="str">
            <v>הכנסות מברירת קנס</v>
          </cell>
          <cell r="C74">
            <v>212900</v>
          </cell>
          <cell r="D74">
            <v>380000</v>
          </cell>
          <cell r="E74">
            <v>0</v>
          </cell>
          <cell r="F74">
            <v>167100</v>
          </cell>
        </row>
        <row r="75">
          <cell r="A75">
            <v>1312200410</v>
          </cell>
          <cell r="B75" t="str">
            <v>שכ"ל טרום חובה</v>
          </cell>
          <cell r="C75">
            <v>7550000</v>
          </cell>
          <cell r="D75">
            <v>7100000</v>
          </cell>
          <cell r="E75">
            <v>450000</v>
          </cell>
          <cell r="F75">
            <v>0</v>
          </cell>
        </row>
        <row r="76">
          <cell r="A76">
            <v>1312200920</v>
          </cell>
          <cell r="B76" t="str">
            <v>מ. החינוך גנים</v>
          </cell>
          <cell r="C76">
            <v>7200000</v>
          </cell>
          <cell r="D76">
            <v>4300000</v>
          </cell>
          <cell r="E76">
            <v>2900000</v>
          </cell>
          <cell r="F76">
            <v>0</v>
          </cell>
        </row>
        <row r="77">
          <cell r="A77">
            <v>1312200921</v>
          </cell>
          <cell r="B77" t="str">
            <v>שכר- משרד החנוך</v>
          </cell>
          <cell r="C77">
            <v>166100</v>
          </cell>
          <cell r="D77">
            <v>99500</v>
          </cell>
          <cell r="E77">
            <v>66600</v>
          </cell>
          <cell r="F77">
            <v>0</v>
          </cell>
        </row>
        <row r="78">
          <cell r="A78">
            <v>1312500410</v>
          </cell>
          <cell r="B78" t="str">
            <v>שכ"ל גני יול"א</v>
          </cell>
          <cell r="C78">
            <v>12115100</v>
          </cell>
          <cell r="D78">
            <v>9357600</v>
          </cell>
          <cell r="E78">
            <v>2757500</v>
          </cell>
          <cell r="F78">
            <v>0</v>
          </cell>
        </row>
        <row r="79">
          <cell r="A79">
            <v>1313200212</v>
          </cell>
          <cell r="B79" t="str">
            <v>בתי הספר-א.חינוך ת. חוץ</v>
          </cell>
          <cell r="C79">
            <v>181900</v>
          </cell>
          <cell r="D79">
            <v>160000</v>
          </cell>
          <cell r="E79">
            <v>21900</v>
          </cell>
          <cell r="F79">
            <v>0</v>
          </cell>
        </row>
        <row r="80">
          <cell r="A80">
            <v>1313200424</v>
          </cell>
          <cell r="B80" t="str">
            <v>תוכניות נוספות-בתי הספר</v>
          </cell>
          <cell r="C80">
            <v>135800</v>
          </cell>
          <cell r="D80">
            <v>115000</v>
          </cell>
          <cell r="E80">
            <v>20800</v>
          </cell>
          <cell r="F80">
            <v>0</v>
          </cell>
        </row>
        <row r="81">
          <cell r="A81">
            <v>1313200425</v>
          </cell>
          <cell r="B81" t="str">
            <v>דוברי אנגלית</v>
          </cell>
          <cell r="C81">
            <v>1030000</v>
          </cell>
          <cell r="D81">
            <v>679000</v>
          </cell>
          <cell r="E81">
            <v>351000</v>
          </cell>
          <cell r="F81">
            <v>0</v>
          </cell>
        </row>
        <row r="82">
          <cell r="A82">
            <v>1313200925</v>
          </cell>
          <cell r="B82" t="str">
            <v>שכר- משרד החינוך</v>
          </cell>
          <cell r="C82">
            <v>775000</v>
          </cell>
          <cell r="D82">
            <v>398000</v>
          </cell>
          <cell r="E82">
            <v>377000</v>
          </cell>
          <cell r="F82">
            <v>0</v>
          </cell>
        </row>
        <row r="83">
          <cell r="A83">
            <v>1313200926</v>
          </cell>
          <cell r="B83" t="str">
            <v>ניהול עצמי</v>
          </cell>
          <cell r="C83">
            <v>4755300</v>
          </cell>
          <cell r="D83">
            <v>4500000</v>
          </cell>
          <cell r="E83">
            <v>255300</v>
          </cell>
          <cell r="F83">
            <v>0</v>
          </cell>
        </row>
        <row r="84">
          <cell r="A84">
            <v>1313200928</v>
          </cell>
          <cell r="B84" t="str">
            <v>הזנה יוח"א תוחלת - אגם</v>
          </cell>
          <cell r="C84">
            <v>78700</v>
          </cell>
          <cell r="D84">
            <v>49400</v>
          </cell>
          <cell r="E84">
            <v>29300</v>
          </cell>
          <cell r="F84">
            <v>0</v>
          </cell>
        </row>
        <row r="85">
          <cell r="A85">
            <v>1313200940</v>
          </cell>
          <cell r="B85" t="str">
            <v>השתתפ'מ. הבריאות</v>
          </cell>
          <cell r="C85">
            <v>36000</v>
          </cell>
          <cell r="D85">
            <v>0</v>
          </cell>
          <cell r="E85">
            <v>36000</v>
          </cell>
          <cell r="F85">
            <v>0</v>
          </cell>
        </row>
        <row r="86">
          <cell r="A86">
            <v>1313631410</v>
          </cell>
          <cell r="B86" t="str">
            <v>דמי חוגי מחוננים</v>
          </cell>
          <cell r="C86">
            <v>255000</v>
          </cell>
          <cell r="D86">
            <v>168000</v>
          </cell>
          <cell r="E86">
            <v>87000</v>
          </cell>
          <cell r="F86">
            <v>0</v>
          </cell>
        </row>
        <row r="87">
          <cell r="A87">
            <v>1313682410</v>
          </cell>
          <cell r="B87" t="str">
            <v>חוגים מ.מוסיקה ק.ש.</v>
          </cell>
          <cell r="C87">
            <v>2266000</v>
          </cell>
          <cell r="D87">
            <v>2050000</v>
          </cell>
          <cell r="E87">
            <v>216000</v>
          </cell>
          <cell r="F87">
            <v>0</v>
          </cell>
        </row>
        <row r="88">
          <cell r="A88">
            <v>1314000212</v>
          </cell>
          <cell r="B88" t="str">
            <v>חטיבות-א.חינוך ת.חוץ</v>
          </cell>
          <cell r="C88">
            <v>104300</v>
          </cell>
          <cell r="D88">
            <v>210000</v>
          </cell>
          <cell r="E88">
            <v>0</v>
          </cell>
          <cell r="F88">
            <v>105700</v>
          </cell>
        </row>
        <row r="89">
          <cell r="A89">
            <v>1314000920</v>
          </cell>
          <cell r="B89" t="str">
            <v>השתת מ.החינוך</v>
          </cell>
          <cell r="C89">
            <v>3645500</v>
          </cell>
          <cell r="D89">
            <v>3940000</v>
          </cell>
          <cell r="E89">
            <v>0</v>
          </cell>
          <cell r="F89">
            <v>294500</v>
          </cell>
        </row>
        <row r="90">
          <cell r="A90">
            <v>1314000922</v>
          </cell>
          <cell r="B90" t="str">
            <v>הקצבות מ. החינוך</v>
          </cell>
          <cell r="C90">
            <v>85000</v>
          </cell>
          <cell r="D90">
            <v>40000</v>
          </cell>
          <cell r="E90">
            <v>45000</v>
          </cell>
          <cell r="F90">
            <v>0</v>
          </cell>
        </row>
        <row r="91">
          <cell r="A91">
            <v>1314000927</v>
          </cell>
          <cell r="B91" t="str">
            <v>ב"ס אגם-מ. החינוך</v>
          </cell>
          <cell r="C91">
            <v>1340000</v>
          </cell>
          <cell r="D91">
            <v>950000</v>
          </cell>
          <cell r="E91">
            <v>390000</v>
          </cell>
          <cell r="F91">
            <v>0</v>
          </cell>
        </row>
        <row r="92">
          <cell r="A92">
            <v>1314000928</v>
          </cell>
          <cell r="B92" t="str">
            <v>יוזמות חינוך-חטיבות</v>
          </cell>
          <cell r="C92">
            <v>146000</v>
          </cell>
          <cell r="D92">
            <v>53400</v>
          </cell>
          <cell r="E92">
            <v>92600</v>
          </cell>
          <cell r="F92">
            <v>0</v>
          </cell>
        </row>
        <row r="93">
          <cell r="A93">
            <v>1315200212</v>
          </cell>
          <cell r="B93" t="str">
            <v>א.תלמידי חוץ- תיכונים</v>
          </cell>
          <cell r="C93">
            <v>426000</v>
          </cell>
          <cell r="D93">
            <v>85000</v>
          </cell>
          <cell r="E93">
            <v>341000</v>
          </cell>
          <cell r="F93">
            <v>0</v>
          </cell>
        </row>
        <row r="94">
          <cell r="A94">
            <v>1315200921</v>
          </cell>
          <cell r="B94" t="str">
            <v>השתת מ.החינוך</v>
          </cell>
          <cell r="C94">
            <v>40200000</v>
          </cell>
          <cell r="D94">
            <v>39000000</v>
          </cell>
          <cell r="E94">
            <v>1200000</v>
          </cell>
          <cell r="F94">
            <v>0</v>
          </cell>
        </row>
        <row r="95">
          <cell r="A95">
            <v>1315200926</v>
          </cell>
          <cell r="B95" t="str">
            <v>מ. החינוך-הקצבות תיכונים</v>
          </cell>
          <cell r="C95">
            <v>357000</v>
          </cell>
          <cell r="D95">
            <v>0</v>
          </cell>
          <cell r="E95">
            <v>357000</v>
          </cell>
          <cell r="F95">
            <v>0</v>
          </cell>
        </row>
        <row r="96">
          <cell r="A96">
            <v>1315200929</v>
          </cell>
          <cell r="B96" t="str">
            <v>מחוננים  אוסטרובסקי</v>
          </cell>
          <cell r="C96">
            <v>420000</v>
          </cell>
          <cell r="D96">
            <v>0</v>
          </cell>
          <cell r="E96">
            <v>420000</v>
          </cell>
          <cell r="F96">
            <v>0</v>
          </cell>
        </row>
        <row r="97">
          <cell r="A97">
            <v>1317100990</v>
          </cell>
          <cell r="B97" t="str">
            <v>השתת המשטרה</v>
          </cell>
          <cell r="C97">
            <v>1000000</v>
          </cell>
          <cell r="D97">
            <v>1500000</v>
          </cell>
          <cell r="E97">
            <v>0</v>
          </cell>
          <cell r="F97">
            <v>500000</v>
          </cell>
        </row>
        <row r="98">
          <cell r="A98">
            <v>1317310410</v>
          </cell>
          <cell r="B98" t="str">
            <v>פרויקט " הגיל הרך</v>
          </cell>
          <cell r="C98">
            <v>0</v>
          </cell>
          <cell r="D98">
            <v>48000</v>
          </cell>
          <cell r="E98">
            <v>0</v>
          </cell>
          <cell r="F98">
            <v>48000</v>
          </cell>
        </row>
        <row r="99">
          <cell r="A99">
            <v>1317310412</v>
          </cell>
          <cell r="B99" t="str">
            <v>טיפול קליני</v>
          </cell>
          <cell r="C99">
            <v>304300</v>
          </cell>
          <cell r="D99">
            <v>150000</v>
          </cell>
          <cell r="E99">
            <v>154300</v>
          </cell>
          <cell r="F99">
            <v>0</v>
          </cell>
        </row>
        <row r="100">
          <cell r="A100">
            <v>1317310420</v>
          </cell>
          <cell r="B100" t="str">
            <v>פרויקטים וצרכים מיוחדים</v>
          </cell>
          <cell r="C100">
            <v>0</v>
          </cell>
          <cell r="D100">
            <v>86900</v>
          </cell>
          <cell r="E100">
            <v>0</v>
          </cell>
          <cell r="F100">
            <v>86900</v>
          </cell>
        </row>
        <row r="101">
          <cell r="A101">
            <v>1317310790</v>
          </cell>
          <cell r="B101" t="str">
            <v>השת,העמותה לילדים</v>
          </cell>
          <cell r="C101">
            <v>84600</v>
          </cell>
          <cell r="D101">
            <v>0</v>
          </cell>
          <cell r="E101">
            <v>84600</v>
          </cell>
          <cell r="F101">
            <v>0</v>
          </cell>
        </row>
        <row r="102">
          <cell r="A102">
            <v>1317310921</v>
          </cell>
          <cell r="B102" t="str">
            <v>השתת מ. החינוך</v>
          </cell>
          <cell r="C102">
            <v>1600000</v>
          </cell>
          <cell r="D102">
            <v>1710000</v>
          </cell>
          <cell r="E102">
            <v>0</v>
          </cell>
          <cell r="F102">
            <v>110000</v>
          </cell>
        </row>
        <row r="103">
          <cell r="A103">
            <v>1317310923</v>
          </cell>
          <cell r="B103" t="str">
            <v>הדרכה  צוות מעונות</v>
          </cell>
          <cell r="C103">
            <v>0</v>
          </cell>
          <cell r="D103">
            <v>10000</v>
          </cell>
          <cell r="E103">
            <v>0</v>
          </cell>
          <cell r="F103">
            <v>10000</v>
          </cell>
        </row>
        <row r="104">
          <cell r="A104">
            <v>1317800920</v>
          </cell>
          <cell r="B104" t="str">
            <v>השת מ.החינוך בהסעות</v>
          </cell>
          <cell r="C104">
            <v>2100000</v>
          </cell>
          <cell r="D104">
            <v>1400000</v>
          </cell>
          <cell r="E104">
            <v>700000</v>
          </cell>
          <cell r="F104">
            <v>0</v>
          </cell>
        </row>
        <row r="105">
          <cell r="A105">
            <v>1317800921</v>
          </cell>
          <cell r="B105" t="str">
            <v>לווי תלמידים מ.החינוך</v>
          </cell>
          <cell r="C105">
            <v>920000</v>
          </cell>
          <cell r="D105">
            <v>600000</v>
          </cell>
          <cell r="E105">
            <v>320000</v>
          </cell>
          <cell r="F105">
            <v>0</v>
          </cell>
        </row>
        <row r="106">
          <cell r="A106">
            <v>1322200420</v>
          </cell>
          <cell r="B106" t="str">
            <v>מועצת נשים</v>
          </cell>
          <cell r="C106">
            <v>110000</v>
          </cell>
          <cell r="D106">
            <v>168000</v>
          </cell>
          <cell r="E106">
            <v>0</v>
          </cell>
          <cell r="F106">
            <v>58000</v>
          </cell>
        </row>
        <row r="107">
          <cell r="A107">
            <v>1322200423</v>
          </cell>
          <cell r="B107" t="str">
            <v>ארועים באמפיתיאטרו</v>
          </cell>
          <cell r="C107">
            <v>594000</v>
          </cell>
          <cell r="D107">
            <v>1565900</v>
          </cell>
          <cell r="E107">
            <v>0</v>
          </cell>
          <cell r="F107">
            <v>971900</v>
          </cell>
        </row>
        <row r="108">
          <cell r="A108">
            <v>1322200424</v>
          </cell>
          <cell r="B108" t="str">
            <v>פעולות תרבות</v>
          </cell>
          <cell r="C108">
            <v>50000</v>
          </cell>
          <cell r="D108">
            <v>210000</v>
          </cell>
          <cell r="E108">
            <v>0</v>
          </cell>
          <cell r="F108">
            <v>160000</v>
          </cell>
        </row>
        <row r="109">
          <cell r="A109">
            <v>1322200425</v>
          </cell>
          <cell r="B109" t="str">
            <v>השתת, בפסטיבל מחול</v>
          </cell>
          <cell r="C109">
            <v>0</v>
          </cell>
          <cell r="D109">
            <v>30000</v>
          </cell>
          <cell r="E109">
            <v>0</v>
          </cell>
          <cell r="F109">
            <v>30000</v>
          </cell>
        </row>
        <row r="110">
          <cell r="A110">
            <v>1322310410</v>
          </cell>
          <cell r="B110" t="str">
            <v>גמלאים חוגים</v>
          </cell>
          <cell r="C110">
            <v>1257600</v>
          </cell>
          <cell r="D110">
            <v>1100000</v>
          </cell>
          <cell r="E110">
            <v>157600</v>
          </cell>
          <cell r="F110">
            <v>0</v>
          </cell>
        </row>
        <row r="111">
          <cell r="A111">
            <v>1322310421</v>
          </cell>
          <cell r="B111" t="str">
            <v>הכנסות מטיולים</v>
          </cell>
          <cell r="C111">
            <v>322800</v>
          </cell>
          <cell r="D111">
            <v>291000</v>
          </cell>
          <cell r="E111">
            <v>31800</v>
          </cell>
          <cell r="F111">
            <v>0</v>
          </cell>
        </row>
        <row r="112">
          <cell r="A112">
            <v>1322320410</v>
          </cell>
          <cell r="B112" t="str">
            <v>דמי השתת במכללה</v>
          </cell>
          <cell r="C112">
            <v>301000</v>
          </cell>
          <cell r="D112">
            <v>198100</v>
          </cell>
          <cell r="E112">
            <v>102900</v>
          </cell>
          <cell r="F112">
            <v>0</v>
          </cell>
        </row>
        <row r="113">
          <cell r="A113">
            <v>1323100421</v>
          </cell>
          <cell r="B113" t="str">
            <v>דמי השאלה</v>
          </cell>
          <cell r="C113">
            <v>500000</v>
          </cell>
          <cell r="D113">
            <v>800000</v>
          </cell>
          <cell r="E113">
            <v>0</v>
          </cell>
          <cell r="F113">
            <v>300000</v>
          </cell>
        </row>
        <row r="114">
          <cell r="A114">
            <v>1323100424</v>
          </cell>
          <cell r="B114" t="str">
            <v>רעננה קוראת</v>
          </cell>
          <cell r="C114">
            <v>0</v>
          </cell>
          <cell r="D114">
            <v>10000</v>
          </cell>
          <cell r="E114">
            <v>0</v>
          </cell>
          <cell r="F114">
            <v>10000</v>
          </cell>
        </row>
        <row r="115">
          <cell r="A115">
            <v>1323100920</v>
          </cell>
          <cell r="B115" t="str">
            <v>רכישות ע"י מ.החנוך</v>
          </cell>
          <cell r="C115">
            <v>125500</v>
          </cell>
          <cell r="D115">
            <v>70100</v>
          </cell>
          <cell r="E115">
            <v>55400</v>
          </cell>
          <cell r="F115">
            <v>0</v>
          </cell>
        </row>
        <row r="116">
          <cell r="A116">
            <v>1324300410</v>
          </cell>
          <cell r="B116" t="str">
            <v>חוגים מ.תקשורת</v>
          </cell>
          <cell r="C116">
            <v>0</v>
          </cell>
          <cell r="D116">
            <v>30000</v>
          </cell>
          <cell r="E116">
            <v>0</v>
          </cell>
          <cell r="F116">
            <v>30000</v>
          </cell>
        </row>
        <row r="117">
          <cell r="A117">
            <v>1324300421</v>
          </cell>
          <cell r="B117" t="str">
            <v>דמי שמוש באולפן</v>
          </cell>
          <cell r="C117">
            <v>322400</v>
          </cell>
          <cell r="D117">
            <v>150000</v>
          </cell>
          <cell r="E117">
            <v>172400</v>
          </cell>
          <cell r="F117">
            <v>0</v>
          </cell>
        </row>
        <row r="118">
          <cell r="A118">
            <v>1324400410</v>
          </cell>
          <cell r="B118" t="str">
            <v>דמי חוגים-ערוץ הקה</v>
          </cell>
          <cell r="C118">
            <v>15100</v>
          </cell>
          <cell r="D118">
            <v>0</v>
          </cell>
          <cell r="E118">
            <v>15100</v>
          </cell>
          <cell r="F118">
            <v>0</v>
          </cell>
        </row>
        <row r="119">
          <cell r="A119">
            <v>1325200420</v>
          </cell>
          <cell r="B119" t="str">
            <v>הכנסות מפעולות</v>
          </cell>
          <cell r="C119">
            <v>827000</v>
          </cell>
          <cell r="D119">
            <v>543000</v>
          </cell>
          <cell r="E119">
            <v>284000</v>
          </cell>
          <cell r="F119">
            <v>0</v>
          </cell>
        </row>
        <row r="120">
          <cell r="A120">
            <v>1325420410</v>
          </cell>
          <cell r="B120" t="str">
            <v>רעות חוגים</v>
          </cell>
          <cell r="C120">
            <v>70500</v>
          </cell>
          <cell r="D120">
            <v>55000</v>
          </cell>
          <cell r="E120">
            <v>15500</v>
          </cell>
          <cell r="F120">
            <v>0</v>
          </cell>
        </row>
        <row r="121">
          <cell r="A121">
            <v>1325420420</v>
          </cell>
          <cell r="B121" t="str">
            <v>רעות הופעות</v>
          </cell>
          <cell r="C121">
            <v>55100</v>
          </cell>
          <cell r="D121">
            <v>26800</v>
          </cell>
          <cell r="E121">
            <v>28300</v>
          </cell>
          <cell r="F121">
            <v>0</v>
          </cell>
        </row>
        <row r="122">
          <cell r="A122">
            <v>1325520410</v>
          </cell>
          <cell r="B122" t="str">
            <v>מ.למחול חוגים</v>
          </cell>
          <cell r="C122">
            <v>913300</v>
          </cell>
          <cell r="D122">
            <v>850000</v>
          </cell>
          <cell r="E122">
            <v>63300</v>
          </cell>
          <cell r="F122">
            <v>0</v>
          </cell>
        </row>
        <row r="123">
          <cell r="A123">
            <v>1326110420</v>
          </cell>
          <cell r="B123" t="str">
            <v>תיאטרון הופעות</v>
          </cell>
          <cell r="C123">
            <v>0</v>
          </cell>
          <cell r="D123">
            <v>10400</v>
          </cell>
          <cell r="E123">
            <v>0</v>
          </cell>
          <cell r="F123">
            <v>10400</v>
          </cell>
        </row>
        <row r="124">
          <cell r="A124">
            <v>1326120410</v>
          </cell>
          <cell r="B124" t="str">
            <v>תאטרון נוער חוגים</v>
          </cell>
          <cell r="C124">
            <v>0</v>
          </cell>
          <cell r="D124">
            <v>30000</v>
          </cell>
          <cell r="E124">
            <v>0</v>
          </cell>
          <cell r="F124">
            <v>30000</v>
          </cell>
        </row>
        <row r="125">
          <cell r="A125">
            <v>1326120420</v>
          </cell>
          <cell r="B125" t="str">
            <v>תאטרון נוער הופעות</v>
          </cell>
          <cell r="C125">
            <v>0</v>
          </cell>
          <cell r="D125">
            <v>3500</v>
          </cell>
          <cell r="E125">
            <v>0</v>
          </cell>
          <cell r="F125">
            <v>3500</v>
          </cell>
        </row>
        <row r="126">
          <cell r="A126">
            <v>1326410422</v>
          </cell>
          <cell r="B126" t="str">
            <v>מפעל המנויים</v>
          </cell>
          <cell r="C126">
            <v>2466000</v>
          </cell>
          <cell r="D126">
            <v>2231000</v>
          </cell>
          <cell r="E126">
            <v>235000</v>
          </cell>
          <cell r="F126">
            <v>0</v>
          </cell>
        </row>
        <row r="127">
          <cell r="A127">
            <v>1328510423</v>
          </cell>
          <cell r="B127" t="str">
            <v>קפה  לנוער</v>
          </cell>
          <cell r="C127">
            <v>61600</v>
          </cell>
          <cell r="D127">
            <v>18200</v>
          </cell>
          <cell r="E127">
            <v>43400</v>
          </cell>
          <cell r="F127">
            <v>0</v>
          </cell>
        </row>
        <row r="128">
          <cell r="A128">
            <v>1328510920</v>
          </cell>
          <cell r="B128" t="str">
            <v>השת מ.החינוך</v>
          </cell>
          <cell r="C128">
            <v>42400</v>
          </cell>
          <cell r="D128">
            <v>6000</v>
          </cell>
          <cell r="E128">
            <v>36400</v>
          </cell>
          <cell r="F128">
            <v>0</v>
          </cell>
        </row>
        <row r="129">
          <cell r="A129">
            <v>1328510921</v>
          </cell>
          <cell r="B129" t="str">
            <v>נוער במ.העניינים-מ. החינוך</v>
          </cell>
          <cell r="C129">
            <v>100000</v>
          </cell>
          <cell r="D129">
            <v>0</v>
          </cell>
          <cell r="E129">
            <v>100000</v>
          </cell>
          <cell r="F129">
            <v>0</v>
          </cell>
        </row>
        <row r="130">
          <cell r="A130">
            <v>1329100430</v>
          </cell>
          <cell r="B130" t="str">
            <v>מפעלי ספורט</v>
          </cell>
          <cell r="C130">
            <v>237700</v>
          </cell>
          <cell r="D130">
            <v>180000</v>
          </cell>
          <cell r="E130">
            <v>57700</v>
          </cell>
          <cell r="F130">
            <v>0</v>
          </cell>
        </row>
        <row r="131">
          <cell r="A131">
            <v>1329250411</v>
          </cell>
          <cell r="B131" t="str">
            <v>התעמלות אומנותית</v>
          </cell>
          <cell r="C131">
            <v>353200</v>
          </cell>
          <cell r="D131">
            <v>175000</v>
          </cell>
          <cell r="E131">
            <v>178200</v>
          </cell>
          <cell r="F131">
            <v>0</v>
          </cell>
        </row>
        <row r="132">
          <cell r="A132">
            <v>1329260410</v>
          </cell>
          <cell r="B132" t="str">
            <v>מ.הטניס חוגים</v>
          </cell>
          <cell r="C132">
            <v>1142000</v>
          </cell>
          <cell r="D132">
            <v>800000</v>
          </cell>
          <cell r="E132">
            <v>342000</v>
          </cell>
          <cell r="F132">
            <v>0</v>
          </cell>
        </row>
        <row r="133">
          <cell r="A133">
            <v>1329260423</v>
          </cell>
          <cell r="B133" t="str">
            <v>מנויים</v>
          </cell>
          <cell r="C133">
            <v>200500</v>
          </cell>
          <cell r="D133">
            <v>130000</v>
          </cell>
          <cell r="E133">
            <v>70500</v>
          </cell>
          <cell r="F133">
            <v>0</v>
          </cell>
        </row>
        <row r="134">
          <cell r="A134">
            <v>1329260424</v>
          </cell>
          <cell r="B134" t="str">
            <v>דמי שכירות</v>
          </cell>
          <cell r="C134">
            <v>183000</v>
          </cell>
          <cell r="D134">
            <v>100000</v>
          </cell>
          <cell r="E134">
            <v>83000</v>
          </cell>
          <cell r="F134">
            <v>0</v>
          </cell>
        </row>
        <row r="135">
          <cell r="A135">
            <v>1329260426</v>
          </cell>
          <cell r="B135" t="str">
            <v>הכנסות שונות</v>
          </cell>
          <cell r="C135">
            <v>40000</v>
          </cell>
          <cell r="D135">
            <v>129000</v>
          </cell>
          <cell r="E135">
            <v>0</v>
          </cell>
          <cell r="F135">
            <v>89000</v>
          </cell>
        </row>
        <row r="136">
          <cell r="A136">
            <v>1329260427</v>
          </cell>
          <cell r="B136" t="str">
            <v>תחרויות טניס</v>
          </cell>
          <cell r="C136">
            <v>109200</v>
          </cell>
          <cell r="D136">
            <v>63600</v>
          </cell>
          <cell r="E136">
            <v>45600</v>
          </cell>
          <cell r="F136">
            <v>0</v>
          </cell>
        </row>
        <row r="137">
          <cell r="A137">
            <v>1329295421</v>
          </cell>
          <cell r="B137" t="str">
            <v>הכנסות מקיוסק</v>
          </cell>
          <cell r="C137">
            <v>30300</v>
          </cell>
          <cell r="D137">
            <v>0</v>
          </cell>
          <cell r="E137">
            <v>30300</v>
          </cell>
          <cell r="F137">
            <v>0</v>
          </cell>
        </row>
        <row r="138">
          <cell r="A138">
            <v>1329340410</v>
          </cell>
          <cell r="B138" t="str">
            <v>דמי כניסה לבריכה</v>
          </cell>
          <cell r="C138">
            <v>451000</v>
          </cell>
          <cell r="D138">
            <v>130000</v>
          </cell>
          <cell r="E138">
            <v>321000</v>
          </cell>
          <cell r="F138">
            <v>0</v>
          </cell>
        </row>
        <row r="139">
          <cell r="A139">
            <v>1329340411</v>
          </cell>
          <cell r="B139" t="str">
            <v>דמי מנויים בריכה</v>
          </cell>
          <cell r="C139">
            <v>122000</v>
          </cell>
          <cell r="D139">
            <v>50000</v>
          </cell>
          <cell r="E139">
            <v>72000</v>
          </cell>
          <cell r="F139">
            <v>0</v>
          </cell>
        </row>
        <row r="140">
          <cell r="A140">
            <v>1329340412</v>
          </cell>
          <cell r="B140" t="str">
            <v>הכנסות מכרטיסיות-בריכה</v>
          </cell>
          <cell r="C140">
            <v>20000</v>
          </cell>
          <cell r="D140">
            <v>0</v>
          </cell>
          <cell r="E140">
            <v>20000</v>
          </cell>
          <cell r="F140">
            <v>0</v>
          </cell>
        </row>
        <row r="141">
          <cell r="A141">
            <v>1329340422</v>
          </cell>
          <cell r="B141" t="str">
            <v>הכנסות משכירות-בריכה</v>
          </cell>
          <cell r="C141">
            <v>138000</v>
          </cell>
          <cell r="D141">
            <v>0</v>
          </cell>
          <cell r="E141">
            <v>138000</v>
          </cell>
          <cell r="F141">
            <v>0</v>
          </cell>
        </row>
        <row r="142">
          <cell r="A142">
            <v>1329913410</v>
          </cell>
          <cell r="B142" t="str">
            <v>כדורסל בנות חוגים</v>
          </cell>
          <cell r="C142">
            <v>301000</v>
          </cell>
          <cell r="D142">
            <v>230000</v>
          </cell>
          <cell r="E142">
            <v>71000</v>
          </cell>
          <cell r="F142">
            <v>0</v>
          </cell>
        </row>
        <row r="143">
          <cell r="A143">
            <v>1342200937</v>
          </cell>
          <cell r="B143" t="str">
            <v>בית הויס</v>
          </cell>
          <cell r="C143">
            <v>0</v>
          </cell>
          <cell r="D143">
            <v>15000</v>
          </cell>
          <cell r="E143">
            <v>0</v>
          </cell>
          <cell r="F143">
            <v>15000</v>
          </cell>
        </row>
        <row r="144">
          <cell r="A144">
            <v>1343500421</v>
          </cell>
          <cell r="B144" t="str">
            <v>מועדון סביון בק. ש.</v>
          </cell>
          <cell r="C144">
            <v>13900</v>
          </cell>
          <cell r="D144">
            <v>0</v>
          </cell>
          <cell r="E144">
            <v>13900</v>
          </cell>
          <cell r="F144">
            <v>0</v>
          </cell>
        </row>
        <row r="145">
          <cell r="A145">
            <v>1343500422</v>
          </cell>
          <cell r="B145" t="str">
            <v>תרומות-"שירה  מכל לב</v>
          </cell>
          <cell r="C145">
            <v>9600</v>
          </cell>
          <cell r="D145">
            <v>0</v>
          </cell>
          <cell r="E145">
            <v>9600</v>
          </cell>
          <cell r="F145">
            <v>0</v>
          </cell>
        </row>
        <row r="146">
          <cell r="A146">
            <v>1343800420</v>
          </cell>
          <cell r="B146" t="str">
            <v>השתת בפנימיות</v>
          </cell>
          <cell r="C146">
            <v>124000</v>
          </cell>
          <cell r="D146">
            <v>304000</v>
          </cell>
          <cell r="E146">
            <v>0</v>
          </cell>
          <cell r="F146">
            <v>180000</v>
          </cell>
        </row>
        <row r="147">
          <cell r="A147">
            <v>1343900931</v>
          </cell>
          <cell r="B147" t="str">
            <v>ילדים במעונות יום</v>
          </cell>
          <cell r="C147">
            <v>295000</v>
          </cell>
          <cell r="D147">
            <v>601000</v>
          </cell>
          <cell r="E147">
            <v>0</v>
          </cell>
          <cell r="F147">
            <v>306000</v>
          </cell>
        </row>
        <row r="148">
          <cell r="A148">
            <v>1344300931</v>
          </cell>
          <cell r="B148" t="str">
            <v>החזקה במעונות</v>
          </cell>
          <cell r="C148">
            <v>818000</v>
          </cell>
          <cell r="D148">
            <v>621400</v>
          </cell>
          <cell r="E148">
            <v>196600</v>
          </cell>
          <cell r="F148">
            <v>0</v>
          </cell>
        </row>
        <row r="149">
          <cell r="A149">
            <v>1344400420</v>
          </cell>
          <cell r="B149" t="str">
            <v>השת קרובים</v>
          </cell>
          <cell r="C149">
            <v>100000</v>
          </cell>
          <cell r="D149">
            <v>300000</v>
          </cell>
          <cell r="E149">
            <v>0</v>
          </cell>
          <cell r="F149">
            <v>200000</v>
          </cell>
        </row>
        <row r="150">
          <cell r="A150">
            <v>1344400933</v>
          </cell>
          <cell r="B150" t="str">
            <v>טפול בזקן בקהילה</v>
          </cell>
          <cell r="C150">
            <v>86100</v>
          </cell>
          <cell r="D150">
            <v>160300</v>
          </cell>
          <cell r="E150">
            <v>0</v>
          </cell>
          <cell r="F150">
            <v>74200</v>
          </cell>
        </row>
        <row r="151">
          <cell r="A151">
            <v>1344400939</v>
          </cell>
          <cell r="B151" t="str">
            <v>טיפולים ומכשירים לקשישים</v>
          </cell>
          <cell r="C151">
            <v>24100</v>
          </cell>
          <cell r="D151">
            <v>0</v>
          </cell>
          <cell r="E151">
            <v>24100</v>
          </cell>
          <cell r="F151">
            <v>0</v>
          </cell>
        </row>
        <row r="152">
          <cell r="A152">
            <v>1344500421</v>
          </cell>
          <cell r="B152" t="str">
            <v>הכנסות מתעסוקות</v>
          </cell>
          <cell r="C152">
            <v>64100</v>
          </cell>
          <cell r="D152">
            <v>90000</v>
          </cell>
          <cell r="E152">
            <v>0</v>
          </cell>
          <cell r="F152">
            <v>25900</v>
          </cell>
        </row>
        <row r="153">
          <cell r="A153">
            <v>1344530410</v>
          </cell>
          <cell r="B153" t="str">
            <v>הכנסה מתעסוקה וחוגים</v>
          </cell>
          <cell r="C153">
            <v>0</v>
          </cell>
          <cell r="D153">
            <v>30000</v>
          </cell>
          <cell r="E153">
            <v>0</v>
          </cell>
          <cell r="F153">
            <v>30000</v>
          </cell>
        </row>
        <row r="154">
          <cell r="A154">
            <v>1345100421</v>
          </cell>
          <cell r="B154" t="str">
            <v>השת קרובים</v>
          </cell>
          <cell r="C154">
            <v>40000</v>
          </cell>
          <cell r="D154">
            <v>115000</v>
          </cell>
          <cell r="E154">
            <v>0</v>
          </cell>
          <cell r="F154">
            <v>75000</v>
          </cell>
        </row>
        <row r="155">
          <cell r="A155">
            <v>1345100931</v>
          </cell>
          <cell r="B155" t="str">
            <v>מפגרים במוסדות</v>
          </cell>
          <cell r="C155">
            <v>4825000</v>
          </cell>
          <cell r="D155">
            <v>4603000</v>
          </cell>
          <cell r="E155">
            <v>222000</v>
          </cell>
          <cell r="F155">
            <v>0</v>
          </cell>
        </row>
        <row r="156">
          <cell r="A156">
            <v>1345100932</v>
          </cell>
          <cell r="B156" t="str">
            <v>במוסדות ממשלתיים</v>
          </cell>
          <cell r="C156">
            <v>1380000</v>
          </cell>
          <cell r="D156">
            <v>1573600</v>
          </cell>
          <cell r="E156">
            <v>0</v>
          </cell>
          <cell r="F156">
            <v>193600</v>
          </cell>
        </row>
        <row r="157">
          <cell r="A157">
            <v>1345100933</v>
          </cell>
          <cell r="B157" t="str">
            <v>החזקת אוטיסטים</v>
          </cell>
          <cell r="C157">
            <v>927000</v>
          </cell>
          <cell r="D157">
            <v>826000</v>
          </cell>
          <cell r="E157">
            <v>101000</v>
          </cell>
          <cell r="F157">
            <v>0</v>
          </cell>
        </row>
        <row r="158">
          <cell r="A158">
            <v>1345100934</v>
          </cell>
          <cell r="B158" t="str">
            <v>טפול בהורים וילדים</v>
          </cell>
          <cell r="C158">
            <v>100600</v>
          </cell>
          <cell r="D158">
            <v>73800</v>
          </cell>
          <cell r="E158">
            <v>26800</v>
          </cell>
          <cell r="F158">
            <v>0</v>
          </cell>
        </row>
        <row r="159">
          <cell r="A159">
            <v>1345100935</v>
          </cell>
          <cell r="B159" t="str">
            <v>יום שיקומי לאוטיסטים</v>
          </cell>
          <cell r="C159">
            <v>161100</v>
          </cell>
          <cell r="D159">
            <v>95700</v>
          </cell>
          <cell r="E159">
            <v>65400</v>
          </cell>
          <cell r="F159">
            <v>0</v>
          </cell>
        </row>
        <row r="160">
          <cell r="A160">
            <v>1345200934</v>
          </cell>
          <cell r="B160" t="str">
            <v>פרויקט נסויי</v>
          </cell>
          <cell r="C160">
            <v>544100</v>
          </cell>
          <cell r="D160">
            <v>443400</v>
          </cell>
          <cell r="E160">
            <v>100700</v>
          </cell>
          <cell r="F160">
            <v>0</v>
          </cell>
        </row>
        <row r="161">
          <cell r="A161">
            <v>1345300936</v>
          </cell>
          <cell r="B161" t="str">
            <v>מעונות יום טיפוליי</v>
          </cell>
          <cell r="C161">
            <v>256100</v>
          </cell>
          <cell r="D161">
            <v>94400</v>
          </cell>
          <cell r="E161">
            <v>161700</v>
          </cell>
          <cell r="F161">
            <v>0</v>
          </cell>
        </row>
        <row r="162">
          <cell r="A162">
            <v>1345300937</v>
          </cell>
          <cell r="B162" t="str">
            <v>מסגרות יום ארוך</v>
          </cell>
          <cell r="C162">
            <v>175800</v>
          </cell>
          <cell r="D162">
            <v>251600</v>
          </cell>
          <cell r="E162">
            <v>0</v>
          </cell>
          <cell r="F162">
            <v>75800</v>
          </cell>
        </row>
        <row r="163">
          <cell r="A163">
            <v>1346500930</v>
          </cell>
          <cell r="B163" t="str">
            <v>החזקת נכים בפנימיות</v>
          </cell>
          <cell r="C163">
            <v>1645800</v>
          </cell>
          <cell r="D163">
            <v>1369900</v>
          </cell>
          <cell r="E163">
            <v>275900</v>
          </cell>
          <cell r="F163">
            <v>0</v>
          </cell>
        </row>
        <row r="164">
          <cell r="A164">
            <v>1346600934</v>
          </cell>
          <cell r="B164" t="str">
            <v>הסעות יום שיקומי י</v>
          </cell>
          <cell r="C164">
            <v>70100</v>
          </cell>
          <cell r="E164">
            <v>70100</v>
          </cell>
          <cell r="F164">
            <v>0</v>
          </cell>
        </row>
        <row r="165">
          <cell r="A165">
            <v>1346600935</v>
          </cell>
          <cell r="B165" t="str">
            <v>ליווי יום  שיקומי</v>
          </cell>
          <cell r="C165">
            <v>34100</v>
          </cell>
          <cell r="E165">
            <v>34100</v>
          </cell>
          <cell r="F165">
            <v>0</v>
          </cell>
        </row>
        <row r="166">
          <cell r="A166">
            <v>1346800931</v>
          </cell>
          <cell r="B166" t="str">
            <v>מרכז שיקום לנכים</v>
          </cell>
          <cell r="C166">
            <v>302500</v>
          </cell>
          <cell r="D166">
            <v>247100</v>
          </cell>
          <cell r="E166">
            <v>55400</v>
          </cell>
          <cell r="F166">
            <v>0</v>
          </cell>
        </row>
        <row r="167">
          <cell r="A167">
            <v>1347410931</v>
          </cell>
          <cell r="B167" t="str">
            <v>השת בשכר</v>
          </cell>
          <cell r="C167">
            <v>600000</v>
          </cell>
          <cell r="D167">
            <v>514000</v>
          </cell>
          <cell r="E167">
            <v>86000</v>
          </cell>
          <cell r="F167">
            <v>0</v>
          </cell>
        </row>
        <row r="168">
          <cell r="A168">
            <v>1347100938</v>
          </cell>
          <cell r="B168" t="str">
            <v>נוער חרדי מנותק</v>
          </cell>
          <cell r="C168">
            <v>0</v>
          </cell>
          <cell r="D168">
            <v>28500</v>
          </cell>
          <cell r="E168">
            <v>0</v>
          </cell>
          <cell r="F168">
            <v>28500</v>
          </cell>
        </row>
        <row r="169">
          <cell r="A169">
            <v>1347420931</v>
          </cell>
          <cell r="B169" t="str">
            <v>ת. מניעת אלימות</v>
          </cell>
          <cell r="C169">
            <v>17200</v>
          </cell>
          <cell r="D169">
            <v>0</v>
          </cell>
          <cell r="E169">
            <v>17200</v>
          </cell>
          <cell r="F169">
            <v>0</v>
          </cell>
        </row>
        <row r="170">
          <cell r="A170">
            <v>1349200935</v>
          </cell>
          <cell r="B170" t="str">
            <v>מפגרים בפנימיות</v>
          </cell>
          <cell r="C170">
            <v>26200</v>
          </cell>
          <cell r="D170">
            <v>155000</v>
          </cell>
          <cell r="E170">
            <v>0</v>
          </cell>
          <cell r="F170">
            <v>128800</v>
          </cell>
        </row>
        <row r="171">
          <cell r="A171">
            <v>1371000995</v>
          </cell>
          <cell r="B171" t="str">
            <v>החזר קנסות שנים קודמות</v>
          </cell>
          <cell r="C171">
            <v>48900</v>
          </cell>
          <cell r="D171">
            <v>0</v>
          </cell>
          <cell r="E171">
            <v>48900</v>
          </cell>
          <cell r="F171">
            <v>0</v>
          </cell>
        </row>
        <row r="172">
          <cell r="A172">
            <v>1371000996</v>
          </cell>
          <cell r="B172" t="str">
            <v>ניטור יתושים</v>
          </cell>
          <cell r="C172">
            <v>0</v>
          </cell>
          <cell r="D172">
            <v>33600</v>
          </cell>
          <cell r="E172">
            <v>0</v>
          </cell>
          <cell r="F172">
            <v>33600</v>
          </cell>
        </row>
        <row r="173">
          <cell r="A173">
            <v>1372000711</v>
          </cell>
          <cell r="B173" t="str">
            <v>השתת רשויות- א. הסביבה</v>
          </cell>
          <cell r="C173">
            <v>0</v>
          </cell>
          <cell r="D173">
            <v>66300</v>
          </cell>
          <cell r="E173">
            <v>0</v>
          </cell>
          <cell r="F173">
            <v>66300</v>
          </cell>
        </row>
        <row r="174">
          <cell r="A174">
            <v>1372000993</v>
          </cell>
          <cell r="B174" t="str">
            <v>פרויקטים מיוחדים</v>
          </cell>
          <cell r="C174">
            <v>134400</v>
          </cell>
          <cell r="D174">
            <v>237600</v>
          </cell>
          <cell r="E174">
            <v>0</v>
          </cell>
          <cell r="F174">
            <v>103200</v>
          </cell>
        </row>
        <row r="175">
          <cell r="A175">
            <v>1412000210</v>
          </cell>
          <cell r="B175" t="str">
            <v>מכירת מים</v>
          </cell>
          <cell r="C175">
            <v>38959000</v>
          </cell>
          <cell r="D175">
            <v>38350000</v>
          </cell>
          <cell r="E175">
            <v>609000</v>
          </cell>
          <cell r="F175">
            <v>0</v>
          </cell>
        </row>
        <row r="176">
          <cell r="A176">
            <v>1412000211</v>
          </cell>
          <cell r="B176" t="str">
            <v>גבית חובות העבר</v>
          </cell>
          <cell r="C176">
            <v>2244000</v>
          </cell>
          <cell r="D176">
            <v>2830000</v>
          </cell>
          <cell r="E176">
            <v>0</v>
          </cell>
          <cell r="F176">
            <v>586000</v>
          </cell>
        </row>
        <row r="177">
          <cell r="A177">
            <v>1430000640</v>
          </cell>
          <cell r="B177" t="str">
            <v>שכ"ד מכללת רעננה</v>
          </cell>
          <cell r="C177">
            <v>177800</v>
          </cell>
          <cell r="D177">
            <v>530000</v>
          </cell>
          <cell r="E177">
            <v>0</v>
          </cell>
          <cell r="F177">
            <v>352200</v>
          </cell>
        </row>
        <row r="178">
          <cell r="A178">
            <v>1430000641</v>
          </cell>
          <cell r="B178" t="str">
            <v>שכ"ד מאגד</v>
          </cell>
          <cell r="C178">
            <v>179200</v>
          </cell>
          <cell r="D178">
            <v>230000</v>
          </cell>
          <cell r="E178">
            <v>0</v>
          </cell>
          <cell r="F178">
            <v>50800</v>
          </cell>
        </row>
        <row r="179">
          <cell r="A179">
            <v>1430000642</v>
          </cell>
          <cell r="B179" t="str">
            <v>שכ"ד אנטנות</v>
          </cell>
          <cell r="C179">
            <v>0</v>
          </cell>
          <cell r="D179">
            <v>390000</v>
          </cell>
          <cell r="E179">
            <v>0</v>
          </cell>
          <cell r="F179">
            <v>390000</v>
          </cell>
        </row>
        <row r="180">
          <cell r="A180">
            <v>1443100420</v>
          </cell>
          <cell r="B180" t="str">
            <v>דמי חניה</v>
          </cell>
          <cell r="C180">
            <v>523000</v>
          </cell>
          <cell r="D180">
            <v>420000</v>
          </cell>
          <cell r="E180">
            <v>103000</v>
          </cell>
          <cell r="F180">
            <v>0</v>
          </cell>
        </row>
        <row r="181">
          <cell r="A181">
            <v>1443100421</v>
          </cell>
          <cell r="B181" t="str">
            <v>גמלא-דמי חניה</v>
          </cell>
          <cell r="C181">
            <v>138400</v>
          </cell>
          <cell r="D181">
            <v>0</v>
          </cell>
          <cell r="E181">
            <v>138400</v>
          </cell>
          <cell r="F181">
            <v>0</v>
          </cell>
        </row>
        <row r="182">
          <cell r="A182">
            <v>1470000211</v>
          </cell>
          <cell r="B182" t="str">
            <v>אגרת ביוב</v>
          </cell>
          <cell r="C182">
            <v>10355100</v>
          </cell>
          <cell r="D182">
            <v>10000000</v>
          </cell>
          <cell r="E182">
            <v>355100</v>
          </cell>
          <cell r="F182">
            <v>0</v>
          </cell>
        </row>
        <row r="183">
          <cell r="A183">
            <v>1599200510</v>
          </cell>
          <cell r="B183" t="str">
            <v>יתרה מתקציב ש.ק.</v>
          </cell>
          <cell r="C183">
            <v>3000000</v>
          </cell>
          <cell r="D183">
            <v>1591200</v>
          </cell>
          <cell r="E183">
            <v>1408800</v>
          </cell>
          <cell r="F183">
            <v>0</v>
          </cell>
        </row>
        <row r="185">
          <cell r="B185" t="str">
            <v>הוצאות</v>
          </cell>
          <cell r="C185">
            <v>0</v>
          </cell>
          <cell r="E185">
            <v>0</v>
          </cell>
          <cell r="F185">
            <v>0</v>
          </cell>
        </row>
        <row r="186">
          <cell r="A186">
            <v>1611100110</v>
          </cell>
          <cell r="B186" t="str">
            <v>משכורת נבחרים</v>
          </cell>
          <cell r="C186">
            <v>680000</v>
          </cell>
          <cell r="D186">
            <v>1295000</v>
          </cell>
          <cell r="E186">
            <v>0</v>
          </cell>
          <cell r="F186">
            <v>615000</v>
          </cell>
        </row>
        <row r="187">
          <cell r="A187">
            <v>1612000110</v>
          </cell>
          <cell r="B187" t="str">
            <v>מבקר-משכורת</v>
          </cell>
          <cell r="C187">
            <v>864000</v>
          </cell>
          <cell r="D187">
            <v>723200</v>
          </cell>
          <cell r="E187">
            <v>140800</v>
          </cell>
          <cell r="F187">
            <v>0</v>
          </cell>
        </row>
        <row r="188">
          <cell r="A188">
            <v>1612000130</v>
          </cell>
          <cell r="B188" t="str">
            <v>ש. נוספות-מבקר העירייה</v>
          </cell>
          <cell r="C188">
            <v>8000</v>
          </cell>
          <cell r="D188">
            <v>57800</v>
          </cell>
          <cell r="E188">
            <v>0</v>
          </cell>
          <cell r="F188">
            <v>49800</v>
          </cell>
        </row>
        <row r="189">
          <cell r="A189">
            <v>1612000752</v>
          </cell>
          <cell r="B189" t="str">
            <v>יועצים מקצועיים</v>
          </cell>
          <cell r="C189">
            <v>46000</v>
          </cell>
          <cell r="D189">
            <v>125200</v>
          </cell>
          <cell r="E189">
            <v>0</v>
          </cell>
          <cell r="F189">
            <v>79200</v>
          </cell>
        </row>
        <row r="190">
          <cell r="A190">
            <v>1612100781</v>
          </cell>
          <cell r="B190" t="str">
            <v>תקציב  שוטף- כלכלנית</v>
          </cell>
          <cell r="C190">
            <v>5000</v>
          </cell>
          <cell r="D190">
            <v>0</v>
          </cell>
          <cell r="E190">
            <v>5000</v>
          </cell>
          <cell r="F190">
            <v>0</v>
          </cell>
        </row>
        <row r="191">
          <cell r="A191">
            <v>1613000130</v>
          </cell>
          <cell r="B191" t="str">
            <v>ש. נוספות-מזכירות</v>
          </cell>
          <cell r="C191">
            <v>400</v>
          </cell>
          <cell r="D191">
            <v>100000</v>
          </cell>
          <cell r="E191">
            <v>0</v>
          </cell>
          <cell r="F191">
            <v>99600</v>
          </cell>
        </row>
        <row r="192">
          <cell r="A192">
            <v>1614100530</v>
          </cell>
          <cell r="B192" t="str">
            <v>הוצ, רכב -דוברות</v>
          </cell>
          <cell r="C192">
            <v>18500</v>
          </cell>
          <cell r="D192">
            <v>0</v>
          </cell>
          <cell r="E192">
            <v>18500</v>
          </cell>
          <cell r="F192">
            <v>0</v>
          </cell>
        </row>
        <row r="193">
          <cell r="A193">
            <v>1615100110</v>
          </cell>
          <cell r="B193" t="str">
            <v>מנהלת משאבי אנוש-שכר</v>
          </cell>
          <cell r="C193">
            <v>1053000</v>
          </cell>
          <cell r="D193">
            <v>1127500</v>
          </cell>
          <cell r="E193">
            <v>0</v>
          </cell>
          <cell r="F193">
            <v>74500</v>
          </cell>
        </row>
        <row r="194">
          <cell r="A194">
            <v>1615100786</v>
          </cell>
          <cell r="B194" t="str">
            <v>חברת הזמר "שעות נוספות</v>
          </cell>
          <cell r="C194">
            <v>31400</v>
          </cell>
          <cell r="D194">
            <v>0</v>
          </cell>
          <cell r="E194">
            <v>31400</v>
          </cell>
          <cell r="F194">
            <v>0</v>
          </cell>
        </row>
        <row r="195">
          <cell r="A195">
            <v>1615200110</v>
          </cell>
          <cell r="B195" t="str">
            <v>משכורת- מח' משאבי אנוש</v>
          </cell>
          <cell r="C195">
            <v>1034000</v>
          </cell>
          <cell r="D195">
            <v>960700</v>
          </cell>
          <cell r="E195">
            <v>73300</v>
          </cell>
          <cell r="F195">
            <v>0</v>
          </cell>
        </row>
        <row r="196">
          <cell r="A196">
            <v>1615300110</v>
          </cell>
          <cell r="B196" t="str">
            <v>משכורת- מח' הדרכה</v>
          </cell>
          <cell r="C196">
            <v>667200</v>
          </cell>
          <cell r="D196">
            <v>531900</v>
          </cell>
          <cell r="E196">
            <v>135300</v>
          </cell>
          <cell r="F196">
            <v>0</v>
          </cell>
        </row>
        <row r="197">
          <cell r="A197">
            <v>1615300521</v>
          </cell>
          <cell r="B197" t="str">
            <v>השתלמויות עובדים</v>
          </cell>
          <cell r="C197">
            <v>1360000</v>
          </cell>
          <cell r="D197">
            <v>965200</v>
          </cell>
          <cell r="E197">
            <v>394800</v>
          </cell>
          <cell r="F197">
            <v>0</v>
          </cell>
        </row>
        <row r="198">
          <cell r="A198">
            <v>1617000110</v>
          </cell>
          <cell r="B198" t="str">
            <v>יעוץ משפטי-משכורת</v>
          </cell>
          <cell r="C198">
            <v>1169000</v>
          </cell>
          <cell r="D198">
            <v>806600</v>
          </cell>
          <cell r="E198">
            <v>362400</v>
          </cell>
          <cell r="F198">
            <v>0</v>
          </cell>
        </row>
        <row r="199">
          <cell r="A199">
            <v>1617000111</v>
          </cell>
          <cell r="B199" t="str">
            <v>תובע עירוני</v>
          </cell>
          <cell r="C199">
            <v>225000</v>
          </cell>
          <cell r="D199">
            <v>175000</v>
          </cell>
          <cell r="E199">
            <v>50000</v>
          </cell>
          <cell r="F199">
            <v>0</v>
          </cell>
        </row>
        <row r="200">
          <cell r="A200">
            <v>1617000410</v>
          </cell>
          <cell r="B200" t="str">
            <v>שכ"ד לתובע עירוני</v>
          </cell>
          <cell r="C200">
            <v>30000</v>
          </cell>
          <cell r="D200">
            <v>0</v>
          </cell>
          <cell r="E200">
            <v>30000</v>
          </cell>
          <cell r="F200">
            <v>0</v>
          </cell>
        </row>
        <row r="201">
          <cell r="A201">
            <v>1617000530</v>
          </cell>
          <cell r="B201" t="str">
            <v>הוצ' רכב-יעוץ משפטי</v>
          </cell>
          <cell r="C201">
            <v>97000</v>
          </cell>
          <cell r="D201">
            <v>46600</v>
          </cell>
          <cell r="E201">
            <v>50400</v>
          </cell>
          <cell r="F201">
            <v>0</v>
          </cell>
        </row>
        <row r="202">
          <cell r="A202">
            <v>1617000550</v>
          </cell>
          <cell r="B202" t="str">
            <v>פירסומים ומודעות</v>
          </cell>
          <cell r="C202">
            <v>78000</v>
          </cell>
          <cell r="D202">
            <v>2300</v>
          </cell>
          <cell r="E202">
            <v>75700</v>
          </cell>
          <cell r="F202">
            <v>0</v>
          </cell>
        </row>
        <row r="203">
          <cell r="A203">
            <v>1617000750</v>
          </cell>
          <cell r="B203" t="str">
            <v>יועץ משפטי_חיצוני</v>
          </cell>
          <cell r="C203">
            <v>641200</v>
          </cell>
          <cell r="D203">
            <v>558700</v>
          </cell>
          <cell r="E203">
            <v>82500</v>
          </cell>
          <cell r="F203">
            <v>0</v>
          </cell>
        </row>
        <row r="204">
          <cell r="A204">
            <v>1619000210</v>
          </cell>
          <cell r="B204" t="str">
            <v>שכר בחירות לרשות</v>
          </cell>
          <cell r="C204">
            <v>17000</v>
          </cell>
          <cell r="D204">
            <v>200000</v>
          </cell>
          <cell r="E204">
            <v>0</v>
          </cell>
          <cell r="F204">
            <v>183000</v>
          </cell>
        </row>
        <row r="205">
          <cell r="A205">
            <v>1619000759</v>
          </cell>
          <cell r="B205" t="str">
            <v>שכר לפי חשבונ'- בחירות</v>
          </cell>
          <cell r="C205">
            <v>211000</v>
          </cell>
          <cell r="D205">
            <v>0</v>
          </cell>
          <cell r="E205">
            <v>211000</v>
          </cell>
          <cell r="F205">
            <v>0</v>
          </cell>
        </row>
        <row r="206">
          <cell r="A206">
            <v>1619000780</v>
          </cell>
          <cell r="B206" t="str">
            <v>בחירות שוטף</v>
          </cell>
          <cell r="C206">
            <v>260000</v>
          </cell>
          <cell r="D206">
            <v>93100</v>
          </cell>
          <cell r="E206">
            <v>166900</v>
          </cell>
          <cell r="F206">
            <v>0</v>
          </cell>
        </row>
        <row r="207">
          <cell r="A207">
            <v>1621300110</v>
          </cell>
          <cell r="B207" t="str">
            <v>משכורת-מח' הנח"ש</v>
          </cell>
          <cell r="C207">
            <v>810000</v>
          </cell>
          <cell r="D207">
            <v>2084400</v>
          </cell>
          <cell r="E207">
            <v>0</v>
          </cell>
          <cell r="F207">
            <v>1274400</v>
          </cell>
        </row>
        <row r="208">
          <cell r="A208">
            <v>1621400110</v>
          </cell>
          <cell r="B208" t="str">
            <v>משכורת -מח' תשלומים</v>
          </cell>
          <cell r="C208">
            <v>667000</v>
          </cell>
          <cell r="D208">
            <v>0</v>
          </cell>
          <cell r="E208">
            <v>667000</v>
          </cell>
          <cell r="F208">
            <v>0</v>
          </cell>
        </row>
        <row r="209">
          <cell r="A209">
            <v>1621500110</v>
          </cell>
          <cell r="B209" t="str">
            <v>משכורת -מח' שכר</v>
          </cell>
          <cell r="C209">
            <v>634000</v>
          </cell>
          <cell r="D209">
            <v>0</v>
          </cell>
          <cell r="E209">
            <v>634000</v>
          </cell>
          <cell r="F209">
            <v>0</v>
          </cell>
        </row>
        <row r="210">
          <cell r="A210">
            <v>1623000110</v>
          </cell>
          <cell r="B210" t="str">
            <v>מיסים-משכורת</v>
          </cell>
          <cell r="C210">
            <v>3990000</v>
          </cell>
          <cell r="D210">
            <v>4404200</v>
          </cell>
          <cell r="E210">
            <v>0</v>
          </cell>
          <cell r="F210">
            <v>414200</v>
          </cell>
        </row>
        <row r="211">
          <cell r="A211">
            <v>1623000530</v>
          </cell>
          <cell r="B211" t="str">
            <v>הוצ' רכב- הכנסות</v>
          </cell>
          <cell r="C211">
            <v>100000</v>
          </cell>
          <cell r="D211">
            <v>46600</v>
          </cell>
          <cell r="E211">
            <v>53400</v>
          </cell>
          <cell r="F211">
            <v>0</v>
          </cell>
        </row>
        <row r="212">
          <cell r="A212">
            <v>1623000581</v>
          </cell>
          <cell r="B212" t="str">
            <v>אגרת בית משפט</v>
          </cell>
          <cell r="C212">
            <v>900000</v>
          </cell>
          <cell r="D212">
            <v>882300</v>
          </cell>
          <cell r="E212">
            <v>17700</v>
          </cell>
          <cell r="F212">
            <v>0</v>
          </cell>
        </row>
        <row r="213">
          <cell r="A213">
            <v>1623000582</v>
          </cell>
          <cell r="B213" t="str">
            <v>שכ"ט עו"ד</v>
          </cell>
          <cell r="C213">
            <v>1000000</v>
          </cell>
          <cell r="D213">
            <v>885900</v>
          </cell>
          <cell r="E213">
            <v>114100</v>
          </cell>
          <cell r="F213">
            <v>0</v>
          </cell>
        </row>
        <row r="214">
          <cell r="A214">
            <v>1630000610</v>
          </cell>
          <cell r="B214" t="str">
            <v>הוצ, מימון ועמלות</v>
          </cell>
          <cell r="C214">
            <v>1470000</v>
          </cell>
          <cell r="D214">
            <v>1118600</v>
          </cell>
          <cell r="E214">
            <v>351400</v>
          </cell>
          <cell r="F214">
            <v>0</v>
          </cell>
        </row>
        <row r="215">
          <cell r="A215">
            <v>1630000620</v>
          </cell>
          <cell r="B215" t="str">
            <v>הוצאות ריבית_ועמלות</v>
          </cell>
          <cell r="C215">
            <v>240000</v>
          </cell>
          <cell r="D215">
            <v>626400</v>
          </cell>
          <cell r="E215">
            <v>0</v>
          </cell>
          <cell r="F215">
            <v>386400</v>
          </cell>
        </row>
        <row r="216">
          <cell r="A216">
            <v>1640000691</v>
          </cell>
          <cell r="B216" t="str">
            <v>החזר ע"ח קרו-פ.מלוות</v>
          </cell>
          <cell r="C216">
            <v>16068000</v>
          </cell>
          <cell r="D216">
            <v>17000000</v>
          </cell>
          <cell r="E216">
            <v>0</v>
          </cell>
          <cell r="F216">
            <v>932000</v>
          </cell>
        </row>
        <row r="217">
          <cell r="A217">
            <v>1640000692</v>
          </cell>
          <cell r="B217" t="str">
            <v>החזר ע"ח ריבית - פ.מ.</v>
          </cell>
          <cell r="C217">
            <v>9427000</v>
          </cell>
          <cell r="D217">
            <v>10000000</v>
          </cell>
          <cell r="E217">
            <v>0</v>
          </cell>
          <cell r="F217">
            <v>573000</v>
          </cell>
        </row>
        <row r="218">
          <cell r="A218">
            <v>1640000693</v>
          </cell>
          <cell r="B218" t="str">
            <v>החזר ע"ח הצמדה-פ.מ</v>
          </cell>
          <cell r="C218">
            <v>2705000</v>
          </cell>
          <cell r="D218">
            <v>2000000</v>
          </cell>
          <cell r="E218">
            <v>705000</v>
          </cell>
          <cell r="F218">
            <v>0</v>
          </cell>
        </row>
        <row r="219">
          <cell r="A219">
            <v>1712200110</v>
          </cell>
          <cell r="B219" t="str">
            <v>מחלקת פיקוח-שכר</v>
          </cell>
          <cell r="C219">
            <v>2113000</v>
          </cell>
          <cell r="D219">
            <v>1553800</v>
          </cell>
          <cell r="E219">
            <v>559200</v>
          </cell>
          <cell r="F219">
            <v>0</v>
          </cell>
        </row>
        <row r="220">
          <cell r="A220">
            <v>1712200130</v>
          </cell>
          <cell r="B220" t="str">
            <v>ש.נוספ'-פיקוח ונקיון</v>
          </cell>
          <cell r="C220">
            <v>1347000</v>
          </cell>
          <cell r="D220">
            <v>829000</v>
          </cell>
          <cell r="E220">
            <v>518000</v>
          </cell>
          <cell r="F220">
            <v>0</v>
          </cell>
        </row>
        <row r="221">
          <cell r="A221">
            <v>1712200210</v>
          </cell>
          <cell r="B221" t="str">
            <v>פקחים לפי חוזה</v>
          </cell>
          <cell r="C221">
            <v>1671000</v>
          </cell>
          <cell r="D221">
            <v>1235400</v>
          </cell>
          <cell r="E221">
            <v>435600</v>
          </cell>
          <cell r="F221">
            <v>0</v>
          </cell>
        </row>
        <row r="222">
          <cell r="A222">
            <v>1712200530</v>
          </cell>
          <cell r="B222" t="str">
            <v>רכב מנהלי-פיקוח ונקיון</v>
          </cell>
          <cell r="C222">
            <v>62000</v>
          </cell>
          <cell r="D222">
            <v>0</v>
          </cell>
          <cell r="E222">
            <v>62000</v>
          </cell>
          <cell r="F222">
            <v>0</v>
          </cell>
        </row>
        <row r="223">
          <cell r="A223">
            <v>1712200730</v>
          </cell>
          <cell r="B223" t="str">
            <v>אחזקת מכוניות ובטוח</v>
          </cell>
          <cell r="C223">
            <v>530000</v>
          </cell>
          <cell r="D223">
            <v>370200</v>
          </cell>
          <cell r="E223">
            <v>159800</v>
          </cell>
          <cell r="F223">
            <v>0</v>
          </cell>
        </row>
        <row r="224">
          <cell r="A224">
            <v>1712200731</v>
          </cell>
          <cell r="B224" t="str">
            <v>אחזקת רכב טאוט</v>
          </cell>
          <cell r="C224">
            <v>340000</v>
          </cell>
          <cell r="D224">
            <v>196800</v>
          </cell>
          <cell r="E224">
            <v>143200</v>
          </cell>
          <cell r="F224">
            <v>0</v>
          </cell>
        </row>
        <row r="225">
          <cell r="A225">
            <v>1712200733</v>
          </cell>
          <cell r="B225" t="str">
            <v>השכרת  רכבים לחזות</v>
          </cell>
          <cell r="C225">
            <v>59000</v>
          </cell>
          <cell r="D225">
            <v>0</v>
          </cell>
          <cell r="E225">
            <v>59000</v>
          </cell>
          <cell r="F225">
            <v>0</v>
          </cell>
        </row>
        <row r="226">
          <cell r="A226">
            <v>1712200752</v>
          </cell>
          <cell r="B226" t="str">
            <v>קבלן נקוי  רחובות</v>
          </cell>
          <cell r="C226">
            <v>6010000</v>
          </cell>
          <cell r="D226">
            <v>5335000</v>
          </cell>
          <cell r="E226">
            <v>675000</v>
          </cell>
          <cell r="F226">
            <v>0</v>
          </cell>
        </row>
        <row r="227">
          <cell r="A227">
            <v>1712200758</v>
          </cell>
          <cell r="B227" t="str">
            <v>קבלן רכב טאוט</v>
          </cell>
          <cell r="C227">
            <v>1600000</v>
          </cell>
          <cell r="D227">
            <v>989400</v>
          </cell>
          <cell r="E227">
            <v>610600</v>
          </cell>
          <cell r="F227">
            <v>0</v>
          </cell>
        </row>
        <row r="228">
          <cell r="A228">
            <v>1712300754</v>
          </cell>
          <cell r="B228" t="str">
            <v>קבלני פנוי אשפה</v>
          </cell>
          <cell r="C228">
            <v>17440000</v>
          </cell>
          <cell r="D228">
            <v>16490000</v>
          </cell>
          <cell r="E228">
            <v>950000</v>
          </cell>
          <cell r="F228">
            <v>0</v>
          </cell>
        </row>
        <row r="229">
          <cell r="A229">
            <v>1712300756</v>
          </cell>
          <cell r="B229" t="str">
            <v>קבלן פנוי קרטון</v>
          </cell>
          <cell r="C229">
            <v>250000</v>
          </cell>
          <cell r="D229">
            <v>141600</v>
          </cell>
          <cell r="E229">
            <v>108400</v>
          </cell>
          <cell r="F229">
            <v>0</v>
          </cell>
        </row>
        <row r="230">
          <cell r="A230">
            <v>1712300759</v>
          </cell>
          <cell r="B230" t="str">
            <v>מחזור בקבוקי פלסטי</v>
          </cell>
          <cell r="C230">
            <v>73100</v>
          </cell>
          <cell r="D230">
            <v>41900</v>
          </cell>
          <cell r="E230">
            <v>31200</v>
          </cell>
          <cell r="F230">
            <v>0</v>
          </cell>
        </row>
        <row r="231">
          <cell r="A231">
            <v>1714100110</v>
          </cell>
          <cell r="B231" t="str">
            <v>משכורות-מח, וטרינרית</v>
          </cell>
          <cell r="C231">
            <v>1300000</v>
          </cell>
          <cell r="D231">
            <v>1224500</v>
          </cell>
          <cell r="E231">
            <v>75500</v>
          </cell>
          <cell r="F231">
            <v>0</v>
          </cell>
        </row>
        <row r="232">
          <cell r="A232">
            <v>1714100130</v>
          </cell>
          <cell r="B232" t="str">
            <v>שעות נוספות</v>
          </cell>
          <cell r="C232">
            <v>73800</v>
          </cell>
          <cell r="D232">
            <v>106000</v>
          </cell>
          <cell r="E232">
            <v>0</v>
          </cell>
          <cell r="F232">
            <v>32200</v>
          </cell>
        </row>
        <row r="233">
          <cell r="A233">
            <v>1714100310</v>
          </cell>
          <cell r="B233" t="str">
            <v>שכר פנסיונרים</v>
          </cell>
          <cell r="C233">
            <v>478000</v>
          </cell>
          <cell r="D233">
            <v>737500</v>
          </cell>
          <cell r="E233">
            <v>0</v>
          </cell>
          <cell r="F233">
            <v>259500</v>
          </cell>
        </row>
        <row r="234">
          <cell r="A234">
            <v>1714200752</v>
          </cell>
          <cell r="B234" t="str">
            <v>קבלן לכידת כלבים</v>
          </cell>
          <cell r="C234">
            <v>0</v>
          </cell>
          <cell r="D234">
            <v>113500</v>
          </cell>
          <cell r="E234">
            <v>0</v>
          </cell>
          <cell r="F234">
            <v>113500</v>
          </cell>
        </row>
        <row r="235">
          <cell r="A235">
            <v>1722000785</v>
          </cell>
          <cell r="B235" t="str">
            <v>מתנ"א ת"א</v>
          </cell>
          <cell r="C235">
            <v>4600</v>
          </cell>
          <cell r="D235">
            <v>0</v>
          </cell>
          <cell r="E235">
            <v>4600</v>
          </cell>
          <cell r="F235">
            <v>0</v>
          </cell>
        </row>
        <row r="236">
          <cell r="A236">
            <v>1722000786</v>
          </cell>
          <cell r="B236" t="str">
            <v>מתנ"א-מרכז</v>
          </cell>
          <cell r="C236">
            <v>15500</v>
          </cell>
          <cell r="D236">
            <v>0</v>
          </cell>
          <cell r="E236">
            <v>15500</v>
          </cell>
          <cell r="F236">
            <v>0</v>
          </cell>
        </row>
        <row r="237">
          <cell r="A237">
            <v>1724000832</v>
          </cell>
          <cell r="B237" t="str">
            <v>כבוי אש חוב מהעבר</v>
          </cell>
          <cell r="C237">
            <v>0</v>
          </cell>
          <cell r="D237">
            <v>485000</v>
          </cell>
          <cell r="E237">
            <v>0</v>
          </cell>
          <cell r="F237">
            <v>485000</v>
          </cell>
        </row>
        <row r="238">
          <cell r="A238">
            <v>1727000511</v>
          </cell>
          <cell r="B238" t="str">
            <v>כיבוד לסיירים</v>
          </cell>
          <cell r="C238">
            <v>4800</v>
          </cell>
          <cell r="D238">
            <v>0</v>
          </cell>
          <cell r="E238">
            <v>4800</v>
          </cell>
          <cell r="F238">
            <v>0</v>
          </cell>
        </row>
        <row r="239">
          <cell r="A239">
            <v>1727000720</v>
          </cell>
          <cell r="B239" t="str">
            <v>חומרים מתכלים לסיירות</v>
          </cell>
          <cell r="C239">
            <v>0</v>
          </cell>
          <cell r="D239">
            <v>19400</v>
          </cell>
          <cell r="E239">
            <v>0</v>
          </cell>
          <cell r="F239">
            <v>19400</v>
          </cell>
        </row>
        <row r="240">
          <cell r="A240">
            <v>1727000750</v>
          </cell>
          <cell r="B240" t="str">
            <v>שמירה ואבטחה בעיר</v>
          </cell>
          <cell r="C240">
            <v>7224100</v>
          </cell>
          <cell r="D240">
            <v>6358400</v>
          </cell>
          <cell r="E240">
            <v>865700</v>
          </cell>
          <cell r="F240">
            <v>0</v>
          </cell>
        </row>
        <row r="241">
          <cell r="A241">
            <v>1731000110</v>
          </cell>
          <cell r="B241" t="str">
            <v>מ.מהנדס-משכורת</v>
          </cell>
          <cell r="C241">
            <v>3352000</v>
          </cell>
          <cell r="D241">
            <v>2875500</v>
          </cell>
          <cell r="E241">
            <v>476500</v>
          </cell>
          <cell r="F241">
            <v>0</v>
          </cell>
        </row>
        <row r="242">
          <cell r="A242">
            <v>1731000530</v>
          </cell>
          <cell r="B242" t="str">
            <v>הוצ' רכב-הנדסה</v>
          </cell>
          <cell r="C242">
            <v>155000</v>
          </cell>
          <cell r="D242">
            <v>44800</v>
          </cell>
          <cell r="E242">
            <v>110200</v>
          </cell>
          <cell r="F242">
            <v>0</v>
          </cell>
        </row>
        <row r="243">
          <cell r="A243">
            <v>1732000110</v>
          </cell>
          <cell r="B243" t="str">
            <v>מח'תכנון משכורת</v>
          </cell>
          <cell r="C243">
            <v>4175100</v>
          </cell>
          <cell r="D243">
            <v>3554100</v>
          </cell>
          <cell r="E243">
            <v>621000</v>
          </cell>
          <cell r="F243">
            <v>0</v>
          </cell>
        </row>
        <row r="244">
          <cell r="A244">
            <v>1732000130</v>
          </cell>
          <cell r="B244" t="str">
            <v>ש. נוספות- תכנון ובניו ערים</v>
          </cell>
          <cell r="C244">
            <v>36400</v>
          </cell>
          <cell r="D244">
            <v>84400</v>
          </cell>
          <cell r="E244">
            <v>0</v>
          </cell>
          <cell r="F244">
            <v>48000</v>
          </cell>
        </row>
        <row r="245">
          <cell r="A245">
            <v>1732000530</v>
          </cell>
          <cell r="B245" t="str">
            <v>הוצ' רכב-  תכנון ובניו ערים</v>
          </cell>
          <cell r="C245">
            <v>164000</v>
          </cell>
          <cell r="D245">
            <v>46700</v>
          </cell>
          <cell r="E245">
            <v>117300</v>
          </cell>
          <cell r="F245">
            <v>0</v>
          </cell>
        </row>
        <row r="246">
          <cell r="A246">
            <v>1732000550</v>
          </cell>
          <cell r="B246" t="str">
            <v>פרסומים-מח' תכנון</v>
          </cell>
          <cell r="C246">
            <v>45400</v>
          </cell>
          <cell r="D246">
            <v>8400</v>
          </cell>
          <cell r="E246">
            <v>37000</v>
          </cell>
          <cell r="F246">
            <v>0</v>
          </cell>
        </row>
        <row r="247">
          <cell r="A247">
            <v>1732000560</v>
          </cell>
          <cell r="B247" t="str">
            <v>הוצ' משרדיות- תכנון ובנין ע.</v>
          </cell>
          <cell r="C247">
            <v>56700</v>
          </cell>
          <cell r="D247">
            <v>30700</v>
          </cell>
          <cell r="E247">
            <v>26000</v>
          </cell>
          <cell r="F247">
            <v>0</v>
          </cell>
        </row>
        <row r="248">
          <cell r="A248">
            <v>1732000754</v>
          </cell>
          <cell r="B248" t="str">
            <v>יעוץ משפטי לועדה-תכנון</v>
          </cell>
          <cell r="C248">
            <v>544000</v>
          </cell>
          <cell r="D248">
            <v>521300</v>
          </cell>
          <cell r="E248">
            <v>22700</v>
          </cell>
          <cell r="F248">
            <v>0</v>
          </cell>
        </row>
        <row r="249">
          <cell r="A249">
            <v>1732000950</v>
          </cell>
          <cell r="B249" t="str">
            <v>תכנון ושמאות</v>
          </cell>
          <cell r="C249">
            <v>2000000</v>
          </cell>
          <cell r="D249">
            <v>1940000</v>
          </cell>
          <cell r="E249">
            <v>60000</v>
          </cell>
          <cell r="F249">
            <v>0</v>
          </cell>
        </row>
        <row r="250">
          <cell r="A250">
            <v>1742200530</v>
          </cell>
          <cell r="B250" t="str">
            <v>הוצאות רכב</v>
          </cell>
          <cell r="C250">
            <v>43000</v>
          </cell>
          <cell r="D250">
            <v>0</v>
          </cell>
          <cell r="E250">
            <v>43000</v>
          </cell>
          <cell r="F250">
            <v>0</v>
          </cell>
        </row>
        <row r="251">
          <cell r="A251">
            <v>1742200730</v>
          </cell>
          <cell r="B251" t="str">
            <v>החזקת רכב וביטוח</v>
          </cell>
          <cell r="C251">
            <v>216000</v>
          </cell>
          <cell r="D251">
            <v>176900</v>
          </cell>
          <cell r="E251">
            <v>39100</v>
          </cell>
          <cell r="F251">
            <v>0</v>
          </cell>
        </row>
        <row r="252">
          <cell r="A252">
            <v>1742200755</v>
          </cell>
          <cell r="B252" t="str">
            <v>הוצאות  בגין נזקים</v>
          </cell>
          <cell r="C252">
            <v>582000</v>
          </cell>
          <cell r="D252">
            <v>465600</v>
          </cell>
          <cell r="E252">
            <v>116400</v>
          </cell>
          <cell r="F252">
            <v>0</v>
          </cell>
        </row>
        <row r="253">
          <cell r="A253">
            <v>1743000110</v>
          </cell>
          <cell r="B253" t="str">
            <v>מאור רחובות-משכורת</v>
          </cell>
          <cell r="C253">
            <v>300000</v>
          </cell>
          <cell r="D253">
            <v>650000</v>
          </cell>
          <cell r="E253">
            <v>0</v>
          </cell>
          <cell r="F253">
            <v>350000</v>
          </cell>
        </row>
        <row r="254">
          <cell r="A254">
            <v>1743000530</v>
          </cell>
          <cell r="B254" t="str">
            <v>הוצאות רכב מאור רחובות</v>
          </cell>
          <cell r="C254">
            <v>44500</v>
          </cell>
          <cell r="D254">
            <v>0</v>
          </cell>
          <cell r="E254">
            <v>44500</v>
          </cell>
          <cell r="F254">
            <v>0</v>
          </cell>
        </row>
        <row r="255">
          <cell r="A255">
            <v>1744300110</v>
          </cell>
          <cell r="B255" t="str">
            <v>בטיחות בדרכים-שכר</v>
          </cell>
          <cell r="C255">
            <v>405000</v>
          </cell>
          <cell r="D255">
            <v>556500</v>
          </cell>
          <cell r="E255">
            <v>0</v>
          </cell>
          <cell r="F255">
            <v>151500</v>
          </cell>
        </row>
        <row r="256">
          <cell r="A256">
            <v>1744300130</v>
          </cell>
          <cell r="B256" t="str">
            <v>ש.נוספות-בטיחות בדר</v>
          </cell>
          <cell r="C256">
            <v>0</v>
          </cell>
          <cell r="D256">
            <v>6200</v>
          </cell>
          <cell r="E256">
            <v>0</v>
          </cell>
          <cell r="F256">
            <v>6200</v>
          </cell>
        </row>
        <row r="257">
          <cell r="A257">
            <v>1744500110</v>
          </cell>
          <cell r="B257" t="str">
            <v>שכר-בטיחות  בדרכים</v>
          </cell>
          <cell r="C257">
            <v>136700</v>
          </cell>
          <cell r="D257">
            <v>0</v>
          </cell>
          <cell r="E257">
            <v>136700</v>
          </cell>
          <cell r="F257">
            <v>0</v>
          </cell>
        </row>
        <row r="258">
          <cell r="A258">
            <v>1744500210</v>
          </cell>
          <cell r="B258" t="str">
            <v>משכורות-מטה בטיחות</v>
          </cell>
          <cell r="C258">
            <v>0</v>
          </cell>
          <cell r="D258">
            <v>85600</v>
          </cell>
          <cell r="E258">
            <v>0</v>
          </cell>
          <cell r="F258">
            <v>85600</v>
          </cell>
        </row>
        <row r="259">
          <cell r="A259">
            <v>1744500211</v>
          </cell>
          <cell r="B259" t="str">
            <v>משכורת בטיחות</v>
          </cell>
          <cell r="C259">
            <v>498300</v>
          </cell>
          <cell r="D259">
            <v>298500</v>
          </cell>
          <cell r="E259">
            <v>199800</v>
          </cell>
          <cell r="F259">
            <v>0</v>
          </cell>
        </row>
        <row r="260">
          <cell r="A260">
            <v>1744500752</v>
          </cell>
          <cell r="B260" t="str">
            <v>מבצעי בטיחות</v>
          </cell>
          <cell r="C260">
            <v>275600</v>
          </cell>
          <cell r="D260">
            <v>53400</v>
          </cell>
          <cell r="E260">
            <v>222200</v>
          </cell>
          <cell r="F260">
            <v>0</v>
          </cell>
        </row>
        <row r="261">
          <cell r="A261">
            <v>1746000110</v>
          </cell>
          <cell r="B261" t="str">
            <v>גנים ונטיעות-שכר</v>
          </cell>
          <cell r="C261">
            <v>1471000</v>
          </cell>
          <cell r="D261">
            <v>1300000</v>
          </cell>
          <cell r="E261">
            <v>171000</v>
          </cell>
          <cell r="F261">
            <v>0</v>
          </cell>
        </row>
        <row r="262">
          <cell r="A262">
            <v>1746000130</v>
          </cell>
          <cell r="B262" t="str">
            <v>ש.נוספות-גנים ונטיעות</v>
          </cell>
          <cell r="C262">
            <v>78500</v>
          </cell>
          <cell r="D262">
            <v>50800</v>
          </cell>
          <cell r="E262">
            <v>27700</v>
          </cell>
          <cell r="F262">
            <v>0</v>
          </cell>
        </row>
        <row r="263">
          <cell r="A263">
            <v>1746000730</v>
          </cell>
          <cell r="B263" t="str">
            <v>החזקת רכב ובטוח</v>
          </cell>
          <cell r="C263">
            <v>204000</v>
          </cell>
          <cell r="D263">
            <v>168700</v>
          </cell>
          <cell r="E263">
            <v>35300</v>
          </cell>
          <cell r="F263">
            <v>0</v>
          </cell>
        </row>
        <row r="264">
          <cell r="A264">
            <v>1746000752</v>
          </cell>
          <cell r="B264" t="str">
            <v>עבודות קבלניות-חוזים</v>
          </cell>
          <cell r="C264">
            <v>5595400</v>
          </cell>
          <cell r="D264">
            <v>5451400</v>
          </cell>
          <cell r="E264">
            <v>144000</v>
          </cell>
          <cell r="F264">
            <v>0</v>
          </cell>
        </row>
        <row r="265">
          <cell r="A265">
            <v>1746000753</v>
          </cell>
          <cell r="B265" t="str">
            <v>השקית גנים ציבוריים</v>
          </cell>
          <cell r="C265">
            <v>5220000</v>
          </cell>
          <cell r="D265">
            <v>5121600</v>
          </cell>
          <cell r="E265">
            <v>98400</v>
          </cell>
          <cell r="F265">
            <v>0</v>
          </cell>
        </row>
        <row r="266">
          <cell r="A266">
            <v>1746000759</v>
          </cell>
          <cell r="B266" t="str">
            <v>פיקוח גינון</v>
          </cell>
          <cell r="C266">
            <v>720000</v>
          </cell>
          <cell r="D266">
            <v>436500</v>
          </cell>
          <cell r="E266">
            <v>283500</v>
          </cell>
          <cell r="F266">
            <v>0</v>
          </cell>
        </row>
        <row r="267">
          <cell r="A267">
            <v>1749000110</v>
          </cell>
          <cell r="B267" t="str">
            <v>פארק העירוני-שכר</v>
          </cell>
          <cell r="C267">
            <v>2150000</v>
          </cell>
          <cell r="D267">
            <v>1935800</v>
          </cell>
          <cell r="E267">
            <v>214200</v>
          </cell>
          <cell r="F267">
            <v>0</v>
          </cell>
        </row>
        <row r="268">
          <cell r="A268">
            <v>1749000130</v>
          </cell>
          <cell r="B268" t="str">
            <v>ש. נוספות-פארק עיר</v>
          </cell>
          <cell r="C268">
            <v>351300</v>
          </cell>
          <cell r="D268">
            <v>307000</v>
          </cell>
          <cell r="E268">
            <v>44300</v>
          </cell>
          <cell r="F268">
            <v>0</v>
          </cell>
        </row>
        <row r="269">
          <cell r="A269">
            <v>1749000431</v>
          </cell>
          <cell r="B269" t="str">
            <v>חשמל-פארק עירוני</v>
          </cell>
          <cell r="C269">
            <v>260000</v>
          </cell>
          <cell r="D269">
            <v>183500</v>
          </cell>
          <cell r="E269">
            <v>76500</v>
          </cell>
          <cell r="F269">
            <v>0</v>
          </cell>
        </row>
        <row r="270">
          <cell r="A270">
            <v>1749000432</v>
          </cell>
          <cell r="B270" t="str">
            <v>פארק עירוני-מים</v>
          </cell>
          <cell r="C270">
            <v>496700</v>
          </cell>
          <cell r="D270">
            <v>745000</v>
          </cell>
          <cell r="E270">
            <v>0</v>
          </cell>
          <cell r="F270">
            <v>248300</v>
          </cell>
        </row>
        <row r="271">
          <cell r="A271">
            <v>1749000754</v>
          </cell>
          <cell r="B271" t="str">
            <v>עובדי קבלן-פארק</v>
          </cell>
          <cell r="C271">
            <v>1026000</v>
          </cell>
          <cell r="D271">
            <v>800800</v>
          </cell>
          <cell r="E271">
            <v>225200</v>
          </cell>
          <cell r="F271">
            <v>0</v>
          </cell>
        </row>
        <row r="272">
          <cell r="A272">
            <v>1749000930</v>
          </cell>
          <cell r="B272" t="str">
            <v>ציוד,כספיטון-פארק</v>
          </cell>
          <cell r="C272">
            <v>0</v>
          </cell>
          <cell r="D272">
            <v>26000</v>
          </cell>
          <cell r="E272">
            <v>0</v>
          </cell>
          <cell r="F272">
            <v>26000</v>
          </cell>
        </row>
        <row r="273">
          <cell r="A273">
            <v>1751000210</v>
          </cell>
          <cell r="B273" t="str">
            <v>יום העצמאות-שכר</v>
          </cell>
          <cell r="C273">
            <v>8000</v>
          </cell>
          <cell r="D273">
            <v>27000</v>
          </cell>
          <cell r="E273">
            <v>0</v>
          </cell>
          <cell r="F273">
            <v>19000</v>
          </cell>
        </row>
        <row r="274">
          <cell r="A274">
            <v>1751000780</v>
          </cell>
          <cell r="B274" t="str">
            <v>יום העצמאות</v>
          </cell>
          <cell r="C274">
            <v>2212500</v>
          </cell>
          <cell r="D274">
            <v>1697500</v>
          </cell>
          <cell r="E274">
            <v>515000</v>
          </cell>
          <cell r="F274">
            <v>0</v>
          </cell>
        </row>
        <row r="275">
          <cell r="A275">
            <v>1752100110</v>
          </cell>
          <cell r="B275" t="str">
            <v>תפאורה משכורת</v>
          </cell>
          <cell r="C275">
            <v>740200</v>
          </cell>
          <cell r="D275">
            <v>352000</v>
          </cell>
          <cell r="E275">
            <v>388200</v>
          </cell>
          <cell r="F275">
            <v>0</v>
          </cell>
        </row>
        <row r="276">
          <cell r="A276">
            <v>1752100210</v>
          </cell>
          <cell r="B276" t="str">
            <v>משכורת מדריכים</v>
          </cell>
          <cell r="C276">
            <v>0</v>
          </cell>
          <cell r="D276">
            <v>312500</v>
          </cell>
          <cell r="E276">
            <v>0</v>
          </cell>
          <cell r="F276">
            <v>312500</v>
          </cell>
        </row>
        <row r="277">
          <cell r="A277">
            <v>1752300781</v>
          </cell>
          <cell r="B277" t="str">
            <v>ארועים מרכזיים</v>
          </cell>
          <cell r="C277">
            <v>259000</v>
          </cell>
          <cell r="D277">
            <v>194000</v>
          </cell>
          <cell r="E277">
            <v>65000</v>
          </cell>
          <cell r="F277">
            <v>0</v>
          </cell>
        </row>
        <row r="278">
          <cell r="A278">
            <v>1752300787</v>
          </cell>
          <cell r="B278" t="str">
            <v>ארועי 60 למדינה</v>
          </cell>
          <cell r="C278">
            <v>0</v>
          </cell>
          <cell r="D278">
            <v>291000</v>
          </cell>
          <cell r="E278">
            <v>0</v>
          </cell>
          <cell r="F278">
            <v>291000</v>
          </cell>
        </row>
        <row r="279">
          <cell r="A279">
            <v>1752300788</v>
          </cell>
          <cell r="B279" t="str">
            <v>הוצאות לשדרות</v>
          </cell>
          <cell r="C279">
            <v>33800</v>
          </cell>
          <cell r="D279">
            <v>0</v>
          </cell>
          <cell r="E279">
            <v>33800</v>
          </cell>
          <cell r="F279">
            <v>0</v>
          </cell>
        </row>
        <row r="280">
          <cell r="A280">
            <v>1762000110</v>
          </cell>
          <cell r="B280" t="str">
            <v>מיחשוב ומערכות-שכר</v>
          </cell>
          <cell r="C280">
            <v>3270600</v>
          </cell>
          <cell r="D280">
            <v>3312700</v>
          </cell>
          <cell r="E280">
            <v>0</v>
          </cell>
          <cell r="F280">
            <v>42100</v>
          </cell>
        </row>
        <row r="281">
          <cell r="A281">
            <v>1762000550</v>
          </cell>
          <cell r="B281" t="str">
            <v>פרסומים -מיחשוב</v>
          </cell>
          <cell r="C281">
            <v>0</v>
          </cell>
          <cell r="D281">
            <v>3700</v>
          </cell>
          <cell r="E281">
            <v>0</v>
          </cell>
          <cell r="F281">
            <v>3700</v>
          </cell>
        </row>
        <row r="282">
          <cell r="A282">
            <v>1762000593</v>
          </cell>
          <cell r="B282" t="str">
            <v>מיחשוב-הנח"ש</v>
          </cell>
          <cell r="C282">
            <v>167500</v>
          </cell>
          <cell r="D282">
            <v>195600</v>
          </cell>
          <cell r="E282">
            <v>0</v>
          </cell>
          <cell r="F282">
            <v>28100</v>
          </cell>
        </row>
        <row r="283">
          <cell r="A283">
            <v>1763000110</v>
          </cell>
          <cell r="B283" t="str">
            <v>משכורת-שרות לאזרח</v>
          </cell>
          <cell r="C283">
            <v>509900</v>
          </cell>
          <cell r="D283">
            <v>678000</v>
          </cell>
          <cell r="E283">
            <v>0</v>
          </cell>
          <cell r="F283">
            <v>168100</v>
          </cell>
        </row>
        <row r="284">
          <cell r="A284">
            <v>1769200752</v>
          </cell>
          <cell r="B284" t="str">
            <v>הוצאות ת.תושב</v>
          </cell>
          <cell r="C284">
            <v>97700</v>
          </cell>
          <cell r="D284">
            <v>0</v>
          </cell>
          <cell r="E284">
            <v>97700</v>
          </cell>
          <cell r="F284">
            <v>0</v>
          </cell>
        </row>
        <row r="285">
          <cell r="A285">
            <v>1769200786</v>
          </cell>
          <cell r="B285" t="str">
            <v>עיר ירוקה</v>
          </cell>
          <cell r="C285">
            <v>58600</v>
          </cell>
          <cell r="D285">
            <v>0</v>
          </cell>
          <cell r="E285">
            <v>58600</v>
          </cell>
          <cell r="F285">
            <v>0</v>
          </cell>
        </row>
        <row r="286">
          <cell r="A286">
            <v>1769200814</v>
          </cell>
          <cell r="B286" t="str">
            <v>השת' במרכז השלטון</v>
          </cell>
          <cell r="C286">
            <v>266700</v>
          </cell>
          <cell r="D286">
            <v>203700</v>
          </cell>
          <cell r="E286">
            <v>63000</v>
          </cell>
          <cell r="F286">
            <v>0</v>
          </cell>
        </row>
        <row r="287">
          <cell r="A287">
            <v>1781000110</v>
          </cell>
          <cell r="B287" t="str">
            <v>רשוי עסקים - שכר</v>
          </cell>
          <cell r="C287">
            <v>1852000</v>
          </cell>
          <cell r="D287">
            <v>1700000</v>
          </cell>
          <cell r="E287">
            <v>152000</v>
          </cell>
          <cell r="F287">
            <v>0</v>
          </cell>
        </row>
        <row r="288">
          <cell r="A288">
            <v>1781000781</v>
          </cell>
          <cell r="B288" t="str">
            <v xml:space="preserve">הוצות גביית חובות </v>
          </cell>
          <cell r="C288">
            <v>31200</v>
          </cell>
          <cell r="D288">
            <v>269300</v>
          </cell>
          <cell r="E288">
            <v>0</v>
          </cell>
          <cell r="F288">
            <v>238100</v>
          </cell>
        </row>
        <row r="289">
          <cell r="A289">
            <v>1811000110</v>
          </cell>
          <cell r="B289" t="str">
            <v>חינוך-שכר</v>
          </cell>
          <cell r="C289">
            <v>1604000</v>
          </cell>
          <cell r="D289">
            <v>1485400</v>
          </cell>
          <cell r="E289">
            <v>118600</v>
          </cell>
          <cell r="F289">
            <v>0</v>
          </cell>
        </row>
        <row r="290">
          <cell r="A290">
            <v>1812200110</v>
          </cell>
          <cell r="B290" t="str">
            <v>גני ילדים-משכורת</v>
          </cell>
          <cell r="C290">
            <v>8854100</v>
          </cell>
          <cell r="D290">
            <v>8459200</v>
          </cell>
          <cell r="E290">
            <v>394900</v>
          </cell>
          <cell r="F290">
            <v>0</v>
          </cell>
        </row>
        <row r="291">
          <cell r="A291">
            <v>1812200212</v>
          </cell>
          <cell r="B291" t="str">
            <v>שכר  גנים - מ. החינוך</v>
          </cell>
          <cell r="C291">
            <v>166100</v>
          </cell>
          <cell r="D291">
            <v>99500</v>
          </cell>
          <cell r="E291">
            <v>66600</v>
          </cell>
          <cell r="F291">
            <v>0</v>
          </cell>
        </row>
        <row r="292">
          <cell r="A292">
            <v>1812200752</v>
          </cell>
          <cell r="B292" t="str">
            <v>אחזקת גינון בגנים</v>
          </cell>
          <cell r="C292">
            <v>470000</v>
          </cell>
          <cell r="D292">
            <v>358900</v>
          </cell>
          <cell r="E292">
            <v>111100</v>
          </cell>
          <cell r="F292">
            <v>0</v>
          </cell>
        </row>
        <row r="293">
          <cell r="A293">
            <v>1812200758</v>
          </cell>
          <cell r="B293" t="str">
            <v>גננות עובדות מדינה</v>
          </cell>
          <cell r="C293">
            <v>9755000</v>
          </cell>
          <cell r="D293">
            <v>4999800</v>
          </cell>
          <cell r="E293">
            <v>4755200</v>
          </cell>
          <cell r="F293">
            <v>0</v>
          </cell>
        </row>
        <row r="294">
          <cell r="A294">
            <v>1812200786</v>
          </cell>
          <cell r="B294" t="str">
            <v>קייטנות בגני ילדים</v>
          </cell>
          <cell r="C294">
            <v>36800</v>
          </cell>
          <cell r="D294">
            <v>0</v>
          </cell>
          <cell r="E294">
            <v>36800</v>
          </cell>
          <cell r="F294">
            <v>0</v>
          </cell>
        </row>
        <row r="295">
          <cell r="A295">
            <v>1812200933</v>
          </cell>
          <cell r="B295" t="str">
            <v>יוזמות מ.החינוך-גנים</v>
          </cell>
          <cell r="C295">
            <v>46900</v>
          </cell>
          <cell r="D295">
            <v>20800</v>
          </cell>
          <cell r="E295">
            <v>26100</v>
          </cell>
          <cell r="F295">
            <v>0</v>
          </cell>
        </row>
        <row r="296">
          <cell r="A296">
            <v>1812200985</v>
          </cell>
          <cell r="B296" t="str">
            <v>חינוך גנים 80.21-9</v>
          </cell>
          <cell r="C296">
            <v>165000</v>
          </cell>
          <cell r="D296">
            <v>0</v>
          </cell>
          <cell r="E296">
            <v>165000</v>
          </cell>
          <cell r="F296">
            <v>0</v>
          </cell>
        </row>
        <row r="297">
          <cell r="A297">
            <v>1812500110</v>
          </cell>
          <cell r="B297" t="str">
            <v>גני יול"א-שכר</v>
          </cell>
          <cell r="C297">
            <v>7822000</v>
          </cell>
          <cell r="D297">
            <v>6030000</v>
          </cell>
          <cell r="E297">
            <v>1792000</v>
          </cell>
          <cell r="F297">
            <v>0</v>
          </cell>
        </row>
        <row r="298">
          <cell r="A298">
            <v>1812500210</v>
          </cell>
          <cell r="B298" t="str">
            <v>שכר חוגים</v>
          </cell>
          <cell r="C298">
            <v>358400</v>
          </cell>
          <cell r="D298">
            <v>214000</v>
          </cell>
          <cell r="E298">
            <v>144400</v>
          </cell>
          <cell r="F298">
            <v>0</v>
          </cell>
        </row>
        <row r="299">
          <cell r="A299">
            <v>1812500783</v>
          </cell>
          <cell r="B299" t="str">
            <v>חוגים-גני יול"א</v>
          </cell>
          <cell r="C299">
            <v>370000</v>
          </cell>
          <cell r="D299">
            <v>182000</v>
          </cell>
          <cell r="E299">
            <v>188000</v>
          </cell>
          <cell r="F299">
            <v>0</v>
          </cell>
        </row>
        <row r="300">
          <cell r="A300">
            <v>1812500784</v>
          </cell>
          <cell r="B300" t="str">
            <v>כלכלה- גני יול"א</v>
          </cell>
          <cell r="C300">
            <v>2440700</v>
          </cell>
          <cell r="D300">
            <v>1808100</v>
          </cell>
          <cell r="E300">
            <v>632600</v>
          </cell>
          <cell r="F300">
            <v>0</v>
          </cell>
        </row>
        <row r="301">
          <cell r="A301">
            <v>1813200111</v>
          </cell>
          <cell r="B301" t="str">
            <v>משכורת ספורט</v>
          </cell>
          <cell r="C301">
            <v>302200</v>
          </cell>
          <cell r="D301">
            <v>219400</v>
          </cell>
          <cell r="E301">
            <v>82800</v>
          </cell>
          <cell r="F301">
            <v>0</v>
          </cell>
        </row>
        <row r="302">
          <cell r="A302">
            <v>1813200211</v>
          </cell>
          <cell r="B302" t="str">
            <v>שכר  בהשתת'  מ. החינוך</v>
          </cell>
          <cell r="C302">
            <v>775000</v>
          </cell>
          <cell r="D302">
            <v>398000</v>
          </cell>
          <cell r="E302">
            <v>377000</v>
          </cell>
          <cell r="F302">
            <v>0</v>
          </cell>
        </row>
        <row r="303">
          <cell r="A303">
            <v>1813200220</v>
          </cell>
          <cell r="B303" t="str">
            <v>תגבור וסיוע למידה</v>
          </cell>
          <cell r="C303">
            <v>803500</v>
          </cell>
          <cell r="D303">
            <v>439800</v>
          </cell>
          <cell r="E303">
            <v>363700</v>
          </cell>
          <cell r="F303">
            <v>0</v>
          </cell>
        </row>
        <row r="304">
          <cell r="A304">
            <v>1813200221</v>
          </cell>
          <cell r="B304" t="str">
            <v>תוכניות נוספות-בתי הספר</v>
          </cell>
          <cell r="C304">
            <v>128600</v>
          </cell>
          <cell r="D304">
            <v>0</v>
          </cell>
          <cell r="E304">
            <v>128600</v>
          </cell>
          <cell r="F304">
            <v>0</v>
          </cell>
        </row>
        <row r="305">
          <cell r="A305">
            <v>1813200750</v>
          </cell>
          <cell r="B305" t="str">
            <v>קומפוסטציה -בתי הס</v>
          </cell>
          <cell r="C305">
            <v>20000</v>
          </cell>
          <cell r="D305">
            <v>0</v>
          </cell>
          <cell r="E305">
            <v>20000</v>
          </cell>
          <cell r="F305">
            <v>0</v>
          </cell>
        </row>
        <row r="306">
          <cell r="A306">
            <v>1813200753</v>
          </cell>
          <cell r="B306" t="str">
            <v>דוברי אנגלית</v>
          </cell>
          <cell r="C306">
            <v>1030000</v>
          </cell>
          <cell r="D306">
            <v>679000</v>
          </cell>
          <cell r="E306">
            <v>351000</v>
          </cell>
          <cell r="F306">
            <v>0</v>
          </cell>
        </row>
        <row r="307">
          <cell r="A307">
            <v>1813200787</v>
          </cell>
          <cell r="B307" t="str">
            <v>ב"הס-א.חינוך תלמידי חוץ</v>
          </cell>
          <cell r="C307">
            <v>710300</v>
          </cell>
          <cell r="D307">
            <v>533600</v>
          </cell>
          <cell r="E307">
            <v>176700</v>
          </cell>
          <cell r="F307">
            <v>0</v>
          </cell>
        </row>
        <row r="308">
          <cell r="A308">
            <v>1813200791</v>
          </cell>
          <cell r="B308" t="str">
            <v>הוצאות שנים קודמות</v>
          </cell>
          <cell r="C308">
            <v>21900</v>
          </cell>
          <cell r="D308">
            <v>0</v>
          </cell>
          <cell r="E308">
            <v>21900</v>
          </cell>
          <cell r="F308">
            <v>0</v>
          </cell>
        </row>
        <row r="309">
          <cell r="A309">
            <v>1813200982</v>
          </cell>
          <cell r="B309" t="str">
            <v>בית לוינשטיין</v>
          </cell>
          <cell r="C309">
            <v>234600</v>
          </cell>
          <cell r="D309">
            <v>0</v>
          </cell>
          <cell r="E309">
            <v>234600</v>
          </cell>
          <cell r="F309">
            <v>0</v>
          </cell>
        </row>
        <row r="310">
          <cell r="A310">
            <v>1813200983</v>
          </cell>
          <cell r="B310" t="str">
            <v>פרויקטים מ-9-12.08</v>
          </cell>
          <cell r="C310">
            <v>40000</v>
          </cell>
          <cell r="D310">
            <v>0</v>
          </cell>
          <cell r="E310">
            <v>40000</v>
          </cell>
          <cell r="F310">
            <v>0</v>
          </cell>
        </row>
        <row r="311">
          <cell r="A311">
            <v>1813601110</v>
          </cell>
          <cell r="B311" t="str">
            <v>חינוך משלים מנהל-שכר</v>
          </cell>
          <cell r="C311">
            <v>1810000</v>
          </cell>
          <cell r="D311">
            <v>1616000</v>
          </cell>
          <cell r="E311">
            <v>194000</v>
          </cell>
          <cell r="F311">
            <v>0</v>
          </cell>
        </row>
        <row r="312">
          <cell r="A312">
            <v>1813601130</v>
          </cell>
          <cell r="B312" t="str">
            <v>ש. נוספות-א.חינוך ב. פורמלי</v>
          </cell>
          <cell r="C312">
            <v>153700</v>
          </cell>
          <cell r="D312">
            <v>37500</v>
          </cell>
          <cell r="E312">
            <v>116200</v>
          </cell>
          <cell r="F312">
            <v>0</v>
          </cell>
        </row>
        <row r="313">
          <cell r="A313">
            <v>1813625210</v>
          </cell>
          <cell r="B313" t="str">
            <v>משכורת ספרניות</v>
          </cell>
          <cell r="C313">
            <v>442000</v>
          </cell>
          <cell r="D313">
            <v>485000</v>
          </cell>
          <cell r="E313">
            <v>0</v>
          </cell>
          <cell r="F313">
            <v>43000</v>
          </cell>
        </row>
        <row r="314">
          <cell r="A314">
            <v>1813631210</v>
          </cell>
          <cell r="B314" t="str">
            <v>מחוננים שכר מדריכים</v>
          </cell>
          <cell r="C314">
            <v>135000</v>
          </cell>
          <cell r="D314">
            <v>102000</v>
          </cell>
          <cell r="E314">
            <v>33000</v>
          </cell>
          <cell r="F314">
            <v>0</v>
          </cell>
        </row>
        <row r="315">
          <cell r="A315">
            <v>1813631511</v>
          </cell>
          <cell r="B315" t="str">
            <v>מחוננים-כיבוד</v>
          </cell>
          <cell r="C315">
            <v>1000</v>
          </cell>
          <cell r="D315">
            <v>0</v>
          </cell>
          <cell r="E315">
            <v>1000</v>
          </cell>
          <cell r="F315">
            <v>0</v>
          </cell>
        </row>
        <row r="316">
          <cell r="A316">
            <v>1813631759</v>
          </cell>
          <cell r="B316" t="str">
            <v>חוגים מקצועיים</v>
          </cell>
          <cell r="C316">
            <v>117300</v>
          </cell>
          <cell r="D316">
            <v>61300</v>
          </cell>
          <cell r="E316">
            <v>56000</v>
          </cell>
          <cell r="F316">
            <v>0</v>
          </cell>
        </row>
        <row r="317">
          <cell r="A317">
            <v>1813681110</v>
          </cell>
          <cell r="B317" t="str">
            <v>מרכז מוסיקה משכורת</v>
          </cell>
          <cell r="C317">
            <v>641400</v>
          </cell>
          <cell r="D317">
            <v>585700</v>
          </cell>
          <cell r="E317">
            <v>55700</v>
          </cell>
          <cell r="F317">
            <v>0</v>
          </cell>
        </row>
        <row r="318">
          <cell r="A318">
            <v>1813682210</v>
          </cell>
          <cell r="B318" t="str">
            <v>שכר מורים מ מוסיקה</v>
          </cell>
          <cell r="C318">
            <v>2192700</v>
          </cell>
          <cell r="D318">
            <v>1962700</v>
          </cell>
          <cell r="E318">
            <v>230000</v>
          </cell>
          <cell r="F318">
            <v>0</v>
          </cell>
        </row>
        <row r="319">
          <cell r="A319">
            <v>1814000110</v>
          </cell>
          <cell r="B319" t="str">
            <v>חטיבות-משכורת</v>
          </cell>
          <cell r="C319">
            <v>4200000</v>
          </cell>
          <cell r="D319">
            <v>5200000</v>
          </cell>
          <cell r="E319">
            <v>0</v>
          </cell>
          <cell r="F319">
            <v>1000000</v>
          </cell>
        </row>
        <row r="320">
          <cell r="A320">
            <v>1814000112</v>
          </cell>
          <cell r="B320" t="str">
            <v>קבסים-שכר</v>
          </cell>
          <cell r="C320">
            <v>456100</v>
          </cell>
          <cell r="D320">
            <v>546700</v>
          </cell>
          <cell r="E320">
            <v>0</v>
          </cell>
          <cell r="F320">
            <v>90600</v>
          </cell>
        </row>
        <row r="321">
          <cell r="A321">
            <v>1814000220</v>
          </cell>
          <cell r="B321" t="str">
            <v>תגבור וסיוע למידה</v>
          </cell>
          <cell r="C321">
            <v>707000</v>
          </cell>
          <cell r="D321">
            <v>318400</v>
          </cell>
          <cell r="E321">
            <v>388600</v>
          </cell>
          <cell r="F321">
            <v>0</v>
          </cell>
        </row>
        <row r="322">
          <cell r="A322">
            <v>1814000221</v>
          </cell>
          <cell r="B322" t="str">
            <v>רימון-מגמות מוסיקה</v>
          </cell>
          <cell r="C322">
            <v>59900</v>
          </cell>
          <cell r="D322">
            <v>0</v>
          </cell>
          <cell r="E322">
            <v>59900</v>
          </cell>
          <cell r="F322">
            <v>0</v>
          </cell>
        </row>
        <row r="323">
          <cell r="A323">
            <v>1814000751</v>
          </cell>
          <cell r="B323" t="str">
            <v>קבלן נקיון-חטיבות</v>
          </cell>
          <cell r="C323">
            <v>954100</v>
          </cell>
          <cell r="D323">
            <v>805200</v>
          </cell>
          <cell r="E323">
            <v>148900</v>
          </cell>
          <cell r="F323">
            <v>0</v>
          </cell>
        </row>
        <row r="324">
          <cell r="A324">
            <v>1814000784</v>
          </cell>
          <cell r="B324" t="str">
            <v>מניעת אלימות</v>
          </cell>
          <cell r="C324">
            <v>45500</v>
          </cell>
          <cell r="D324">
            <v>0</v>
          </cell>
          <cell r="E324">
            <v>45500</v>
          </cell>
          <cell r="F324">
            <v>0</v>
          </cell>
        </row>
        <row r="325">
          <cell r="A325">
            <v>1814000787</v>
          </cell>
          <cell r="B325" t="str">
            <v>א.תלמידי חוץ-חטיבות</v>
          </cell>
          <cell r="C325">
            <v>655000</v>
          </cell>
          <cell r="D325">
            <v>396700</v>
          </cell>
          <cell r="E325">
            <v>258300</v>
          </cell>
          <cell r="F325">
            <v>0</v>
          </cell>
        </row>
        <row r="326">
          <cell r="A326">
            <v>1814000790</v>
          </cell>
          <cell r="B326" t="str">
            <v>הוצאות שנים קודמות</v>
          </cell>
          <cell r="C326">
            <v>59000</v>
          </cell>
          <cell r="D326">
            <v>0</v>
          </cell>
          <cell r="E326">
            <v>59000</v>
          </cell>
          <cell r="F326">
            <v>0</v>
          </cell>
        </row>
        <row r="327">
          <cell r="A327">
            <v>1814000810</v>
          </cell>
          <cell r="B327" t="str">
            <v>השת' כ.בתיה ,בני"ע</v>
          </cell>
          <cell r="C327">
            <v>655900</v>
          </cell>
          <cell r="D327">
            <v>485000</v>
          </cell>
          <cell r="E327">
            <v>170900</v>
          </cell>
          <cell r="F327">
            <v>0</v>
          </cell>
        </row>
        <row r="328">
          <cell r="A328">
            <v>1814000985</v>
          </cell>
          <cell r="B328" t="str">
            <v>חינוך  חטיבות-9-12.08</v>
          </cell>
          <cell r="C328">
            <v>88400</v>
          </cell>
          <cell r="D328">
            <v>0</v>
          </cell>
          <cell r="E328">
            <v>88400</v>
          </cell>
          <cell r="F328">
            <v>0</v>
          </cell>
        </row>
        <row r="329">
          <cell r="A329">
            <v>1815200110</v>
          </cell>
          <cell r="B329" t="str">
            <v>תיכונים-משכורת</v>
          </cell>
          <cell r="C329">
            <v>53947000</v>
          </cell>
          <cell r="D329">
            <v>45813500</v>
          </cell>
          <cell r="E329">
            <v>8133500</v>
          </cell>
          <cell r="F329">
            <v>0</v>
          </cell>
        </row>
        <row r="330">
          <cell r="A330">
            <v>1815200212</v>
          </cell>
          <cell r="B330" t="str">
            <v>מורים לפי חוזים</v>
          </cell>
          <cell r="C330">
            <v>700000</v>
          </cell>
          <cell r="D330">
            <v>479900</v>
          </cell>
          <cell r="E330">
            <v>220100</v>
          </cell>
          <cell r="F330">
            <v>0</v>
          </cell>
        </row>
        <row r="331">
          <cell r="A331">
            <v>1815200220</v>
          </cell>
          <cell r="B331" t="str">
            <v>תגבור וסיוע למידה</v>
          </cell>
          <cell r="C331">
            <v>1124000</v>
          </cell>
          <cell r="D331">
            <v>298500</v>
          </cell>
          <cell r="E331">
            <v>825500</v>
          </cell>
          <cell r="F331">
            <v>0</v>
          </cell>
        </row>
        <row r="332">
          <cell r="A332">
            <v>1815200222</v>
          </cell>
          <cell r="B332" t="str">
            <v>בגרות בעליה</v>
          </cell>
          <cell r="C332">
            <v>0</v>
          </cell>
          <cell r="D332">
            <v>49800</v>
          </cell>
          <cell r="E332">
            <v>0</v>
          </cell>
          <cell r="F332">
            <v>49800</v>
          </cell>
        </row>
        <row r="333">
          <cell r="A333">
            <v>1815200751</v>
          </cell>
          <cell r="B333" t="str">
            <v>קבלן נקיון-תיכונים</v>
          </cell>
          <cell r="C333">
            <v>845000</v>
          </cell>
          <cell r="D333">
            <v>918600</v>
          </cell>
          <cell r="E333">
            <v>0</v>
          </cell>
          <cell r="F333">
            <v>73600</v>
          </cell>
        </row>
        <row r="334">
          <cell r="A334">
            <v>1815200752</v>
          </cell>
          <cell r="B334" t="str">
            <v>אחזקת גינון בתיכונים</v>
          </cell>
          <cell r="C334">
            <v>110000</v>
          </cell>
          <cell r="D334">
            <v>55900</v>
          </cell>
          <cell r="E334">
            <v>54100</v>
          </cell>
          <cell r="F334">
            <v>0</v>
          </cell>
        </row>
        <row r="335">
          <cell r="A335">
            <v>1815200758</v>
          </cell>
          <cell r="B335" t="str">
            <v>נס טכנולוגי בתיכונים</v>
          </cell>
          <cell r="C335">
            <v>725000</v>
          </cell>
          <cell r="D335">
            <v>680000</v>
          </cell>
          <cell r="E335">
            <v>45000</v>
          </cell>
          <cell r="F335">
            <v>0</v>
          </cell>
        </row>
        <row r="336">
          <cell r="A336">
            <v>1815200812</v>
          </cell>
          <cell r="B336" t="str">
            <v>השת' כ.בתיה,בני'"ע</v>
          </cell>
          <cell r="C336">
            <v>818000</v>
          </cell>
          <cell r="D336">
            <v>519000</v>
          </cell>
          <cell r="E336">
            <v>299000</v>
          </cell>
          <cell r="F336">
            <v>0</v>
          </cell>
        </row>
        <row r="337">
          <cell r="A337">
            <v>1815200982</v>
          </cell>
          <cell r="B337" t="str">
            <v>מ. החינוך- הקצבות</v>
          </cell>
          <cell r="C337">
            <v>357000</v>
          </cell>
          <cell r="D337">
            <v>0</v>
          </cell>
          <cell r="E337">
            <v>357000</v>
          </cell>
          <cell r="F337">
            <v>0</v>
          </cell>
        </row>
        <row r="338">
          <cell r="A338">
            <v>1815200983</v>
          </cell>
          <cell r="B338" t="str">
            <v>מחוננים אוסטרובסקי</v>
          </cell>
          <cell r="C338">
            <v>420000</v>
          </cell>
          <cell r="D338">
            <v>0</v>
          </cell>
          <cell r="E338">
            <v>420000</v>
          </cell>
          <cell r="F338">
            <v>0</v>
          </cell>
        </row>
        <row r="339">
          <cell r="A339">
            <v>1815200985</v>
          </cell>
          <cell r="B339" t="str">
            <v>חינוך תיכונים 9-12.08</v>
          </cell>
          <cell r="C339">
            <v>31700</v>
          </cell>
          <cell r="D339">
            <v>0</v>
          </cell>
          <cell r="E339">
            <v>31700</v>
          </cell>
          <cell r="F339">
            <v>0</v>
          </cell>
        </row>
        <row r="340">
          <cell r="A340">
            <v>1817100753</v>
          </cell>
          <cell r="B340" t="str">
            <v>שמירה בגני ילדים</v>
          </cell>
          <cell r="C340">
            <v>4700000</v>
          </cell>
          <cell r="D340">
            <v>4083700</v>
          </cell>
          <cell r="E340">
            <v>616300</v>
          </cell>
          <cell r="F340">
            <v>0</v>
          </cell>
        </row>
        <row r="341">
          <cell r="A341">
            <v>1817100783</v>
          </cell>
          <cell r="B341" t="str">
            <v>שמירה בבת'ספר</v>
          </cell>
          <cell r="C341">
            <v>2974000</v>
          </cell>
          <cell r="D341">
            <v>3421200</v>
          </cell>
          <cell r="E341">
            <v>0</v>
          </cell>
          <cell r="F341">
            <v>447200</v>
          </cell>
        </row>
        <row r="342">
          <cell r="A342">
            <v>1817310110</v>
          </cell>
          <cell r="B342" t="str">
            <v>משכורות שפ"ח</v>
          </cell>
          <cell r="C342">
            <v>4270400</v>
          </cell>
          <cell r="D342">
            <v>3813700</v>
          </cell>
          <cell r="E342">
            <v>456700</v>
          </cell>
          <cell r="F342">
            <v>0</v>
          </cell>
        </row>
        <row r="343">
          <cell r="A343">
            <v>1817310210</v>
          </cell>
          <cell r="B343" t="str">
            <v>בדיקות פסיכולוגיות</v>
          </cell>
          <cell r="C343">
            <v>0</v>
          </cell>
          <cell r="D343">
            <v>62200</v>
          </cell>
          <cell r="E343">
            <v>0</v>
          </cell>
          <cell r="F343">
            <v>62200</v>
          </cell>
        </row>
        <row r="344">
          <cell r="A344">
            <v>1817310211</v>
          </cell>
          <cell r="B344" t="str">
            <v>אבחון לקויי למידה</v>
          </cell>
          <cell r="C344">
            <v>77100</v>
          </cell>
          <cell r="D344">
            <v>130000</v>
          </cell>
          <cell r="E344">
            <v>0</v>
          </cell>
          <cell r="F344">
            <v>52900</v>
          </cell>
        </row>
        <row r="345">
          <cell r="A345">
            <v>1817310212</v>
          </cell>
          <cell r="B345" t="str">
            <v>טיפול  קליני בשפ"ח</v>
          </cell>
          <cell r="C345">
            <v>99400</v>
          </cell>
          <cell r="D345">
            <v>123000</v>
          </cell>
          <cell r="E345">
            <v>0</v>
          </cell>
          <cell r="F345">
            <v>23600</v>
          </cell>
        </row>
        <row r="346">
          <cell r="A346">
            <v>1817310215</v>
          </cell>
          <cell r="B346" t="str">
            <v>תגבור שעות מתיא</v>
          </cell>
          <cell r="C346">
            <v>0</v>
          </cell>
          <cell r="D346">
            <v>24900</v>
          </cell>
          <cell r="E346">
            <v>0</v>
          </cell>
          <cell r="F346">
            <v>24900</v>
          </cell>
        </row>
        <row r="347">
          <cell r="A347">
            <v>1817310230</v>
          </cell>
          <cell r="B347" t="str">
            <v>פרויקט גיל הרך</v>
          </cell>
          <cell r="C347">
            <v>2700</v>
          </cell>
          <cell r="D347">
            <v>48000</v>
          </cell>
          <cell r="E347">
            <v>0</v>
          </cell>
          <cell r="F347">
            <v>45300</v>
          </cell>
        </row>
        <row r="348">
          <cell r="A348">
            <v>1817310752</v>
          </cell>
          <cell r="B348" t="str">
            <v>פרויקטים וצרכים מיוחדיים</v>
          </cell>
          <cell r="C348">
            <v>0</v>
          </cell>
          <cell r="D348">
            <v>87400</v>
          </cell>
          <cell r="E348">
            <v>0</v>
          </cell>
          <cell r="F348">
            <v>87400</v>
          </cell>
        </row>
        <row r="349">
          <cell r="A349">
            <v>1817310757</v>
          </cell>
          <cell r="B349" t="str">
            <v>טיפול קליני- חשבונ</v>
          </cell>
          <cell r="C349">
            <v>210000</v>
          </cell>
          <cell r="D349">
            <v>103800</v>
          </cell>
          <cell r="E349">
            <v>106200</v>
          </cell>
          <cell r="F349">
            <v>0</v>
          </cell>
        </row>
        <row r="350">
          <cell r="A350">
            <v>1817320110</v>
          </cell>
          <cell r="B350" t="str">
            <v>שכר לגיל הרך</v>
          </cell>
          <cell r="C350">
            <v>144200</v>
          </cell>
          <cell r="D350">
            <v>0</v>
          </cell>
          <cell r="E350">
            <v>144200</v>
          </cell>
          <cell r="F350">
            <v>0</v>
          </cell>
        </row>
        <row r="351">
          <cell r="A351">
            <v>1817320210</v>
          </cell>
          <cell r="B351" t="str">
            <v>שכר מ  .לגיל הרך</v>
          </cell>
          <cell r="C351">
            <v>0</v>
          </cell>
          <cell r="D351">
            <v>96000</v>
          </cell>
          <cell r="E351">
            <v>0</v>
          </cell>
          <cell r="F351">
            <v>96000</v>
          </cell>
        </row>
        <row r="352">
          <cell r="A352">
            <v>1817500441</v>
          </cell>
          <cell r="B352" t="str">
            <v>בטוח תלמיד בגנים</v>
          </cell>
          <cell r="C352">
            <v>118600</v>
          </cell>
          <cell r="D352">
            <v>70800</v>
          </cell>
          <cell r="E352">
            <v>47800</v>
          </cell>
          <cell r="F352">
            <v>0</v>
          </cell>
        </row>
        <row r="353">
          <cell r="A353">
            <v>1817500442</v>
          </cell>
          <cell r="B353" t="str">
            <v>בטוח תלמיד בבת"הס</v>
          </cell>
          <cell r="C353">
            <v>326700</v>
          </cell>
          <cell r="D353">
            <v>186200</v>
          </cell>
          <cell r="E353">
            <v>140500</v>
          </cell>
          <cell r="F353">
            <v>0</v>
          </cell>
        </row>
        <row r="354">
          <cell r="A354">
            <v>1817500443</v>
          </cell>
          <cell r="B354" t="str">
            <v>בטוח תלמיד בחטיבות</v>
          </cell>
          <cell r="C354">
            <v>117200</v>
          </cell>
          <cell r="D354">
            <v>70800</v>
          </cell>
          <cell r="E354">
            <v>46400</v>
          </cell>
          <cell r="F354">
            <v>0</v>
          </cell>
        </row>
        <row r="355">
          <cell r="A355">
            <v>1817500444</v>
          </cell>
          <cell r="B355" t="str">
            <v>בטוח תלמיד בתיכונים</v>
          </cell>
          <cell r="C355">
            <v>191500</v>
          </cell>
          <cell r="D355">
            <v>114500</v>
          </cell>
          <cell r="E355">
            <v>77000</v>
          </cell>
          <cell r="F355">
            <v>0</v>
          </cell>
        </row>
        <row r="356">
          <cell r="A356">
            <v>1817800210</v>
          </cell>
          <cell r="B356" t="str">
            <v>שכר לווי שנתי</v>
          </cell>
          <cell r="C356">
            <v>800000</v>
          </cell>
          <cell r="D356">
            <v>661900</v>
          </cell>
          <cell r="E356">
            <v>138100</v>
          </cell>
          <cell r="F356">
            <v>0</v>
          </cell>
        </row>
        <row r="357">
          <cell r="A357">
            <v>1817800711</v>
          </cell>
          <cell r="B357" t="str">
            <v>הסעות בתי"ס יסודיים</v>
          </cell>
          <cell r="C357">
            <v>5968000</v>
          </cell>
          <cell r="D357">
            <v>3724800</v>
          </cell>
          <cell r="E357">
            <v>2243200</v>
          </cell>
          <cell r="F357">
            <v>0</v>
          </cell>
        </row>
        <row r="358">
          <cell r="A358">
            <v>1817800712</v>
          </cell>
          <cell r="B358" t="str">
            <v>החזר הוצ נסיעה</v>
          </cell>
          <cell r="C358">
            <v>233000</v>
          </cell>
          <cell r="D358">
            <v>317700</v>
          </cell>
          <cell r="E358">
            <v>0</v>
          </cell>
          <cell r="F358">
            <v>84700</v>
          </cell>
        </row>
        <row r="359">
          <cell r="A359">
            <v>1817800713</v>
          </cell>
          <cell r="B359" t="str">
            <v>לווי שנתי לנכים</v>
          </cell>
          <cell r="C359">
            <v>1078000</v>
          </cell>
          <cell r="D359">
            <v>838100</v>
          </cell>
          <cell r="E359">
            <v>239900</v>
          </cell>
          <cell r="F359">
            <v>0</v>
          </cell>
        </row>
        <row r="360">
          <cell r="A360">
            <v>1817910754</v>
          </cell>
          <cell r="B360" t="str">
            <v>סיוד צבע מוסדות חינוך</v>
          </cell>
          <cell r="C360">
            <v>159900</v>
          </cell>
          <cell r="D360">
            <v>313000</v>
          </cell>
          <cell r="E360">
            <v>0</v>
          </cell>
          <cell r="F360">
            <v>153100</v>
          </cell>
        </row>
        <row r="361">
          <cell r="A361">
            <v>1818100110</v>
          </cell>
          <cell r="B361" t="str">
            <v xml:space="preserve">משכורות -השכל ה למבוגר </v>
          </cell>
          <cell r="C361">
            <v>354200</v>
          </cell>
          <cell r="D361">
            <v>455900</v>
          </cell>
          <cell r="E361">
            <v>0</v>
          </cell>
          <cell r="F361">
            <v>101700</v>
          </cell>
        </row>
        <row r="362">
          <cell r="A362">
            <v>1818100530</v>
          </cell>
          <cell r="B362" t="str">
            <v>הוצאות רכב</v>
          </cell>
          <cell r="C362">
            <v>60000</v>
          </cell>
          <cell r="D362">
            <v>0</v>
          </cell>
          <cell r="E362">
            <v>60000</v>
          </cell>
          <cell r="F362">
            <v>0</v>
          </cell>
        </row>
        <row r="363">
          <cell r="A363">
            <v>1818400110</v>
          </cell>
          <cell r="B363" t="str">
            <v>מרכז השכלה למבוגר</v>
          </cell>
          <cell r="C363">
            <v>467800</v>
          </cell>
          <cell r="D363">
            <v>397800</v>
          </cell>
          <cell r="E363">
            <v>70000</v>
          </cell>
          <cell r="F363">
            <v>0</v>
          </cell>
        </row>
        <row r="364">
          <cell r="A364">
            <v>1818400111</v>
          </cell>
          <cell r="B364" t="str">
            <v>שכר מורים-מ.השכלה למב'</v>
          </cell>
          <cell r="C364">
            <v>238700</v>
          </cell>
          <cell r="D364">
            <v>348300</v>
          </cell>
          <cell r="E364">
            <v>0</v>
          </cell>
          <cell r="F364">
            <v>109600</v>
          </cell>
        </row>
        <row r="365">
          <cell r="A365">
            <v>1818400420</v>
          </cell>
          <cell r="B365" t="str">
            <v>תיקונים ואחזקה</v>
          </cell>
          <cell r="C365">
            <v>86700</v>
          </cell>
          <cell r="D365">
            <v>11700</v>
          </cell>
          <cell r="E365">
            <v>75000</v>
          </cell>
          <cell r="F365">
            <v>0</v>
          </cell>
        </row>
        <row r="366">
          <cell r="A366">
            <v>1818500210</v>
          </cell>
          <cell r="B366" t="str">
            <v>שכר מדריכים מועדון</v>
          </cell>
          <cell r="C366">
            <v>86700</v>
          </cell>
          <cell r="D366">
            <v>40000</v>
          </cell>
          <cell r="E366">
            <v>46700</v>
          </cell>
          <cell r="F366">
            <v>0</v>
          </cell>
        </row>
        <row r="367">
          <cell r="A367">
            <v>1818500759</v>
          </cell>
          <cell r="B367" t="str">
            <v>עובדים בחשבוניות</v>
          </cell>
          <cell r="C367">
            <v>30000</v>
          </cell>
          <cell r="D367">
            <v>60500</v>
          </cell>
          <cell r="E367">
            <v>0</v>
          </cell>
          <cell r="F367">
            <v>30500</v>
          </cell>
        </row>
        <row r="368">
          <cell r="A368">
            <v>1822200210</v>
          </cell>
          <cell r="B368" t="str">
            <v>שכר-ארועים  תרבות כללית</v>
          </cell>
          <cell r="C368">
            <v>303600</v>
          </cell>
          <cell r="D368">
            <v>159200</v>
          </cell>
          <cell r="E368">
            <v>144400</v>
          </cell>
          <cell r="F368">
            <v>0</v>
          </cell>
        </row>
        <row r="369">
          <cell r="A369">
            <v>1822200782</v>
          </cell>
          <cell r="B369" t="str">
            <v>עצרת רבין</v>
          </cell>
          <cell r="C369">
            <v>55000</v>
          </cell>
          <cell r="D369">
            <v>23000</v>
          </cell>
          <cell r="E369">
            <v>32000</v>
          </cell>
          <cell r="F369">
            <v>0</v>
          </cell>
        </row>
        <row r="370">
          <cell r="A370">
            <v>1822200783</v>
          </cell>
          <cell r="B370" t="str">
            <v>פעולות קיץ-תרבות</v>
          </cell>
          <cell r="C370">
            <v>350000</v>
          </cell>
          <cell r="D370">
            <v>268500</v>
          </cell>
          <cell r="E370">
            <v>81500</v>
          </cell>
          <cell r="F370">
            <v>0</v>
          </cell>
        </row>
        <row r="371">
          <cell r="A371">
            <v>1822200785</v>
          </cell>
          <cell r="B371" t="str">
            <v>מועצת נשים</v>
          </cell>
          <cell r="C371">
            <v>192000</v>
          </cell>
          <cell r="D371">
            <v>207100</v>
          </cell>
          <cell r="E371">
            <v>0</v>
          </cell>
          <cell r="F371">
            <v>15100</v>
          </cell>
        </row>
        <row r="372">
          <cell r="A372">
            <v>1822200786</v>
          </cell>
          <cell r="B372" t="str">
            <v>פסטיבל על כנפי המיון</v>
          </cell>
          <cell r="C372">
            <v>0</v>
          </cell>
          <cell r="D372">
            <v>58200</v>
          </cell>
          <cell r="E372">
            <v>0</v>
          </cell>
          <cell r="F372">
            <v>58200</v>
          </cell>
        </row>
        <row r="373">
          <cell r="A373">
            <v>1822200787</v>
          </cell>
          <cell r="B373" t="str">
            <v>פסטיבל איכות הסביבה</v>
          </cell>
          <cell r="C373">
            <v>162800</v>
          </cell>
          <cell r="D373">
            <v>0</v>
          </cell>
          <cell r="E373">
            <v>162800</v>
          </cell>
          <cell r="F373">
            <v>0</v>
          </cell>
        </row>
        <row r="374">
          <cell r="A374">
            <v>1822310110</v>
          </cell>
          <cell r="B374" t="str">
            <v>מועדון זהב- שכר</v>
          </cell>
          <cell r="C374">
            <v>732000</v>
          </cell>
          <cell r="D374">
            <v>837500</v>
          </cell>
          <cell r="E374">
            <v>0</v>
          </cell>
          <cell r="F374">
            <v>105500</v>
          </cell>
        </row>
        <row r="375">
          <cell r="A375">
            <v>1822310130</v>
          </cell>
          <cell r="B375" t="str">
            <v>ש. נוספוספות-מ. זהב</v>
          </cell>
          <cell r="C375">
            <v>1200</v>
          </cell>
          <cell r="D375">
            <v>12900</v>
          </cell>
          <cell r="E375">
            <v>0</v>
          </cell>
          <cell r="F375">
            <v>11700</v>
          </cell>
        </row>
        <row r="376">
          <cell r="A376">
            <v>1822310210</v>
          </cell>
          <cell r="B376" t="str">
            <v>שכר מדריכים-מ.זהב</v>
          </cell>
          <cell r="C376">
            <v>727100</v>
          </cell>
          <cell r="D376">
            <v>762800</v>
          </cell>
          <cell r="E376">
            <v>0</v>
          </cell>
          <cell r="F376">
            <v>35700</v>
          </cell>
        </row>
        <row r="377">
          <cell r="A377">
            <v>1822310511</v>
          </cell>
          <cell r="B377" t="str">
            <v>כיבוד- מ.זהב</v>
          </cell>
          <cell r="C377">
            <v>9000</v>
          </cell>
          <cell r="D377">
            <v>0</v>
          </cell>
          <cell r="E377">
            <v>9000</v>
          </cell>
          <cell r="F377">
            <v>0</v>
          </cell>
        </row>
        <row r="378">
          <cell r="A378">
            <v>1822310530</v>
          </cell>
          <cell r="B378" t="str">
            <v>הוצאות  רכב-מ. זהב</v>
          </cell>
          <cell r="C378">
            <v>8100</v>
          </cell>
          <cell r="D378">
            <v>0</v>
          </cell>
          <cell r="E378">
            <v>8100</v>
          </cell>
          <cell r="F378">
            <v>0</v>
          </cell>
        </row>
        <row r="379">
          <cell r="A379">
            <v>1822310756</v>
          </cell>
          <cell r="B379" t="str">
            <v>עובדים בחשבוניות-מ. זהב</v>
          </cell>
          <cell r="C379">
            <v>280000</v>
          </cell>
          <cell r="D379">
            <v>153800</v>
          </cell>
          <cell r="E379">
            <v>126200</v>
          </cell>
          <cell r="F379">
            <v>0</v>
          </cell>
        </row>
        <row r="380">
          <cell r="A380">
            <v>1822310780</v>
          </cell>
          <cell r="B380" t="str">
            <v>פעולות נוספות</v>
          </cell>
          <cell r="C380">
            <v>210000</v>
          </cell>
          <cell r="D380">
            <v>279700</v>
          </cell>
          <cell r="E380">
            <v>0</v>
          </cell>
          <cell r="F380">
            <v>69700</v>
          </cell>
        </row>
        <row r="381">
          <cell r="A381">
            <v>1822310781</v>
          </cell>
          <cell r="B381" t="str">
            <v>תקציב שוטף</v>
          </cell>
          <cell r="C381">
            <v>187200</v>
          </cell>
          <cell r="D381">
            <v>143200</v>
          </cell>
          <cell r="E381">
            <v>44000</v>
          </cell>
          <cell r="F381">
            <v>0</v>
          </cell>
        </row>
        <row r="382">
          <cell r="A382">
            <v>1822310783</v>
          </cell>
          <cell r="B382" t="str">
            <v>הוצאות טיולים</v>
          </cell>
          <cell r="C382">
            <v>322800</v>
          </cell>
          <cell r="D382">
            <v>291000</v>
          </cell>
          <cell r="E382">
            <v>31800</v>
          </cell>
          <cell r="F382">
            <v>0</v>
          </cell>
        </row>
        <row r="383">
          <cell r="A383">
            <v>1824200110</v>
          </cell>
          <cell r="B383" t="str">
            <v>משכורות -מ. קהילתי</v>
          </cell>
          <cell r="C383">
            <v>490000</v>
          </cell>
          <cell r="D383">
            <v>600000</v>
          </cell>
          <cell r="E383">
            <v>0</v>
          </cell>
          <cell r="F383">
            <v>110000</v>
          </cell>
        </row>
        <row r="384">
          <cell r="A384">
            <v>1824200210</v>
          </cell>
          <cell r="B384" t="str">
            <v>שכר מדריכים -מ. קהילתי</v>
          </cell>
          <cell r="C384">
            <v>1348000</v>
          </cell>
          <cell r="D384">
            <v>1500000</v>
          </cell>
          <cell r="E384">
            <v>0</v>
          </cell>
          <cell r="F384">
            <v>152000</v>
          </cell>
        </row>
        <row r="385">
          <cell r="A385">
            <v>1824200431</v>
          </cell>
          <cell r="B385" t="str">
            <v>חשמל-פעילות קהילתיות</v>
          </cell>
          <cell r="C385">
            <v>249900</v>
          </cell>
          <cell r="D385">
            <v>205900</v>
          </cell>
          <cell r="E385">
            <v>44000</v>
          </cell>
          <cell r="F385">
            <v>0</v>
          </cell>
        </row>
        <row r="386">
          <cell r="A386">
            <v>1824200751</v>
          </cell>
          <cell r="B386" t="str">
            <v xml:space="preserve">קבלן נקיון-מ. קהילתי </v>
          </cell>
          <cell r="C386">
            <v>237100</v>
          </cell>
          <cell r="D386">
            <v>171100</v>
          </cell>
          <cell r="E386">
            <v>66000</v>
          </cell>
          <cell r="F386">
            <v>0</v>
          </cell>
        </row>
        <row r="387">
          <cell r="A387">
            <v>1824200759</v>
          </cell>
          <cell r="B387" t="str">
            <v>מדריכים לפי חוזים</v>
          </cell>
          <cell r="C387">
            <v>141000</v>
          </cell>
          <cell r="D387">
            <v>99000</v>
          </cell>
          <cell r="E387">
            <v>42000</v>
          </cell>
          <cell r="F387">
            <v>0</v>
          </cell>
        </row>
        <row r="388">
          <cell r="A388">
            <v>1824300780</v>
          </cell>
          <cell r="B388" t="str">
            <v>הוצאות שונות -מ. תקשורת</v>
          </cell>
          <cell r="C388">
            <v>75000</v>
          </cell>
          <cell r="D388">
            <v>0</v>
          </cell>
          <cell r="E388">
            <v>75000</v>
          </cell>
          <cell r="F388">
            <v>0</v>
          </cell>
        </row>
        <row r="389">
          <cell r="A389">
            <v>1824400110</v>
          </cell>
          <cell r="B389" t="str">
            <v>שכר לערוץ הקהילתי</v>
          </cell>
          <cell r="C389">
            <v>16300</v>
          </cell>
          <cell r="D389">
            <v>0</v>
          </cell>
          <cell r="E389">
            <v>16300</v>
          </cell>
          <cell r="F389">
            <v>0</v>
          </cell>
        </row>
        <row r="390">
          <cell r="A390">
            <v>1824400431</v>
          </cell>
          <cell r="B390" t="str">
            <v>חשמל - ערוץ הקהילתי</v>
          </cell>
          <cell r="C390">
            <v>5500</v>
          </cell>
          <cell r="D390">
            <v>0</v>
          </cell>
          <cell r="E390">
            <v>5500</v>
          </cell>
          <cell r="F390">
            <v>0</v>
          </cell>
        </row>
        <row r="391">
          <cell r="A391">
            <v>1824400759</v>
          </cell>
          <cell r="B391" t="str">
            <v>עובדים לפי חשבוניות</v>
          </cell>
          <cell r="C391">
            <v>15500</v>
          </cell>
          <cell r="D391">
            <v>0</v>
          </cell>
          <cell r="E391">
            <v>15500</v>
          </cell>
          <cell r="F391">
            <v>0</v>
          </cell>
        </row>
        <row r="392">
          <cell r="A392">
            <v>1824400780</v>
          </cell>
          <cell r="B392" t="str">
            <v>שוטף- ערוץ הקהילתי</v>
          </cell>
          <cell r="C392">
            <v>44300</v>
          </cell>
          <cell r="D392">
            <v>0</v>
          </cell>
          <cell r="E392">
            <v>44300</v>
          </cell>
          <cell r="F392">
            <v>0</v>
          </cell>
        </row>
        <row r="393">
          <cell r="A393">
            <v>1825100110</v>
          </cell>
          <cell r="B393" t="str">
            <v>שכרמינהל-משכן אומניות</v>
          </cell>
          <cell r="C393">
            <v>617200</v>
          </cell>
          <cell r="D393">
            <v>487000</v>
          </cell>
          <cell r="E393">
            <v>130200</v>
          </cell>
          <cell r="F393">
            <v>0</v>
          </cell>
        </row>
        <row r="394">
          <cell r="A394">
            <v>1825100530</v>
          </cell>
          <cell r="B394" t="str">
            <v>אחזקת רכב- משכן אומנויות</v>
          </cell>
          <cell r="C394">
            <v>46200</v>
          </cell>
          <cell r="D394">
            <v>0</v>
          </cell>
          <cell r="E394">
            <v>46200</v>
          </cell>
          <cell r="F394">
            <v>0</v>
          </cell>
        </row>
        <row r="395">
          <cell r="A395">
            <v>1825200550</v>
          </cell>
          <cell r="B395" t="str">
            <v>פרסומים משכן אומנויות</v>
          </cell>
          <cell r="C395">
            <v>98500</v>
          </cell>
          <cell r="D395">
            <v>51500</v>
          </cell>
          <cell r="E395">
            <v>47000</v>
          </cell>
          <cell r="F395">
            <v>0</v>
          </cell>
        </row>
        <row r="396">
          <cell r="A396">
            <v>1825200751</v>
          </cell>
          <cell r="B396" t="str">
            <v>קבלן נקיון משכן אומנויות</v>
          </cell>
          <cell r="C396">
            <v>110300</v>
          </cell>
          <cell r="D396">
            <v>56300</v>
          </cell>
          <cell r="E396">
            <v>54000</v>
          </cell>
          <cell r="F396">
            <v>0</v>
          </cell>
        </row>
        <row r="397">
          <cell r="A397">
            <v>1825200781</v>
          </cell>
          <cell r="B397" t="str">
            <v>פעולות במשכן אומנויות</v>
          </cell>
          <cell r="C397">
            <v>484000</v>
          </cell>
          <cell r="D397">
            <v>301000</v>
          </cell>
          <cell r="E397">
            <v>183000</v>
          </cell>
          <cell r="F397">
            <v>0</v>
          </cell>
        </row>
        <row r="398">
          <cell r="A398">
            <v>1825410780</v>
          </cell>
          <cell r="B398" t="str">
            <v>הרעננים -תקציב שוטף</v>
          </cell>
          <cell r="C398">
            <v>50000</v>
          </cell>
          <cell r="D398">
            <v>11600</v>
          </cell>
          <cell r="E398">
            <v>38400</v>
          </cell>
          <cell r="F398">
            <v>0</v>
          </cell>
        </row>
        <row r="399">
          <cell r="A399">
            <v>1825440210</v>
          </cell>
          <cell r="B399" t="str">
            <v>סירנות -משכורת</v>
          </cell>
          <cell r="C399">
            <v>0</v>
          </cell>
          <cell r="D399">
            <v>47800</v>
          </cell>
          <cell r="E399">
            <v>0</v>
          </cell>
          <cell r="F399">
            <v>47800</v>
          </cell>
        </row>
        <row r="400">
          <cell r="A400">
            <v>1825440780</v>
          </cell>
          <cell r="B400" t="str">
            <v>תקציב שוטף סירנות</v>
          </cell>
          <cell r="C400">
            <v>30000</v>
          </cell>
          <cell r="D400">
            <v>8900</v>
          </cell>
          <cell r="E400">
            <v>21100</v>
          </cell>
          <cell r="F400">
            <v>0</v>
          </cell>
        </row>
        <row r="401">
          <cell r="A401">
            <v>1825520210</v>
          </cell>
          <cell r="B401" t="str">
            <v>ביס למחול שכר מדריכים</v>
          </cell>
          <cell r="C401">
            <v>726000</v>
          </cell>
          <cell r="D401">
            <v>701000</v>
          </cell>
          <cell r="E401">
            <v>25000</v>
          </cell>
          <cell r="F401">
            <v>0</v>
          </cell>
        </row>
        <row r="402">
          <cell r="A402">
            <v>1826120210</v>
          </cell>
          <cell r="B402" t="str">
            <v>תאטרון נוער -משכורת</v>
          </cell>
          <cell r="C402">
            <v>0</v>
          </cell>
          <cell r="D402">
            <v>32000</v>
          </cell>
          <cell r="E402">
            <v>0</v>
          </cell>
          <cell r="F402">
            <v>32000</v>
          </cell>
        </row>
        <row r="403">
          <cell r="A403">
            <v>1826120780</v>
          </cell>
          <cell r="B403" t="str">
            <v>תקציב שוטף- תיאטרון</v>
          </cell>
          <cell r="C403">
            <v>0</v>
          </cell>
          <cell r="D403">
            <v>1500</v>
          </cell>
          <cell r="E403">
            <v>0</v>
          </cell>
          <cell r="F403">
            <v>1500</v>
          </cell>
        </row>
        <row r="404">
          <cell r="A404">
            <v>1826410780</v>
          </cell>
          <cell r="B404" t="str">
            <v>פעולות תרבות</v>
          </cell>
          <cell r="C404">
            <v>350000</v>
          </cell>
          <cell r="D404">
            <v>465600</v>
          </cell>
          <cell r="E404">
            <v>0</v>
          </cell>
          <cell r="F404">
            <v>115600</v>
          </cell>
        </row>
        <row r="405">
          <cell r="A405">
            <v>1826410781</v>
          </cell>
          <cell r="B405" t="str">
            <v>מפעל המנויים</v>
          </cell>
          <cell r="C405">
            <v>2788700</v>
          </cell>
          <cell r="D405">
            <v>2231000</v>
          </cell>
          <cell r="E405">
            <v>557700</v>
          </cell>
          <cell r="F405">
            <v>0</v>
          </cell>
        </row>
        <row r="406">
          <cell r="A406">
            <v>1826430210</v>
          </cell>
          <cell r="B406" t="str">
            <v>חדר מבקרים שכר דיילות</v>
          </cell>
          <cell r="C406">
            <v>9000</v>
          </cell>
          <cell r="D406">
            <v>99500</v>
          </cell>
          <cell r="E406">
            <v>0</v>
          </cell>
          <cell r="F406">
            <v>90500</v>
          </cell>
        </row>
        <row r="407">
          <cell r="A407">
            <v>1828210210</v>
          </cell>
          <cell r="B407" t="str">
            <v>מ.השחר-שכר מדריכים</v>
          </cell>
          <cell r="C407">
            <v>397400</v>
          </cell>
          <cell r="D407">
            <v>440000</v>
          </cell>
          <cell r="E407">
            <v>0</v>
          </cell>
          <cell r="F407">
            <v>42600</v>
          </cell>
        </row>
        <row r="408">
          <cell r="A408">
            <v>1828250210</v>
          </cell>
          <cell r="B408" t="str">
            <v>מ.קהילתי ק.שרת</v>
          </cell>
          <cell r="C408">
            <v>423100</v>
          </cell>
          <cell r="D408">
            <v>511000</v>
          </cell>
          <cell r="E408">
            <v>0</v>
          </cell>
          <cell r="F408">
            <v>87900</v>
          </cell>
        </row>
        <row r="409">
          <cell r="A409">
            <v>1828311110</v>
          </cell>
          <cell r="B409" t="str">
            <v>ב. הנוער-שכר</v>
          </cell>
          <cell r="C409">
            <v>563700</v>
          </cell>
          <cell r="D409">
            <v>497900</v>
          </cell>
          <cell r="E409">
            <v>65800</v>
          </cell>
          <cell r="F409">
            <v>0</v>
          </cell>
        </row>
        <row r="410">
          <cell r="A410">
            <v>1828312210</v>
          </cell>
          <cell r="B410" t="str">
            <v>חוגים-ב.הנוער-שכב</v>
          </cell>
          <cell r="C410">
            <v>670100</v>
          </cell>
          <cell r="D410">
            <v>743300</v>
          </cell>
          <cell r="E410">
            <v>0</v>
          </cell>
          <cell r="F410">
            <v>73200</v>
          </cell>
        </row>
        <row r="411">
          <cell r="A411">
            <v>1828340210</v>
          </cell>
          <cell r="B411" t="str">
            <v>שכר מדריכים -הנשיאים</v>
          </cell>
          <cell r="C411">
            <v>732100</v>
          </cell>
          <cell r="D411">
            <v>517400</v>
          </cell>
          <cell r="E411">
            <v>214700</v>
          </cell>
          <cell r="F411">
            <v>0</v>
          </cell>
        </row>
        <row r="412">
          <cell r="A412">
            <v>1828500782</v>
          </cell>
          <cell r="B412" t="str">
            <v>קפה לנוער</v>
          </cell>
          <cell r="C412">
            <v>61600</v>
          </cell>
          <cell r="D412">
            <v>17000</v>
          </cell>
          <cell r="E412">
            <v>44600</v>
          </cell>
          <cell r="F412">
            <v>0</v>
          </cell>
        </row>
        <row r="413">
          <cell r="A413">
            <v>1828500784</v>
          </cell>
          <cell r="B413" t="str">
            <v>נוער - במרכז העניינים</v>
          </cell>
          <cell r="C413">
            <v>100000</v>
          </cell>
          <cell r="D413">
            <v>0</v>
          </cell>
          <cell r="E413">
            <v>100000</v>
          </cell>
          <cell r="F413">
            <v>0</v>
          </cell>
        </row>
        <row r="414">
          <cell r="A414">
            <v>1829100784</v>
          </cell>
          <cell r="B414" t="str">
            <v>פעילות אופנים</v>
          </cell>
          <cell r="C414">
            <v>0</v>
          </cell>
          <cell r="D414">
            <v>145500</v>
          </cell>
          <cell r="E414">
            <v>0</v>
          </cell>
          <cell r="F414">
            <v>145500</v>
          </cell>
        </row>
        <row r="415">
          <cell r="A415">
            <v>1829100785</v>
          </cell>
          <cell r="B415" t="str">
            <v>צילומים אירועי ספורט</v>
          </cell>
          <cell r="C415">
            <v>46000</v>
          </cell>
          <cell r="D415">
            <v>0</v>
          </cell>
          <cell r="E415">
            <v>46000</v>
          </cell>
          <cell r="F415">
            <v>0</v>
          </cell>
        </row>
        <row r="416">
          <cell r="A416">
            <v>1829100980</v>
          </cell>
          <cell r="B416" t="str">
            <v>פרויקטים  מיוחדים</v>
          </cell>
          <cell r="C416">
            <v>23500</v>
          </cell>
          <cell r="D416">
            <v>0</v>
          </cell>
          <cell r="E416">
            <v>23500</v>
          </cell>
          <cell r="F416">
            <v>0</v>
          </cell>
        </row>
        <row r="417">
          <cell r="A417">
            <v>1829210210</v>
          </cell>
          <cell r="B417" t="str">
            <v>אתלטיקה -שכר מדריכים</v>
          </cell>
          <cell r="C417">
            <v>128400</v>
          </cell>
          <cell r="D417">
            <v>150000</v>
          </cell>
          <cell r="E417">
            <v>0</v>
          </cell>
          <cell r="F417">
            <v>21600</v>
          </cell>
        </row>
        <row r="418">
          <cell r="A418">
            <v>1829220110</v>
          </cell>
          <cell r="B418" t="str">
            <v>אולם השרון -משכורת</v>
          </cell>
          <cell r="C418">
            <v>356000</v>
          </cell>
          <cell r="D418">
            <v>464000</v>
          </cell>
          <cell r="E418">
            <v>0</v>
          </cell>
          <cell r="F418">
            <v>108000</v>
          </cell>
        </row>
        <row r="419">
          <cell r="A419">
            <v>1829220130</v>
          </cell>
          <cell r="B419" t="str">
            <v>ש. נוספות - א. השרון</v>
          </cell>
          <cell r="C419">
            <v>12000</v>
          </cell>
          <cell r="D419">
            <v>39000</v>
          </cell>
          <cell r="E419">
            <v>0</v>
          </cell>
          <cell r="F419">
            <v>27000</v>
          </cell>
        </row>
        <row r="420">
          <cell r="A420">
            <v>1829230210</v>
          </cell>
          <cell r="B420" t="str">
            <v>שכר מדריכים</v>
          </cell>
          <cell r="C420">
            <v>411200</v>
          </cell>
          <cell r="D420">
            <v>250000</v>
          </cell>
          <cell r="E420">
            <v>161200</v>
          </cell>
          <cell r="F420">
            <v>0</v>
          </cell>
        </row>
        <row r="421">
          <cell r="A421">
            <v>1829230759</v>
          </cell>
          <cell r="B421" t="str">
            <v>מדריכים לפי חשבוניות</v>
          </cell>
          <cell r="C421">
            <v>143000</v>
          </cell>
          <cell r="D421">
            <v>95600</v>
          </cell>
          <cell r="E421">
            <v>47400</v>
          </cell>
          <cell r="F421">
            <v>0</v>
          </cell>
        </row>
        <row r="422">
          <cell r="A422">
            <v>1829240110</v>
          </cell>
          <cell r="B422" t="str">
            <v>א. בק.שרת -משכורת</v>
          </cell>
          <cell r="C422">
            <v>378000</v>
          </cell>
          <cell r="D422">
            <v>430000</v>
          </cell>
          <cell r="E422">
            <v>0</v>
          </cell>
          <cell r="F422">
            <v>52000</v>
          </cell>
        </row>
        <row r="423">
          <cell r="A423">
            <v>1829240210</v>
          </cell>
          <cell r="B423" t="str">
            <v>א. בק.שרת -שכר מדריכים</v>
          </cell>
          <cell r="C423">
            <v>522000</v>
          </cell>
          <cell r="D423">
            <v>450000</v>
          </cell>
          <cell r="E423">
            <v>72000</v>
          </cell>
          <cell r="F423">
            <v>0</v>
          </cell>
        </row>
        <row r="424">
          <cell r="A424">
            <v>1829250110</v>
          </cell>
          <cell r="B424" t="str">
            <v>אולם רימון-משכורת</v>
          </cell>
          <cell r="C424">
            <v>428000</v>
          </cell>
          <cell r="D424">
            <v>371600</v>
          </cell>
          <cell r="E424">
            <v>56400</v>
          </cell>
          <cell r="F424">
            <v>0</v>
          </cell>
        </row>
        <row r="425">
          <cell r="A425">
            <v>1829250211</v>
          </cell>
          <cell r="B425" t="str">
            <v>התעמלות אומנותית-שכר</v>
          </cell>
          <cell r="C425">
            <v>346000</v>
          </cell>
          <cell r="D425">
            <v>236900</v>
          </cell>
          <cell r="E425">
            <v>109100</v>
          </cell>
          <cell r="F425">
            <v>0</v>
          </cell>
        </row>
        <row r="426">
          <cell r="A426">
            <v>1829250212</v>
          </cell>
          <cell r="B426" t="str">
            <v>התעמלות מכשירים -שכר</v>
          </cell>
          <cell r="C426">
            <v>201000</v>
          </cell>
          <cell r="D426">
            <v>176900</v>
          </cell>
          <cell r="E426">
            <v>24100</v>
          </cell>
          <cell r="F426">
            <v>0</v>
          </cell>
        </row>
        <row r="427">
          <cell r="A427">
            <v>1829260110</v>
          </cell>
          <cell r="B427" t="str">
            <v>מ.הטניס-שכר עובדים</v>
          </cell>
          <cell r="C427">
            <v>362000</v>
          </cell>
          <cell r="D427">
            <v>385000</v>
          </cell>
          <cell r="E427">
            <v>0</v>
          </cell>
          <cell r="F427">
            <v>23000</v>
          </cell>
        </row>
        <row r="428">
          <cell r="A428">
            <v>1829260130</v>
          </cell>
          <cell r="B428" t="str">
            <v>ש. נוספות -מ. הטניס</v>
          </cell>
          <cell r="C428">
            <v>25000</v>
          </cell>
          <cell r="D428">
            <v>69300</v>
          </cell>
          <cell r="E428">
            <v>0</v>
          </cell>
          <cell r="F428">
            <v>44300</v>
          </cell>
        </row>
        <row r="429">
          <cell r="A429">
            <v>1829260210</v>
          </cell>
          <cell r="B429" t="str">
            <v>מ.הטניס - שכר מאמנים</v>
          </cell>
          <cell r="C429">
            <v>1270000</v>
          </cell>
          <cell r="D429">
            <v>400100</v>
          </cell>
          <cell r="E429">
            <v>869900</v>
          </cell>
          <cell r="F429">
            <v>0</v>
          </cell>
        </row>
        <row r="430">
          <cell r="A430">
            <v>1829293210</v>
          </cell>
          <cell r="B430" t="str">
            <v>א.אביב-חוגים שכר מדריכים</v>
          </cell>
          <cell r="C430">
            <v>125000</v>
          </cell>
          <cell r="D430">
            <v>170300</v>
          </cell>
          <cell r="E430">
            <v>0</v>
          </cell>
          <cell r="F430">
            <v>45300</v>
          </cell>
        </row>
        <row r="431">
          <cell r="A431">
            <v>1829295110</v>
          </cell>
          <cell r="B431" t="str">
            <v>מ.כדורגל-שכר</v>
          </cell>
          <cell r="C431">
            <v>225000</v>
          </cell>
          <cell r="D431">
            <v>125000</v>
          </cell>
          <cell r="E431">
            <v>100000</v>
          </cell>
          <cell r="F431">
            <v>0</v>
          </cell>
        </row>
        <row r="432">
          <cell r="A432">
            <v>1829310759</v>
          </cell>
          <cell r="B432" t="str">
            <v>עובדים לפי חשבוניות</v>
          </cell>
          <cell r="C432">
            <v>18800</v>
          </cell>
          <cell r="D432">
            <v>82100</v>
          </cell>
          <cell r="E432">
            <v>0</v>
          </cell>
          <cell r="F432">
            <v>63300</v>
          </cell>
        </row>
        <row r="433">
          <cell r="A433">
            <v>1829340110</v>
          </cell>
          <cell r="B433" t="str">
            <v>משכורת בריכת שחיה</v>
          </cell>
          <cell r="C433">
            <v>506000</v>
          </cell>
          <cell r="D433">
            <v>600000</v>
          </cell>
          <cell r="E433">
            <v>0</v>
          </cell>
          <cell r="F433">
            <v>94000</v>
          </cell>
        </row>
        <row r="434">
          <cell r="A434">
            <v>1829340210</v>
          </cell>
          <cell r="B434" t="str">
            <v>שכר מצילים</v>
          </cell>
          <cell r="C434">
            <v>286000</v>
          </cell>
          <cell r="D434">
            <v>200000</v>
          </cell>
          <cell r="E434">
            <v>86000</v>
          </cell>
          <cell r="F434">
            <v>0</v>
          </cell>
        </row>
        <row r="435">
          <cell r="A435">
            <v>1829912210</v>
          </cell>
          <cell r="B435" t="str">
            <v>שכר  מדריכים-נוער</v>
          </cell>
          <cell r="C435">
            <v>924000</v>
          </cell>
          <cell r="D435">
            <v>1000000</v>
          </cell>
          <cell r="E435">
            <v>0</v>
          </cell>
          <cell r="F435">
            <v>76000</v>
          </cell>
        </row>
        <row r="436">
          <cell r="A436">
            <v>1829912211</v>
          </cell>
          <cell r="B436" t="str">
            <v>שכר מחנה כדורסל</v>
          </cell>
          <cell r="C436">
            <v>74000</v>
          </cell>
          <cell r="D436">
            <v>55300</v>
          </cell>
          <cell r="E436">
            <v>18700</v>
          </cell>
          <cell r="F436">
            <v>0</v>
          </cell>
        </row>
        <row r="437">
          <cell r="A437">
            <v>1829913210</v>
          </cell>
          <cell r="B437" t="str">
            <v>שכר מדריכים- כדורסל בנות</v>
          </cell>
          <cell r="C437">
            <v>540000</v>
          </cell>
          <cell r="D437">
            <v>450000</v>
          </cell>
          <cell r="E437">
            <v>90000</v>
          </cell>
          <cell r="F437">
            <v>0</v>
          </cell>
        </row>
        <row r="438">
          <cell r="A438">
            <v>1829914210</v>
          </cell>
          <cell r="B438" t="str">
            <v>כדורגל משכורות</v>
          </cell>
          <cell r="C438">
            <v>804000</v>
          </cell>
          <cell r="D438">
            <v>750000</v>
          </cell>
          <cell r="E438">
            <v>54000</v>
          </cell>
          <cell r="F438">
            <v>0</v>
          </cell>
        </row>
        <row r="439">
          <cell r="A439">
            <v>1841000110</v>
          </cell>
          <cell r="B439" t="str">
            <v>רווחה מינהל משכורת</v>
          </cell>
          <cell r="C439">
            <v>1265100</v>
          </cell>
          <cell r="D439">
            <v>1330100</v>
          </cell>
          <cell r="E439">
            <v>0</v>
          </cell>
          <cell r="F439">
            <v>65000</v>
          </cell>
        </row>
        <row r="440">
          <cell r="A440">
            <v>1842100110</v>
          </cell>
          <cell r="B440" t="str">
            <v>טפול במשפחה שכר</v>
          </cell>
          <cell r="C440">
            <v>2162100</v>
          </cell>
          <cell r="D440">
            <v>2300000</v>
          </cell>
          <cell r="E440">
            <v>0</v>
          </cell>
          <cell r="F440">
            <v>137900</v>
          </cell>
        </row>
        <row r="441">
          <cell r="A441">
            <v>1842200842</v>
          </cell>
          <cell r="B441" t="str">
            <v>בית הויס</v>
          </cell>
          <cell r="C441">
            <v>1700</v>
          </cell>
          <cell r="D441">
            <v>19400</v>
          </cell>
          <cell r="E441">
            <v>0</v>
          </cell>
          <cell r="F441">
            <v>17700</v>
          </cell>
        </row>
        <row r="442">
          <cell r="A442">
            <v>1843500782</v>
          </cell>
          <cell r="B442" t="str">
            <v>תרומות- שירה מכל לב</v>
          </cell>
          <cell r="C442">
            <v>3300</v>
          </cell>
          <cell r="E442">
            <v>3300</v>
          </cell>
          <cell r="F442">
            <v>0</v>
          </cell>
        </row>
        <row r="443">
          <cell r="A443">
            <v>1843800210</v>
          </cell>
          <cell r="B443" t="str">
            <v>שכר פעולה-עם פנים</v>
          </cell>
          <cell r="C443">
            <v>96900</v>
          </cell>
          <cell r="D443">
            <v>163200</v>
          </cell>
          <cell r="E443">
            <v>0</v>
          </cell>
          <cell r="F443">
            <v>66300</v>
          </cell>
        </row>
        <row r="444">
          <cell r="A444">
            <v>1843800841</v>
          </cell>
          <cell r="B444" t="str">
            <v>ילדים בפנימיות</v>
          </cell>
          <cell r="C444">
            <v>1639900</v>
          </cell>
          <cell r="D444">
            <v>1498400</v>
          </cell>
          <cell r="E444">
            <v>141500</v>
          </cell>
          <cell r="F444">
            <v>0</v>
          </cell>
        </row>
        <row r="445">
          <cell r="A445">
            <v>1843800843</v>
          </cell>
          <cell r="B445" t="str">
            <v>טיפול בפגיעות מינית</v>
          </cell>
          <cell r="C445">
            <v>14100</v>
          </cell>
          <cell r="D445">
            <v>0</v>
          </cell>
          <cell r="E445">
            <v>14100</v>
          </cell>
          <cell r="F445">
            <v>0</v>
          </cell>
        </row>
        <row r="446">
          <cell r="A446">
            <v>1843900841</v>
          </cell>
          <cell r="B446" t="str">
            <v>ילדים במעונות יום</v>
          </cell>
          <cell r="C446">
            <v>392700</v>
          </cell>
          <cell r="D446">
            <v>777300</v>
          </cell>
          <cell r="E446">
            <v>0</v>
          </cell>
          <cell r="F446">
            <v>384600</v>
          </cell>
        </row>
        <row r="447">
          <cell r="A447">
            <v>1844300841</v>
          </cell>
          <cell r="B447" t="str">
            <v>החזקה במעונות</v>
          </cell>
          <cell r="C447">
            <v>1065700</v>
          </cell>
          <cell r="D447">
            <v>803600</v>
          </cell>
          <cell r="E447">
            <v>262100</v>
          </cell>
          <cell r="F447">
            <v>0</v>
          </cell>
        </row>
        <row r="448">
          <cell r="A448">
            <v>1844400843</v>
          </cell>
          <cell r="B448" t="str">
            <v>מסגרות יום לזקן</v>
          </cell>
          <cell r="C448">
            <v>643000</v>
          </cell>
          <cell r="D448">
            <v>462300</v>
          </cell>
          <cell r="E448">
            <v>180700</v>
          </cell>
          <cell r="F448">
            <v>0</v>
          </cell>
        </row>
        <row r="449">
          <cell r="A449">
            <v>1844400849</v>
          </cell>
          <cell r="B449" t="str">
            <v>טיפולים ומכשירים לקשישים</v>
          </cell>
          <cell r="C449">
            <v>24100</v>
          </cell>
          <cell r="D449">
            <v>0</v>
          </cell>
          <cell r="E449">
            <v>24100</v>
          </cell>
          <cell r="F449">
            <v>0</v>
          </cell>
        </row>
        <row r="450">
          <cell r="A450">
            <v>1844520110</v>
          </cell>
          <cell r="B450" t="str">
            <v>מ.תעסוקה לקשישים-שכר</v>
          </cell>
          <cell r="C450">
            <v>362800</v>
          </cell>
          <cell r="D450">
            <v>288700</v>
          </cell>
          <cell r="E450">
            <v>74100</v>
          </cell>
          <cell r="F450">
            <v>0</v>
          </cell>
        </row>
        <row r="451">
          <cell r="A451">
            <v>1844530110</v>
          </cell>
          <cell r="B451" t="str">
            <v>שכר-מרכז היצירה</v>
          </cell>
          <cell r="C451">
            <v>126300</v>
          </cell>
          <cell r="D451">
            <v>180000</v>
          </cell>
          <cell r="E451">
            <v>0</v>
          </cell>
          <cell r="F451">
            <v>53700</v>
          </cell>
        </row>
        <row r="452">
          <cell r="A452">
            <v>1844530210</v>
          </cell>
          <cell r="B452" t="str">
            <v>שכר מדריכים מ היצירה</v>
          </cell>
          <cell r="C452">
            <v>0</v>
          </cell>
          <cell r="D452">
            <v>50000</v>
          </cell>
          <cell r="E452">
            <v>0</v>
          </cell>
          <cell r="F452">
            <v>50000</v>
          </cell>
        </row>
        <row r="453">
          <cell r="A453">
            <v>1844530431</v>
          </cell>
          <cell r="B453" t="str">
            <v>חשמל- מ. היצירה</v>
          </cell>
          <cell r="C453">
            <v>46000</v>
          </cell>
          <cell r="D453">
            <v>4000</v>
          </cell>
          <cell r="E453">
            <v>42000</v>
          </cell>
          <cell r="F453">
            <v>0</v>
          </cell>
        </row>
        <row r="454">
          <cell r="A454">
            <v>1844530780</v>
          </cell>
          <cell r="B454" t="str">
            <v>מ.תעסוקה לקשישים -שוטף</v>
          </cell>
          <cell r="C454">
            <v>47500</v>
          </cell>
          <cell r="D454">
            <v>25200</v>
          </cell>
          <cell r="E454">
            <v>22300</v>
          </cell>
          <cell r="F454">
            <v>0</v>
          </cell>
        </row>
        <row r="455">
          <cell r="A455">
            <v>1845100841</v>
          </cell>
          <cell r="B455" t="str">
            <v>מפגרים במוסדות</v>
          </cell>
          <cell r="C455">
            <v>6543600</v>
          </cell>
          <cell r="D455">
            <v>5952800</v>
          </cell>
          <cell r="E455">
            <v>590800</v>
          </cell>
          <cell r="F455">
            <v>0</v>
          </cell>
        </row>
        <row r="456">
          <cell r="A456">
            <v>1845100843</v>
          </cell>
          <cell r="B456" t="str">
            <v>החזקת אוטיסטיםים</v>
          </cell>
          <cell r="C456">
            <v>927000</v>
          </cell>
          <cell r="D456">
            <v>801600</v>
          </cell>
          <cell r="E456">
            <v>125400</v>
          </cell>
          <cell r="F456">
            <v>0</v>
          </cell>
        </row>
        <row r="457">
          <cell r="A457">
            <v>1845100844</v>
          </cell>
          <cell r="B457" t="str">
            <v>טיפול בהורים ובילדים</v>
          </cell>
          <cell r="C457">
            <v>138300</v>
          </cell>
          <cell r="D457">
            <v>93800</v>
          </cell>
          <cell r="E457">
            <v>44500</v>
          </cell>
          <cell r="F457">
            <v>0</v>
          </cell>
        </row>
        <row r="458">
          <cell r="A458">
            <v>1845100845</v>
          </cell>
          <cell r="B458" t="str">
            <v>מענות יום שיקומים</v>
          </cell>
          <cell r="C458">
            <v>0</v>
          </cell>
          <cell r="D458">
            <v>123800</v>
          </cell>
          <cell r="E458">
            <v>0</v>
          </cell>
          <cell r="F458">
            <v>123800</v>
          </cell>
        </row>
        <row r="459">
          <cell r="A459">
            <v>1845100847</v>
          </cell>
          <cell r="B459" t="str">
            <v>יום שיקומי לאוטיסטים</v>
          </cell>
          <cell r="C459">
            <v>209000</v>
          </cell>
          <cell r="D459">
            <v>0</v>
          </cell>
          <cell r="E459">
            <v>209000</v>
          </cell>
          <cell r="F459">
            <v>0</v>
          </cell>
        </row>
        <row r="460">
          <cell r="A460">
            <v>1845100848</v>
          </cell>
          <cell r="B460" t="str">
            <v>מועדונים לילדים</v>
          </cell>
          <cell r="C460">
            <v>0</v>
          </cell>
          <cell r="D460">
            <v>7500</v>
          </cell>
          <cell r="E460">
            <v>0</v>
          </cell>
          <cell r="F460">
            <v>7500</v>
          </cell>
        </row>
        <row r="461">
          <cell r="A461">
            <v>1845200110</v>
          </cell>
          <cell r="B461" t="str">
            <v>תוחלת - אגם משכורת</v>
          </cell>
          <cell r="C461">
            <v>792700</v>
          </cell>
          <cell r="D461">
            <v>714000</v>
          </cell>
          <cell r="E461">
            <v>78700</v>
          </cell>
          <cell r="F461">
            <v>0</v>
          </cell>
        </row>
        <row r="462">
          <cell r="A462">
            <v>1845200130</v>
          </cell>
          <cell r="B462" t="str">
            <v>ש. נוספות-תוחלת-אגם</v>
          </cell>
          <cell r="C462">
            <v>50300</v>
          </cell>
          <cell r="D462">
            <v>87200</v>
          </cell>
          <cell r="E462">
            <v>0</v>
          </cell>
          <cell r="F462">
            <v>36900</v>
          </cell>
        </row>
        <row r="463">
          <cell r="A463">
            <v>1845200290</v>
          </cell>
          <cell r="B463" t="str">
            <v>טפול מיוחד בתלמיד</v>
          </cell>
          <cell r="C463">
            <v>93500</v>
          </cell>
          <cell r="D463">
            <v>70000</v>
          </cell>
          <cell r="E463">
            <v>23500</v>
          </cell>
          <cell r="F463">
            <v>0</v>
          </cell>
        </row>
        <row r="464">
          <cell r="A464">
            <v>1845200759</v>
          </cell>
          <cell r="B464" t="str">
            <v>טפול מיוחד בתלמיד</v>
          </cell>
          <cell r="C464">
            <v>57600</v>
          </cell>
          <cell r="D464">
            <v>38800</v>
          </cell>
          <cell r="E464">
            <v>18800</v>
          </cell>
          <cell r="F464">
            <v>0</v>
          </cell>
        </row>
        <row r="465">
          <cell r="A465">
            <v>1845300110</v>
          </cell>
          <cell r="B465" t="str">
            <v>שרות למפגר- משכורת</v>
          </cell>
          <cell r="C465">
            <v>179000</v>
          </cell>
          <cell r="D465">
            <v>153800</v>
          </cell>
          <cell r="E465">
            <v>25200</v>
          </cell>
          <cell r="F465">
            <v>0</v>
          </cell>
        </row>
        <row r="466">
          <cell r="A466">
            <v>1845300847</v>
          </cell>
          <cell r="B466" t="str">
            <v>מעונות יום טפוליים</v>
          </cell>
          <cell r="C466">
            <v>347800</v>
          </cell>
          <cell r="D466">
            <v>122000</v>
          </cell>
          <cell r="E466">
            <v>225800</v>
          </cell>
          <cell r="F466">
            <v>0</v>
          </cell>
        </row>
        <row r="467">
          <cell r="A467">
            <v>1845300848</v>
          </cell>
          <cell r="B467" t="str">
            <v>מסגרות יום ארוך</v>
          </cell>
          <cell r="C467">
            <v>95300</v>
          </cell>
          <cell r="D467">
            <v>325400</v>
          </cell>
          <cell r="E467">
            <v>0</v>
          </cell>
          <cell r="F467">
            <v>230100</v>
          </cell>
        </row>
        <row r="468">
          <cell r="A468">
            <v>1846500841</v>
          </cell>
          <cell r="B468" t="str">
            <v>החזקת נכים בפנימיות</v>
          </cell>
          <cell r="C468">
            <v>2125900</v>
          </cell>
          <cell r="D468">
            <v>1771700</v>
          </cell>
          <cell r="E468">
            <v>354200</v>
          </cell>
          <cell r="F468">
            <v>0</v>
          </cell>
        </row>
        <row r="469">
          <cell r="A469">
            <v>1846600844</v>
          </cell>
          <cell r="B469" t="str">
            <v>הסעות יום שיקומי ילדים</v>
          </cell>
          <cell r="C469">
            <v>93400</v>
          </cell>
          <cell r="D469">
            <v>0</v>
          </cell>
          <cell r="E469">
            <v>93400</v>
          </cell>
          <cell r="F469">
            <v>0</v>
          </cell>
        </row>
        <row r="470">
          <cell r="A470">
            <v>1846600845</v>
          </cell>
          <cell r="B470" t="str">
            <v>ליווי יום שיקומי</v>
          </cell>
          <cell r="C470">
            <v>45400</v>
          </cell>
          <cell r="D470">
            <v>0</v>
          </cell>
          <cell r="E470">
            <v>45400</v>
          </cell>
          <cell r="F470">
            <v>0</v>
          </cell>
        </row>
        <row r="471">
          <cell r="A471">
            <v>1846800110</v>
          </cell>
          <cell r="B471" t="str">
            <v>שכר מרכז רכיבה</v>
          </cell>
          <cell r="C471">
            <v>52400</v>
          </cell>
          <cell r="D471">
            <v>0</v>
          </cell>
          <cell r="E471">
            <v>52400</v>
          </cell>
          <cell r="F471">
            <v>0</v>
          </cell>
        </row>
        <row r="472">
          <cell r="A472">
            <v>1846800781</v>
          </cell>
          <cell r="B472" t="str">
            <v>מרכז רכיבה לאופניים</v>
          </cell>
          <cell r="C472">
            <v>16600</v>
          </cell>
          <cell r="D472">
            <v>97000</v>
          </cell>
          <cell r="E472">
            <v>0</v>
          </cell>
          <cell r="F472">
            <v>80400</v>
          </cell>
        </row>
        <row r="473">
          <cell r="A473">
            <v>1846800840</v>
          </cell>
          <cell r="B473" t="str">
            <v>מרכז שיקום לנכים</v>
          </cell>
          <cell r="C473">
            <v>403500</v>
          </cell>
          <cell r="D473">
            <v>345000</v>
          </cell>
          <cell r="E473">
            <v>58500</v>
          </cell>
          <cell r="F473">
            <v>0</v>
          </cell>
        </row>
        <row r="474">
          <cell r="A474">
            <v>1846800848</v>
          </cell>
          <cell r="B474" t="str">
            <v>תקשורת  לחרשים</v>
          </cell>
          <cell r="C474">
            <v>50300</v>
          </cell>
          <cell r="D474">
            <v>80500</v>
          </cell>
          <cell r="E474">
            <v>0</v>
          </cell>
          <cell r="F474">
            <v>30200</v>
          </cell>
        </row>
        <row r="475">
          <cell r="A475">
            <v>1847100110</v>
          </cell>
          <cell r="B475" t="str">
            <v>משכורת טפול בנוער</v>
          </cell>
          <cell r="C475">
            <v>0</v>
          </cell>
          <cell r="D475">
            <v>142200</v>
          </cell>
          <cell r="E475">
            <v>0</v>
          </cell>
          <cell r="F475">
            <v>142200</v>
          </cell>
        </row>
        <row r="476">
          <cell r="A476">
            <v>1847100848</v>
          </cell>
          <cell r="B476" t="str">
            <v>נוער חרדי מנותק</v>
          </cell>
          <cell r="C476">
            <v>0</v>
          </cell>
          <cell r="D476">
            <v>36900</v>
          </cell>
          <cell r="E476">
            <v>0</v>
          </cell>
          <cell r="F476">
            <v>36900</v>
          </cell>
        </row>
        <row r="477">
          <cell r="A477">
            <v>1847410110</v>
          </cell>
          <cell r="B477" t="str">
            <v>מפתן משכורת</v>
          </cell>
          <cell r="C477">
            <v>1081100</v>
          </cell>
          <cell r="D477">
            <v>1276200</v>
          </cell>
          <cell r="E477">
            <v>0</v>
          </cell>
          <cell r="F477">
            <v>195100</v>
          </cell>
        </row>
        <row r="478">
          <cell r="A478">
            <v>1847420211</v>
          </cell>
          <cell r="B478" t="str">
            <v>שכר מדריכים - חוגים</v>
          </cell>
          <cell r="C478">
            <v>94000</v>
          </cell>
          <cell r="D478">
            <v>60000</v>
          </cell>
          <cell r="E478">
            <v>34000</v>
          </cell>
          <cell r="F478">
            <v>0</v>
          </cell>
        </row>
        <row r="479">
          <cell r="A479">
            <v>1847420841</v>
          </cell>
          <cell r="B479" t="str">
            <v>ת. מניעת אלימות</v>
          </cell>
          <cell r="C479">
            <v>36800</v>
          </cell>
          <cell r="D479">
            <v>0</v>
          </cell>
          <cell r="E479">
            <v>36800</v>
          </cell>
          <cell r="F479">
            <v>0</v>
          </cell>
        </row>
        <row r="480">
          <cell r="A480">
            <v>1848300110</v>
          </cell>
          <cell r="B480" t="str">
            <v>התנדבות משכורת</v>
          </cell>
          <cell r="C480">
            <v>190300</v>
          </cell>
          <cell r="D480">
            <v>296600</v>
          </cell>
          <cell r="E480">
            <v>0</v>
          </cell>
          <cell r="F480">
            <v>106300</v>
          </cell>
        </row>
        <row r="481">
          <cell r="A481">
            <v>1849200845</v>
          </cell>
          <cell r="B481" t="str">
            <v xml:space="preserve">מפגרים בפנימיות </v>
          </cell>
          <cell r="C481">
            <v>35400</v>
          </cell>
          <cell r="D481">
            <v>200500</v>
          </cell>
          <cell r="E481">
            <v>0</v>
          </cell>
          <cell r="F481">
            <v>165100</v>
          </cell>
        </row>
        <row r="482">
          <cell r="A482">
            <v>1851000811</v>
          </cell>
          <cell r="B482" t="str">
            <v>הקצבה שנתית</v>
          </cell>
          <cell r="C482">
            <v>2336000</v>
          </cell>
          <cell r="D482">
            <v>2193100</v>
          </cell>
          <cell r="E482">
            <v>142900</v>
          </cell>
          <cell r="F482">
            <v>0</v>
          </cell>
        </row>
        <row r="483">
          <cell r="A483">
            <v>1869000110</v>
          </cell>
          <cell r="B483" t="str">
            <v>משכורת קליטה</v>
          </cell>
          <cell r="C483">
            <v>535000</v>
          </cell>
          <cell r="D483">
            <v>356200</v>
          </cell>
          <cell r="E483">
            <v>178800</v>
          </cell>
          <cell r="F483">
            <v>0</v>
          </cell>
        </row>
        <row r="484">
          <cell r="A484">
            <v>1869000783</v>
          </cell>
          <cell r="B484" t="str">
            <v>פעולות ספורט לעולים</v>
          </cell>
          <cell r="C484">
            <v>12200</v>
          </cell>
          <cell r="D484">
            <v>0</v>
          </cell>
          <cell r="E484">
            <v>12200</v>
          </cell>
          <cell r="F484">
            <v>0</v>
          </cell>
        </row>
        <row r="485">
          <cell r="A485">
            <v>1871000110</v>
          </cell>
          <cell r="B485" t="str">
            <v>א.הסביבה-שכר</v>
          </cell>
          <cell r="C485">
            <v>1222900</v>
          </cell>
          <cell r="D485">
            <v>1105400</v>
          </cell>
          <cell r="E485">
            <v>117500</v>
          </cell>
          <cell r="F485">
            <v>0</v>
          </cell>
        </row>
        <row r="486">
          <cell r="A486">
            <v>1871000130</v>
          </cell>
          <cell r="B486" t="str">
            <v>הסביבה-ש.נוספות</v>
          </cell>
          <cell r="C486">
            <v>53100</v>
          </cell>
          <cell r="D486">
            <v>70000</v>
          </cell>
          <cell r="E486">
            <v>0</v>
          </cell>
          <cell r="F486">
            <v>16900</v>
          </cell>
        </row>
        <row r="487">
          <cell r="A487">
            <v>1871000930</v>
          </cell>
          <cell r="B487" t="str">
            <v>הסביבה-רכישת ציוד</v>
          </cell>
          <cell r="C487">
            <v>185900</v>
          </cell>
          <cell r="D487">
            <v>33900</v>
          </cell>
          <cell r="E487">
            <v>152000</v>
          </cell>
          <cell r="F487">
            <v>0</v>
          </cell>
        </row>
        <row r="488">
          <cell r="A488">
            <v>1872000210</v>
          </cell>
          <cell r="B488" t="str">
            <v>סיירת-שכר</v>
          </cell>
          <cell r="C488">
            <v>19900</v>
          </cell>
          <cell r="D488">
            <v>91200</v>
          </cell>
          <cell r="E488">
            <v>0</v>
          </cell>
          <cell r="F488">
            <v>71300</v>
          </cell>
        </row>
        <row r="489">
          <cell r="A489">
            <v>1912000110</v>
          </cell>
          <cell r="B489" t="str">
            <v>חשבונות מים-משכורת</v>
          </cell>
          <cell r="C489">
            <v>430000</v>
          </cell>
          <cell r="D489">
            <v>358200</v>
          </cell>
          <cell r="E489">
            <v>71800</v>
          </cell>
          <cell r="F489">
            <v>0</v>
          </cell>
        </row>
        <row r="490">
          <cell r="A490">
            <v>1913000110</v>
          </cell>
          <cell r="B490" t="str">
            <v>מים-הנדסה ואספקה-שכר</v>
          </cell>
          <cell r="C490">
            <v>665000</v>
          </cell>
          <cell r="D490">
            <v>703800</v>
          </cell>
          <cell r="E490">
            <v>0</v>
          </cell>
          <cell r="F490">
            <v>38800</v>
          </cell>
        </row>
        <row r="491">
          <cell r="A491">
            <v>1913000130</v>
          </cell>
          <cell r="B491" t="str">
            <v xml:space="preserve"> שעות נוספות - מים</v>
          </cell>
          <cell r="C491">
            <v>175000</v>
          </cell>
          <cell r="D491">
            <v>100000</v>
          </cell>
          <cell r="E491">
            <v>75000</v>
          </cell>
          <cell r="F491">
            <v>0</v>
          </cell>
        </row>
        <row r="492">
          <cell r="A492">
            <v>1913000310</v>
          </cell>
          <cell r="B492" t="str">
            <v>שכר פנסיונרים-מים</v>
          </cell>
          <cell r="C492">
            <v>145000</v>
          </cell>
          <cell r="D492">
            <v>219300</v>
          </cell>
          <cell r="E492">
            <v>0</v>
          </cell>
          <cell r="F492">
            <v>74300</v>
          </cell>
        </row>
        <row r="493">
          <cell r="A493">
            <v>913000750</v>
          </cell>
          <cell r="B493" t="str">
            <v>עבודות קבלניות</v>
          </cell>
          <cell r="C493">
            <v>1633100</v>
          </cell>
          <cell r="D493">
            <v>1940000</v>
          </cell>
          <cell r="F493">
            <v>306900</v>
          </cell>
        </row>
        <row r="494">
          <cell r="A494">
            <v>1930000931</v>
          </cell>
          <cell r="B494" t="str">
            <v>החלפת רכבים</v>
          </cell>
          <cell r="C494">
            <v>0</v>
          </cell>
          <cell r="D494">
            <v>372500</v>
          </cell>
          <cell r="E494">
            <v>0</v>
          </cell>
          <cell r="F494">
            <v>372500</v>
          </cell>
        </row>
        <row r="495">
          <cell r="A495">
            <v>1938000110</v>
          </cell>
          <cell r="B495" t="str">
            <v>מח' רכש-משכורת</v>
          </cell>
          <cell r="C495">
            <v>2368000</v>
          </cell>
          <cell r="D495">
            <v>1897000</v>
          </cell>
          <cell r="E495">
            <v>471000</v>
          </cell>
          <cell r="F495">
            <v>0</v>
          </cell>
        </row>
        <row r="496">
          <cell r="A496">
            <v>1941000110</v>
          </cell>
          <cell r="B496" t="str">
            <v>מח' תחבורה-שכר</v>
          </cell>
          <cell r="C496">
            <v>785900</v>
          </cell>
          <cell r="D496">
            <v>1050400</v>
          </cell>
          <cell r="E496">
            <v>0</v>
          </cell>
          <cell r="F496">
            <v>264500</v>
          </cell>
        </row>
        <row r="497">
          <cell r="A497">
            <v>1941000930</v>
          </cell>
          <cell r="B497" t="str">
            <v>רכישת טנדרים</v>
          </cell>
          <cell r="C497">
            <v>1041000</v>
          </cell>
          <cell r="D497">
            <v>791200</v>
          </cell>
          <cell r="E497">
            <v>249800</v>
          </cell>
          <cell r="F497">
            <v>0</v>
          </cell>
        </row>
        <row r="498">
          <cell r="A498">
            <v>1943100210</v>
          </cell>
          <cell r="B498" t="str">
            <v>משכורת מגרשי חניה</v>
          </cell>
          <cell r="C498">
            <v>359400</v>
          </cell>
          <cell r="D498">
            <v>251100</v>
          </cell>
          <cell r="E498">
            <v>108300</v>
          </cell>
          <cell r="F498">
            <v>0</v>
          </cell>
        </row>
        <row r="499">
          <cell r="A499">
            <v>1943100411</v>
          </cell>
          <cell r="B499" t="str">
            <v>חניון גמלא מלניום</v>
          </cell>
          <cell r="C499">
            <v>135900</v>
          </cell>
          <cell r="D499">
            <v>103700</v>
          </cell>
          <cell r="E499">
            <v>32200</v>
          </cell>
          <cell r="F499">
            <v>0</v>
          </cell>
        </row>
        <row r="500">
          <cell r="A500">
            <v>1943100412</v>
          </cell>
          <cell r="B500" t="str">
            <v>חניה בפארק העירוני</v>
          </cell>
          <cell r="C500">
            <v>172500</v>
          </cell>
          <cell r="D500">
            <v>0</v>
          </cell>
          <cell r="E500">
            <v>172500</v>
          </cell>
          <cell r="F500">
            <v>0</v>
          </cell>
        </row>
        <row r="501">
          <cell r="A501">
            <v>1943100536</v>
          </cell>
          <cell r="B501" t="str">
            <v>שכירות חניה</v>
          </cell>
          <cell r="C501">
            <v>24000</v>
          </cell>
          <cell r="D501">
            <v>0</v>
          </cell>
          <cell r="E501">
            <v>24000</v>
          </cell>
          <cell r="F501">
            <v>0</v>
          </cell>
        </row>
        <row r="502">
          <cell r="A502">
            <v>1970000110</v>
          </cell>
          <cell r="B502" t="str">
            <v>ביוב-משכורת</v>
          </cell>
          <cell r="C502">
            <v>3575000</v>
          </cell>
          <cell r="D502">
            <v>3206000</v>
          </cell>
          <cell r="E502">
            <v>369000</v>
          </cell>
          <cell r="F502">
            <v>0</v>
          </cell>
        </row>
        <row r="503">
          <cell r="A503">
            <v>1970000130</v>
          </cell>
          <cell r="B503" t="str">
            <v>ש. נוספ'-מח' ביוב</v>
          </cell>
          <cell r="C503">
            <v>290000</v>
          </cell>
          <cell r="D503">
            <v>260000</v>
          </cell>
          <cell r="E503">
            <v>30000</v>
          </cell>
          <cell r="F503">
            <v>0</v>
          </cell>
        </row>
        <row r="504">
          <cell r="A504">
            <v>1970000310</v>
          </cell>
          <cell r="B504" t="str">
            <v>שכר פנסיונרים-ביוב</v>
          </cell>
          <cell r="C504">
            <v>106300</v>
          </cell>
          <cell r="D504">
            <v>163000</v>
          </cell>
          <cell r="E504">
            <v>0</v>
          </cell>
          <cell r="F504">
            <v>56700</v>
          </cell>
        </row>
        <row r="505">
          <cell r="A505">
            <v>1994000310</v>
          </cell>
          <cell r="B505" t="str">
            <v>שכר גמלאים</v>
          </cell>
          <cell r="C505">
            <v>10700000</v>
          </cell>
          <cell r="D505">
            <v>11945700</v>
          </cell>
          <cell r="E505">
            <v>0</v>
          </cell>
          <cell r="F505">
            <v>1245700</v>
          </cell>
        </row>
        <row r="506">
          <cell r="A506">
            <v>1994000320</v>
          </cell>
          <cell r="B506" t="str">
            <v>פיצויים</v>
          </cell>
          <cell r="C506">
            <v>1500000</v>
          </cell>
          <cell r="D506">
            <v>2255500</v>
          </cell>
          <cell r="E506">
            <v>0</v>
          </cell>
          <cell r="F506">
            <v>755500</v>
          </cell>
        </row>
        <row r="507">
          <cell r="A507">
            <v>1994100310</v>
          </cell>
          <cell r="B507" t="str">
            <v>גמלה מגורמי חוץ</v>
          </cell>
          <cell r="C507">
            <v>250000</v>
          </cell>
          <cell r="D507">
            <v>303500</v>
          </cell>
          <cell r="E507">
            <v>0</v>
          </cell>
          <cell r="F507">
            <v>53500</v>
          </cell>
        </row>
        <row r="508">
          <cell r="A508">
            <v>1994100311</v>
          </cell>
          <cell r="B508" t="str">
            <v>רזרבה לשכר</v>
          </cell>
          <cell r="C508">
            <v>0</v>
          </cell>
          <cell r="D508">
            <v>1500000</v>
          </cell>
          <cell r="E508">
            <v>0</v>
          </cell>
          <cell r="F508">
            <v>1500000</v>
          </cell>
        </row>
        <row r="509">
          <cell r="A509">
            <v>1994200780</v>
          </cell>
          <cell r="B509" t="str">
            <v>הוצ" עודפות</v>
          </cell>
          <cell r="C509">
            <v>495000</v>
          </cell>
          <cell r="D509">
            <v>838100</v>
          </cell>
          <cell r="E509">
            <v>0</v>
          </cell>
          <cell r="F509">
            <v>343100</v>
          </cell>
        </row>
        <row r="510">
          <cell r="A510">
            <v>1995000861</v>
          </cell>
          <cell r="B510" t="str">
            <v>הנחות לפי צו</v>
          </cell>
          <cell r="C510">
            <v>20000000</v>
          </cell>
          <cell r="D510">
            <v>15600000</v>
          </cell>
          <cell r="E510">
            <v>4400000</v>
          </cell>
          <cell r="F510">
            <v>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002"/>
      <sheetName val="גיליון1"/>
      <sheetName val="קיצוצ"/>
      <sheetName val="גיליון3"/>
      <sheetName val="t98"/>
      <sheetName val="גיליון4"/>
      <sheetName val="גיליון5"/>
      <sheetName val="גיליון6"/>
      <sheetName val="גיליון7"/>
      <sheetName val="גיליון8"/>
      <sheetName val="גיליון9"/>
      <sheetName val="גיליון10"/>
      <sheetName val="גיליון11"/>
      <sheetName val="גיליון12"/>
      <sheetName val="גיליון13"/>
      <sheetName val="גיליון14"/>
      <sheetName val="גיליון15"/>
      <sheetName val="גיליון16"/>
      <sheetName val="Module1"/>
    </sheetNames>
    <sheetDataSet>
      <sheetData sheetId="0">
        <row r="4632">
          <cell r="F4632" t="str">
            <v>1-9.99</v>
          </cell>
          <cell r="H4632" t="str">
            <v xml:space="preserve">   -       מאזן תקופתי לגן-אלונים , מצטבר</v>
          </cell>
        </row>
        <row r="4634">
          <cell r="E4634" t="str">
            <v>הגדלת תקציב</v>
          </cell>
          <cell r="F4634" t="str">
            <v>ביצוע הוצאות</v>
          </cell>
          <cell r="G4634" t="str">
            <v>תקציב</v>
          </cell>
          <cell r="H4634" t="str">
            <v>תקציב</v>
          </cell>
          <cell r="K4634" t="str">
            <v xml:space="preserve">האגפים     </v>
          </cell>
          <cell r="M4634" t="str">
            <v>הגדלת תקציב</v>
          </cell>
          <cell r="N4634" t="str">
            <v>ביצוע הכנסות</v>
          </cell>
          <cell r="O4634" t="str">
            <v>תקציב</v>
          </cell>
          <cell r="P4634" t="str">
            <v>תקציב</v>
          </cell>
          <cell r="Q4634" t="str">
            <v xml:space="preserve">האגפים     </v>
          </cell>
          <cell r="R4634" t="str">
            <v xml:space="preserve"> 'מס  </v>
          </cell>
        </row>
        <row r="4635">
          <cell r="E4635" t="str">
            <v>מול  1999</v>
          </cell>
          <cell r="F4635" t="str">
            <v>תקופתי</v>
          </cell>
          <cell r="G4635">
            <v>1999</v>
          </cell>
          <cell r="H4635" t="str">
            <v>2000</v>
          </cell>
          <cell r="M4635" t="str">
            <v>מול  1999</v>
          </cell>
          <cell r="N4635" t="str">
            <v>תקופתי</v>
          </cell>
          <cell r="O4635">
            <v>1999</v>
          </cell>
          <cell r="P4635" t="str">
            <v>2000</v>
          </cell>
          <cell r="R4635" t="str">
            <v>סעיף</v>
          </cell>
        </row>
        <row r="4636">
          <cell r="E4636" t="str">
            <v>=</v>
          </cell>
          <cell r="F4636" t="str">
            <v>=</v>
          </cell>
          <cell r="G4636" t="str">
            <v>=</v>
          </cell>
          <cell r="H4636" t="str">
            <v>=</v>
          </cell>
          <cell r="K4636" t="str">
            <v>=</v>
          </cell>
          <cell r="L4636" t="str">
            <v>=</v>
          </cell>
          <cell r="M4636" t="str">
            <v>=</v>
          </cell>
          <cell r="O4636" t="str">
            <v>=</v>
          </cell>
          <cell r="P4636" t="str">
            <v>=</v>
          </cell>
          <cell r="Q4636" t="str">
            <v>=</v>
          </cell>
          <cell r="R4636" t="str">
            <v>=</v>
          </cell>
        </row>
        <row r="4637">
          <cell r="F4637" t="str">
            <v/>
          </cell>
        </row>
        <row r="4638">
          <cell r="E4638">
            <v>11800</v>
          </cell>
          <cell r="F4638" t="str">
            <v/>
          </cell>
          <cell r="G4638">
            <v>11800</v>
          </cell>
          <cell r="H4638">
            <v>0</v>
          </cell>
          <cell r="K4638" t="str">
            <v>גן אלונים</v>
          </cell>
          <cell r="L4638" t="str">
            <v>81251</v>
          </cell>
          <cell r="M4638">
            <v>-274000</v>
          </cell>
          <cell r="O4638">
            <v>274000</v>
          </cell>
          <cell r="P4638">
            <v>0</v>
          </cell>
          <cell r="Q4638" t="str">
            <v>גן אלונים</v>
          </cell>
          <cell r="R4638" t="str">
            <v>31251</v>
          </cell>
        </row>
        <row r="4639">
          <cell r="E4639" t="str">
            <v>-</v>
          </cell>
          <cell r="F4639" t="str">
            <v>-</v>
          </cell>
          <cell r="G4639" t="str">
            <v>-</v>
          </cell>
          <cell r="H4639" t="str">
            <v>-</v>
          </cell>
          <cell r="K4639" t="str">
            <v>-</v>
          </cell>
          <cell r="L4639" t="str">
            <v>-</v>
          </cell>
          <cell r="M4639" t="str">
            <v>-</v>
          </cell>
          <cell r="O4639" t="str">
            <v>-</v>
          </cell>
          <cell r="P4639" t="str">
            <v>-</v>
          </cell>
          <cell r="Q4639" t="str">
            <v>-</v>
          </cell>
          <cell r="R4639" t="str">
            <v>-</v>
          </cell>
        </row>
        <row r="4640">
          <cell r="E4640">
            <v>180000</v>
          </cell>
          <cell r="F4640" t="str">
            <v/>
          </cell>
          <cell r="G4640">
            <v>180000</v>
          </cell>
          <cell r="H4640">
            <v>0</v>
          </cell>
          <cell r="K4640" t="str">
            <v>משכורת</v>
          </cell>
          <cell r="L4640">
            <v>110</v>
          </cell>
          <cell r="M4640">
            <v>-274000</v>
          </cell>
          <cell r="O4640">
            <v>274000</v>
          </cell>
          <cell r="P4640">
            <v>0</v>
          </cell>
          <cell r="Q4640" t="str">
            <v>שכ"ל גן אלונים</v>
          </cell>
          <cell r="R4640" t="str">
            <v>.41</v>
          </cell>
        </row>
        <row r="4641">
          <cell r="E4641">
            <v>0</v>
          </cell>
          <cell r="F4641" t="str">
            <v/>
          </cell>
          <cell r="G4641" t="str">
            <v/>
          </cell>
          <cell r="H4641" t="str">
            <v xml:space="preserve"> </v>
          </cell>
        </row>
        <row r="4642">
          <cell r="E4642">
            <v>1500</v>
          </cell>
          <cell r="F4642" t="str">
            <v/>
          </cell>
          <cell r="G4642">
            <v>1500</v>
          </cell>
          <cell r="H4642">
            <v>0</v>
          </cell>
          <cell r="K4642" t="str">
            <v>חשמל</v>
          </cell>
          <cell r="L4642" t="str">
            <v>.431</v>
          </cell>
        </row>
        <row r="4643">
          <cell r="E4643">
            <v>0</v>
          </cell>
          <cell r="F4643" t="str">
            <v/>
          </cell>
          <cell r="G4643" t="str">
            <v/>
          </cell>
          <cell r="H4643" t="str">
            <v xml:space="preserve"> </v>
          </cell>
        </row>
        <row r="4644">
          <cell r="E4644">
            <v>2500</v>
          </cell>
          <cell r="F4644" t="str">
            <v/>
          </cell>
          <cell r="G4644">
            <v>2500</v>
          </cell>
          <cell r="H4644">
            <v>0</v>
          </cell>
          <cell r="K4644" t="str">
            <v>מים</v>
          </cell>
          <cell r="L4644" t="str">
            <v>.432</v>
          </cell>
        </row>
        <row r="4645">
          <cell r="E4645">
            <v>0</v>
          </cell>
          <cell r="F4645" t="str">
            <v/>
          </cell>
          <cell r="G4645" t="str">
            <v/>
          </cell>
          <cell r="H4645" t="str">
            <v xml:space="preserve"> </v>
          </cell>
        </row>
        <row r="4646">
          <cell r="E4646">
            <v>2500</v>
          </cell>
          <cell r="F4646" t="str">
            <v/>
          </cell>
          <cell r="G4646">
            <v>2500</v>
          </cell>
          <cell r="H4646">
            <v>0</v>
          </cell>
          <cell r="K4646" t="str">
            <v>טלפון</v>
          </cell>
          <cell r="L4646" t="str">
            <v xml:space="preserve">.540 </v>
          </cell>
        </row>
        <row r="4647">
          <cell r="E4647">
            <v>0</v>
          </cell>
          <cell r="F4647" t="str">
            <v/>
          </cell>
          <cell r="G4647" t="str">
            <v/>
          </cell>
          <cell r="H4647" t="str">
            <v xml:space="preserve"> </v>
          </cell>
        </row>
        <row r="4648">
          <cell r="E4648">
            <v>200</v>
          </cell>
          <cell r="F4648" t="str">
            <v/>
          </cell>
          <cell r="G4648">
            <v>200</v>
          </cell>
          <cell r="H4648">
            <v>0</v>
          </cell>
          <cell r="K4648" t="str">
            <v>השתת'בהוצ' הנח"ש</v>
          </cell>
          <cell r="L4648" t="str">
            <v>.593</v>
          </cell>
        </row>
        <row r="4649">
          <cell r="E4649">
            <v>0</v>
          </cell>
          <cell r="F4649" t="str">
            <v/>
          </cell>
          <cell r="G4649" t="str">
            <v/>
          </cell>
          <cell r="H4649" t="str">
            <v xml:space="preserve"> </v>
          </cell>
        </row>
        <row r="4650">
          <cell r="E4650">
            <v>8000</v>
          </cell>
          <cell r="F4650" t="str">
            <v/>
          </cell>
          <cell r="G4650">
            <v>8000</v>
          </cell>
          <cell r="H4650">
            <v>0</v>
          </cell>
          <cell r="K4650" t="str">
            <v>תקציב שוטף</v>
          </cell>
          <cell r="L4650" t="str">
            <v>.781</v>
          </cell>
        </row>
        <row r="4651">
          <cell r="E4651">
            <v>0</v>
          </cell>
          <cell r="F4651" t="str">
            <v/>
          </cell>
          <cell r="G4651" t="str">
            <v/>
          </cell>
          <cell r="H4651" t="str">
            <v xml:space="preserve"> </v>
          </cell>
        </row>
        <row r="4652">
          <cell r="E4652">
            <v>3600</v>
          </cell>
          <cell r="F4652" t="str">
            <v/>
          </cell>
          <cell r="G4652">
            <v>3600</v>
          </cell>
          <cell r="H4652">
            <v>0</v>
          </cell>
          <cell r="K4652" t="str">
            <v>שמירה</v>
          </cell>
          <cell r="L4652" t="str">
            <v>.785</v>
          </cell>
        </row>
        <row r="4655">
          <cell r="F4655" t="str">
            <v>1-9.99</v>
          </cell>
          <cell r="J4655" t="str">
            <v xml:space="preserve">   -       מאזן תקופתי לגן-פעמונית, מצטבר</v>
          </cell>
        </row>
        <row r="4657">
          <cell r="E4657" t="str">
            <v>הגדלת תקציב</v>
          </cell>
          <cell r="F4657" t="str">
            <v>ביצוע הוצאות</v>
          </cell>
          <cell r="G4657" t="str">
            <v>תקציב</v>
          </cell>
          <cell r="H4657" t="str">
            <v>תקציב</v>
          </cell>
          <cell r="K4657" t="str">
            <v xml:space="preserve">האגפים     </v>
          </cell>
          <cell r="M4657" t="str">
            <v>הגדלת תקציב</v>
          </cell>
          <cell r="N4657" t="str">
            <v>ביצוע הכנסות</v>
          </cell>
          <cell r="O4657" t="str">
            <v>תקציב</v>
          </cell>
          <cell r="P4657" t="str">
            <v>תקציב</v>
          </cell>
          <cell r="Q4657" t="str">
            <v xml:space="preserve">האגפים     </v>
          </cell>
          <cell r="R4657" t="str">
            <v xml:space="preserve"> 'מס  </v>
          </cell>
        </row>
        <row r="4658">
          <cell r="E4658" t="str">
            <v>מול  1999</v>
          </cell>
          <cell r="F4658" t="str">
            <v>תקופתי</v>
          </cell>
          <cell r="G4658">
            <v>1999</v>
          </cell>
          <cell r="H4658" t="str">
            <v>2000</v>
          </cell>
          <cell r="M4658" t="str">
            <v>מול  1999</v>
          </cell>
          <cell r="N4658" t="str">
            <v>תקופתי</v>
          </cell>
          <cell r="O4658">
            <v>1999</v>
          </cell>
          <cell r="P4658" t="str">
            <v>2000</v>
          </cell>
          <cell r="R4658" t="str">
            <v>סעיף</v>
          </cell>
        </row>
        <row r="4659">
          <cell r="E4659" t="str">
            <v>=</v>
          </cell>
          <cell r="F4659" t="str">
            <v>=</v>
          </cell>
          <cell r="G4659" t="str">
            <v>=</v>
          </cell>
          <cell r="H4659" t="str">
            <v>=</v>
          </cell>
          <cell r="K4659" t="str">
            <v>=</v>
          </cell>
          <cell r="L4659" t="str">
            <v>=</v>
          </cell>
          <cell r="M4659" t="str">
            <v>=</v>
          </cell>
          <cell r="O4659" t="str">
            <v>=</v>
          </cell>
          <cell r="P4659" t="str">
            <v>=</v>
          </cell>
          <cell r="Q4659" t="str">
            <v>=</v>
          </cell>
          <cell r="R4659" t="str">
            <v>=</v>
          </cell>
        </row>
        <row r="4661">
          <cell r="E4661">
            <v>207100</v>
          </cell>
          <cell r="F4661" t="str">
            <v/>
          </cell>
          <cell r="G4661">
            <v>207100</v>
          </cell>
          <cell r="H4661">
            <v>0</v>
          </cell>
          <cell r="K4661" t="str">
            <v>גן פעמונית</v>
          </cell>
          <cell r="L4661" t="str">
            <v>81252</v>
          </cell>
          <cell r="M4661">
            <v>-248700</v>
          </cell>
          <cell r="O4661">
            <v>248700</v>
          </cell>
          <cell r="P4661">
            <v>0</v>
          </cell>
          <cell r="Q4661" t="str">
            <v>גן פעמונית</v>
          </cell>
          <cell r="R4661" t="str">
            <v>31252</v>
          </cell>
        </row>
        <row r="4662">
          <cell r="E4662" t="str">
            <v>-</v>
          </cell>
          <cell r="F4662" t="str">
            <v>-</v>
          </cell>
          <cell r="G4662" t="str">
            <v>-</v>
          </cell>
          <cell r="H4662" t="str">
            <v>-</v>
          </cell>
          <cell r="K4662" t="str">
            <v>-</v>
          </cell>
          <cell r="L4662" t="str">
            <v>-</v>
          </cell>
          <cell r="M4662" t="str">
            <v>-</v>
          </cell>
          <cell r="O4662" t="str">
            <v>-</v>
          </cell>
          <cell r="P4662" t="str">
            <v>-</v>
          </cell>
          <cell r="Q4662" t="str">
            <v>-</v>
          </cell>
          <cell r="R4662" t="str">
            <v>-</v>
          </cell>
        </row>
        <row r="4663">
          <cell r="E4663">
            <v>190000</v>
          </cell>
          <cell r="F4663" t="str">
            <v/>
          </cell>
          <cell r="G4663">
            <v>190000</v>
          </cell>
          <cell r="H4663">
            <v>0</v>
          </cell>
          <cell r="K4663" t="str">
            <v>משכורת</v>
          </cell>
          <cell r="L4663" t="str">
            <v>.110</v>
          </cell>
          <cell r="M4663">
            <v>-248700</v>
          </cell>
          <cell r="O4663">
            <v>248700</v>
          </cell>
          <cell r="P4663">
            <v>0</v>
          </cell>
          <cell r="Q4663" t="str">
            <v>שכ"ל גן פעמונית</v>
          </cell>
          <cell r="R4663" t="str">
            <v>.41</v>
          </cell>
        </row>
        <row r="4664">
          <cell r="E4664">
            <v>0</v>
          </cell>
          <cell r="F4664" t="str">
            <v/>
          </cell>
          <cell r="G4664" t="str">
            <v/>
          </cell>
          <cell r="H4664" t="str">
            <v xml:space="preserve"> </v>
          </cell>
        </row>
        <row r="4665">
          <cell r="E4665">
            <v>2500</v>
          </cell>
          <cell r="F4665" t="str">
            <v/>
          </cell>
          <cell r="G4665">
            <v>2500</v>
          </cell>
          <cell r="H4665">
            <v>0</v>
          </cell>
          <cell r="K4665" t="str">
            <v>חשמל</v>
          </cell>
          <cell r="L4665" t="str">
            <v>.431</v>
          </cell>
        </row>
        <row r="4666">
          <cell r="E4666">
            <v>0</v>
          </cell>
          <cell r="F4666" t="str">
            <v/>
          </cell>
          <cell r="G4666" t="str">
            <v/>
          </cell>
          <cell r="H4666" t="str">
            <v xml:space="preserve"> </v>
          </cell>
        </row>
        <row r="4667">
          <cell r="E4667">
            <v>800</v>
          </cell>
          <cell r="F4667" t="str">
            <v/>
          </cell>
          <cell r="G4667">
            <v>800</v>
          </cell>
          <cell r="H4667">
            <v>0</v>
          </cell>
          <cell r="K4667" t="str">
            <v>מים</v>
          </cell>
          <cell r="L4667" t="str">
            <v>.432</v>
          </cell>
        </row>
        <row r="4668">
          <cell r="E4668">
            <v>0</v>
          </cell>
          <cell r="F4668" t="str">
            <v/>
          </cell>
          <cell r="G4668" t="str">
            <v/>
          </cell>
          <cell r="H4668" t="str">
            <v xml:space="preserve"> </v>
          </cell>
        </row>
        <row r="4669">
          <cell r="E4669">
            <v>2000</v>
          </cell>
          <cell r="F4669" t="str">
            <v/>
          </cell>
          <cell r="G4669">
            <v>2000</v>
          </cell>
          <cell r="H4669">
            <v>0</v>
          </cell>
          <cell r="K4669" t="str">
            <v>טלפון</v>
          </cell>
          <cell r="L4669" t="str">
            <v xml:space="preserve">.540 </v>
          </cell>
        </row>
        <row r="4670">
          <cell r="E4670">
            <v>0</v>
          </cell>
          <cell r="F4670" t="str">
            <v/>
          </cell>
          <cell r="G4670" t="str">
            <v/>
          </cell>
          <cell r="H4670" t="str">
            <v xml:space="preserve"> </v>
          </cell>
        </row>
        <row r="4671">
          <cell r="E4671">
            <v>200</v>
          </cell>
          <cell r="F4671" t="str">
            <v/>
          </cell>
          <cell r="G4671">
            <v>200</v>
          </cell>
          <cell r="H4671">
            <v>0</v>
          </cell>
          <cell r="K4671" t="str">
            <v>השתת'בהוצ' הנח"ש</v>
          </cell>
          <cell r="L4671" t="str">
            <v>.593</v>
          </cell>
        </row>
        <row r="4672">
          <cell r="E4672">
            <v>0</v>
          </cell>
          <cell r="F4672" t="str">
            <v/>
          </cell>
          <cell r="G4672" t="str">
            <v/>
          </cell>
          <cell r="H4672" t="str">
            <v xml:space="preserve"> </v>
          </cell>
        </row>
        <row r="4673">
          <cell r="E4673">
            <v>8000</v>
          </cell>
          <cell r="G4673">
            <v>8000</v>
          </cell>
          <cell r="H4673">
            <v>0</v>
          </cell>
          <cell r="K4673" t="str">
            <v>תקציב שוטף</v>
          </cell>
          <cell r="L4673" t="str">
            <v>.781</v>
          </cell>
        </row>
        <row r="4674">
          <cell r="E4674">
            <v>0</v>
          </cell>
          <cell r="F4674" t="str">
            <v/>
          </cell>
          <cell r="G4674" t="str">
            <v/>
          </cell>
          <cell r="H4674" t="str">
            <v xml:space="preserve"> </v>
          </cell>
        </row>
        <row r="4675">
          <cell r="E4675">
            <v>3600</v>
          </cell>
          <cell r="F4675" t="str">
            <v/>
          </cell>
          <cell r="G4675">
            <v>3600</v>
          </cell>
          <cell r="H4675">
            <v>0</v>
          </cell>
          <cell r="K4675" t="str">
            <v>שמירה</v>
          </cell>
          <cell r="L4675" t="str">
            <v>.785</v>
          </cell>
        </row>
        <row r="4676">
          <cell r="F4676" t="str">
            <v/>
          </cell>
        </row>
        <row r="4677">
          <cell r="F4677" t="str">
            <v>1-9.99</v>
          </cell>
          <cell r="I4677" t="str">
            <v xml:space="preserve">   -       מאזן תקופתי לגן-לוטן, מצטבר</v>
          </cell>
        </row>
        <row r="4678">
          <cell r="F4678" t="str">
            <v/>
          </cell>
        </row>
        <row r="4679">
          <cell r="E4679" t="str">
            <v>הגדלת תקציב</v>
          </cell>
          <cell r="F4679" t="str">
            <v>ביצוע הוצאות</v>
          </cell>
          <cell r="G4679" t="str">
            <v>תקציב</v>
          </cell>
          <cell r="H4679" t="str">
            <v>תקציב</v>
          </cell>
          <cell r="K4679" t="str">
            <v xml:space="preserve">האגפים     </v>
          </cell>
          <cell r="M4679" t="str">
            <v>הגדלת תקציב</v>
          </cell>
          <cell r="N4679" t="str">
            <v>ביצוע הכנסות</v>
          </cell>
          <cell r="O4679" t="str">
            <v>תקציב</v>
          </cell>
          <cell r="P4679" t="str">
            <v>תקציב</v>
          </cell>
          <cell r="Q4679" t="str">
            <v xml:space="preserve">האגפים     </v>
          </cell>
          <cell r="R4679" t="str">
            <v xml:space="preserve"> 'מס  </v>
          </cell>
        </row>
        <row r="4680">
          <cell r="E4680" t="str">
            <v>מול  1999</v>
          </cell>
          <cell r="F4680" t="str">
            <v>תקופתי</v>
          </cell>
          <cell r="G4680">
            <v>1999</v>
          </cell>
          <cell r="H4680" t="str">
            <v>2000</v>
          </cell>
          <cell r="M4680" t="str">
            <v>מול  1999</v>
          </cell>
          <cell r="N4680" t="str">
            <v>תקופתי</v>
          </cell>
          <cell r="O4680">
            <v>1999</v>
          </cell>
          <cell r="P4680" t="str">
            <v>2000</v>
          </cell>
          <cell r="R4680" t="str">
            <v>סעיף</v>
          </cell>
        </row>
        <row r="4681">
          <cell r="E4681" t="str">
            <v>=</v>
          </cell>
          <cell r="F4681" t="str">
            <v>=</v>
          </cell>
          <cell r="G4681" t="str">
            <v>=</v>
          </cell>
          <cell r="H4681" t="str">
            <v>=</v>
          </cell>
          <cell r="K4681" t="str">
            <v>=</v>
          </cell>
          <cell r="L4681" t="str">
            <v>=</v>
          </cell>
          <cell r="M4681" t="str">
            <v>=</v>
          </cell>
          <cell r="O4681" t="str">
            <v>=</v>
          </cell>
          <cell r="P4681" t="str">
            <v>=</v>
          </cell>
          <cell r="Q4681" t="str">
            <v>=</v>
          </cell>
          <cell r="R4681" t="str">
            <v>=</v>
          </cell>
        </row>
        <row r="4682">
          <cell r="F4682" t="str">
            <v/>
          </cell>
        </row>
        <row r="4683">
          <cell r="E4683">
            <v>185100</v>
          </cell>
          <cell r="F4683" t="str">
            <v/>
          </cell>
          <cell r="G4683">
            <v>185100</v>
          </cell>
          <cell r="H4683">
            <v>0</v>
          </cell>
          <cell r="K4683" t="str">
            <v>גן  לוטן</v>
          </cell>
          <cell r="L4683" t="str">
            <v>81253</v>
          </cell>
          <cell r="M4683">
            <v>-149900</v>
          </cell>
          <cell r="O4683">
            <v>149900</v>
          </cell>
          <cell r="P4683">
            <v>0</v>
          </cell>
          <cell r="Q4683" t="str">
            <v>גן לוטן</v>
          </cell>
          <cell r="R4683" t="str">
            <v>31253</v>
          </cell>
        </row>
        <row r="4684">
          <cell r="E4684" t="str">
            <v>-</v>
          </cell>
          <cell r="F4684" t="str">
            <v>-</v>
          </cell>
          <cell r="G4684" t="str">
            <v>-</v>
          </cell>
          <cell r="H4684" t="str">
            <v>-</v>
          </cell>
          <cell r="K4684" t="str">
            <v>-</v>
          </cell>
          <cell r="L4684" t="str">
            <v>-</v>
          </cell>
          <cell r="M4684" t="str">
            <v>-</v>
          </cell>
          <cell r="O4684" t="str">
            <v>-</v>
          </cell>
          <cell r="P4684" t="str">
            <v>-</v>
          </cell>
          <cell r="Q4684" t="str">
            <v>-</v>
          </cell>
          <cell r="R4684" t="str">
            <v>-</v>
          </cell>
        </row>
        <row r="4685">
          <cell r="E4685">
            <v>170000</v>
          </cell>
          <cell r="F4685" t="str">
            <v/>
          </cell>
          <cell r="G4685">
            <v>170000</v>
          </cell>
          <cell r="H4685">
            <v>0</v>
          </cell>
          <cell r="K4685" t="str">
            <v>משכורת</v>
          </cell>
          <cell r="L4685">
            <v>110</v>
          </cell>
          <cell r="M4685">
            <v>-149900</v>
          </cell>
          <cell r="O4685">
            <v>149900</v>
          </cell>
          <cell r="P4685">
            <v>0</v>
          </cell>
          <cell r="Q4685" t="str">
            <v>שכ"ל גן לוטן</v>
          </cell>
          <cell r="R4685" t="str">
            <v>.41</v>
          </cell>
        </row>
        <row r="4686">
          <cell r="E4686">
            <v>0</v>
          </cell>
          <cell r="F4686" t="str">
            <v/>
          </cell>
          <cell r="G4686" t="str">
            <v/>
          </cell>
          <cell r="H4686" t="str">
            <v xml:space="preserve"> </v>
          </cell>
        </row>
        <row r="4687">
          <cell r="E4687">
            <v>1800</v>
          </cell>
          <cell r="F4687" t="str">
            <v/>
          </cell>
          <cell r="G4687">
            <v>1800</v>
          </cell>
          <cell r="H4687">
            <v>0</v>
          </cell>
          <cell r="K4687" t="str">
            <v>חשמל</v>
          </cell>
          <cell r="L4687" t="str">
            <v>.431</v>
          </cell>
        </row>
        <row r="4688">
          <cell r="E4688">
            <v>0</v>
          </cell>
          <cell r="F4688" t="str">
            <v/>
          </cell>
          <cell r="G4688" t="str">
            <v/>
          </cell>
          <cell r="H4688" t="str">
            <v xml:space="preserve"> </v>
          </cell>
        </row>
        <row r="4689">
          <cell r="E4689">
            <v>1000</v>
          </cell>
          <cell r="F4689" t="str">
            <v/>
          </cell>
          <cell r="G4689">
            <v>1000</v>
          </cell>
          <cell r="H4689">
            <v>0</v>
          </cell>
          <cell r="K4689" t="str">
            <v>מים</v>
          </cell>
          <cell r="L4689" t="str">
            <v>.432</v>
          </cell>
        </row>
        <row r="4690">
          <cell r="E4690">
            <v>0</v>
          </cell>
          <cell r="F4690" t="str">
            <v/>
          </cell>
          <cell r="G4690" t="str">
            <v/>
          </cell>
          <cell r="H4690" t="str">
            <v xml:space="preserve"> </v>
          </cell>
        </row>
        <row r="4691">
          <cell r="E4691">
            <v>500</v>
          </cell>
          <cell r="F4691" t="str">
            <v/>
          </cell>
          <cell r="G4691">
            <v>500</v>
          </cell>
          <cell r="H4691">
            <v>0</v>
          </cell>
          <cell r="K4691" t="str">
            <v>טלפון</v>
          </cell>
          <cell r="L4691" t="str">
            <v xml:space="preserve">.540 </v>
          </cell>
        </row>
        <row r="4692">
          <cell r="E4692">
            <v>0</v>
          </cell>
          <cell r="F4692" t="str">
            <v/>
          </cell>
          <cell r="G4692" t="str">
            <v/>
          </cell>
          <cell r="H4692" t="str">
            <v xml:space="preserve"> </v>
          </cell>
        </row>
        <row r="4693">
          <cell r="E4693">
            <v>200</v>
          </cell>
          <cell r="F4693" t="str">
            <v/>
          </cell>
          <cell r="G4693">
            <v>200</v>
          </cell>
          <cell r="H4693">
            <v>0</v>
          </cell>
          <cell r="K4693" t="str">
            <v>השתת'בהוצ' הנח"ש</v>
          </cell>
          <cell r="L4693" t="str">
            <v>.593</v>
          </cell>
        </row>
        <row r="4694">
          <cell r="E4694">
            <v>0</v>
          </cell>
          <cell r="F4694" t="str">
            <v/>
          </cell>
          <cell r="G4694" t="str">
            <v/>
          </cell>
          <cell r="H4694" t="str">
            <v xml:space="preserve"> </v>
          </cell>
        </row>
        <row r="4695">
          <cell r="E4695">
            <v>8000</v>
          </cell>
          <cell r="F4695" t="str">
            <v/>
          </cell>
          <cell r="G4695">
            <v>8000</v>
          </cell>
          <cell r="H4695">
            <v>0</v>
          </cell>
          <cell r="K4695" t="str">
            <v>תקציב שוטף</v>
          </cell>
          <cell r="L4695" t="str">
            <v>.781</v>
          </cell>
        </row>
        <row r="4696">
          <cell r="E4696">
            <v>0</v>
          </cell>
          <cell r="F4696" t="str">
            <v/>
          </cell>
          <cell r="G4696" t="str">
            <v/>
          </cell>
          <cell r="H4696" t="str">
            <v xml:space="preserve"> </v>
          </cell>
        </row>
        <row r="4697">
          <cell r="E4697">
            <v>3600</v>
          </cell>
          <cell r="F4697" t="str">
            <v/>
          </cell>
          <cell r="G4697">
            <v>3600</v>
          </cell>
          <cell r="H4697">
            <v>0</v>
          </cell>
          <cell r="K4697" t="str">
            <v>שמירה</v>
          </cell>
          <cell r="L4697" t="str">
            <v>.785</v>
          </cell>
        </row>
        <row r="4700">
          <cell r="F4700" t="str">
            <v>1-9.99</v>
          </cell>
          <cell r="H4700" t="str">
            <v xml:space="preserve">   -       מאזן תקופתי לגן-נורית, מצטבר</v>
          </cell>
        </row>
        <row r="4703">
          <cell r="E4703" t="str">
            <v>הגדלת תקציב</v>
          </cell>
          <cell r="F4703" t="str">
            <v>ביצוע הוצאות</v>
          </cell>
          <cell r="G4703" t="str">
            <v>תקציב</v>
          </cell>
          <cell r="H4703" t="str">
            <v>תקציב</v>
          </cell>
          <cell r="K4703" t="str">
            <v xml:space="preserve">האגפים     </v>
          </cell>
          <cell r="M4703" t="str">
            <v>הגדלת תקציב</v>
          </cell>
          <cell r="N4703" t="str">
            <v>ביצוע הכנסות</v>
          </cell>
          <cell r="O4703" t="str">
            <v>תקציב</v>
          </cell>
          <cell r="P4703" t="str">
            <v>תקציב</v>
          </cell>
          <cell r="Q4703" t="str">
            <v xml:space="preserve">האגפים     </v>
          </cell>
          <cell r="R4703" t="str">
            <v xml:space="preserve"> 'מס  </v>
          </cell>
        </row>
        <row r="4704">
          <cell r="E4704" t="str">
            <v>מול  1999</v>
          </cell>
          <cell r="F4704" t="str">
            <v>תקופתי</v>
          </cell>
          <cell r="G4704">
            <v>1999</v>
          </cell>
          <cell r="H4704" t="str">
            <v>2000</v>
          </cell>
          <cell r="M4704" t="str">
            <v>מול  1999</v>
          </cell>
          <cell r="N4704" t="str">
            <v>תקופתי</v>
          </cell>
          <cell r="O4704">
            <v>1999</v>
          </cell>
          <cell r="P4704" t="str">
            <v>2000</v>
          </cell>
          <cell r="R4704" t="str">
            <v>סעיף</v>
          </cell>
        </row>
        <row r="4705">
          <cell r="E4705" t="str">
            <v>=</v>
          </cell>
          <cell r="F4705" t="str">
            <v>=</v>
          </cell>
          <cell r="G4705" t="str">
            <v>=</v>
          </cell>
          <cell r="H4705" t="str">
            <v>=</v>
          </cell>
          <cell r="K4705" t="str">
            <v>=</v>
          </cell>
          <cell r="L4705" t="str">
            <v>=</v>
          </cell>
          <cell r="M4705" t="str">
            <v>=</v>
          </cell>
          <cell r="O4705" t="str">
            <v>=</v>
          </cell>
          <cell r="P4705" t="str">
            <v>=</v>
          </cell>
          <cell r="Q4705" t="str">
            <v>=</v>
          </cell>
          <cell r="R4705" t="str">
            <v>=</v>
          </cell>
        </row>
        <row r="4707">
          <cell r="E4707">
            <v>207900</v>
          </cell>
          <cell r="F4707" t="str">
            <v/>
          </cell>
          <cell r="G4707">
            <v>207900</v>
          </cell>
          <cell r="H4707">
            <v>0</v>
          </cell>
          <cell r="K4707" t="str">
            <v>גן נורית</v>
          </cell>
          <cell r="L4707" t="str">
            <v>81254</v>
          </cell>
          <cell r="M4707">
            <v>-247200</v>
          </cell>
          <cell r="O4707">
            <v>247200</v>
          </cell>
          <cell r="P4707">
            <v>0</v>
          </cell>
          <cell r="Q4707" t="str">
            <v>גן נורית</v>
          </cell>
          <cell r="R4707" t="str">
            <v>31254</v>
          </cell>
        </row>
        <row r="4708">
          <cell r="E4708" t="str">
            <v>-</v>
          </cell>
          <cell r="F4708" t="str">
            <v>-</v>
          </cell>
          <cell r="G4708" t="str">
            <v>-</v>
          </cell>
          <cell r="H4708" t="str">
            <v>-</v>
          </cell>
          <cell r="K4708" t="str">
            <v>-</v>
          </cell>
          <cell r="L4708" t="str">
            <v>-</v>
          </cell>
          <cell r="M4708" t="str">
            <v>-</v>
          </cell>
          <cell r="O4708" t="str">
            <v>-</v>
          </cell>
          <cell r="P4708" t="str">
            <v>-</v>
          </cell>
          <cell r="Q4708" t="str">
            <v>-</v>
          </cell>
          <cell r="R4708" t="str">
            <v>-</v>
          </cell>
        </row>
        <row r="4709">
          <cell r="E4709">
            <v>190000</v>
          </cell>
          <cell r="F4709" t="str">
            <v/>
          </cell>
          <cell r="G4709">
            <v>190000</v>
          </cell>
          <cell r="H4709">
            <v>0</v>
          </cell>
          <cell r="K4709" t="str">
            <v>משכורת</v>
          </cell>
          <cell r="L4709">
            <v>110</v>
          </cell>
          <cell r="M4709">
            <v>-247200</v>
          </cell>
          <cell r="O4709">
            <v>247200</v>
          </cell>
          <cell r="P4709">
            <v>0</v>
          </cell>
          <cell r="Q4709" t="str">
            <v>שכ"ל גן נורית</v>
          </cell>
          <cell r="R4709" t="str">
            <v>.41</v>
          </cell>
        </row>
        <row r="4710">
          <cell r="E4710">
            <v>0</v>
          </cell>
          <cell r="F4710" t="str">
            <v/>
          </cell>
          <cell r="G4710" t="str">
            <v/>
          </cell>
          <cell r="H4710" t="str">
            <v xml:space="preserve"> </v>
          </cell>
        </row>
        <row r="4711">
          <cell r="E4711">
            <v>1000</v>
          </cell>
          <cell r="F4711" t="str">
            <v/>
          </cell>
          <cell r="G4711">
            <v>1000</v>
          </cell>
          <cell r="H4711">
            <v>0</v>
          </cell>
          <cell r="K4711" t="str">
            <v>חשמל</v>
          </cell>
          <cell r="L4711" t="str">
            <v>.431</v>
          </cell>
        </row>
        <row r="4712">
          <cell r="E4712">
            <v>0</v>
          </cell>
          <cell r="F4712" t="str">
            <v/>
          </cell>
          <cell r="G4712" t="str">
            <v/>
          </cell>
          <cell r="H4712" t="str">
            <v xml:space="preserve"> </v>
          </cell>
        </row>
        <row r="4713">
          <cell r="E4713">
            <v>2500</v>
          </cell>
          <cell r="F4713" t="str">
            <v/>
          </cell>
          <cell r="G4713">
            <v>2500</v>
          </cell>
          <cell r="H4713">
            <v>0</v>
          </cell>
          <cell r="K4713" t="str">
            <v>מים</v>
          </cell>
          <cell r="L4713" t="str">
            <v>.432</v>
          </cell>
        </row>
        <row r="4714">
          <cell r="E4714">
            <v>0</v>
          </cell>
          <cell r="F4714" t="str">
            <v/>
          </cell>
          <cell r="G4714" t="str">
            <v/>
          </cell>
          <cell r="H4714" t="str">
            <v xml:space="preserve"> </v>
          </cell>
        </row>
        <row r="4715">
          <cell r="E4715">
            <v>1800</v>
          </cell>
          <cell r="F4715" t="str">
            <v/>
          </cell>
          <cell r="G4715">
            <v>1800</v>
          </cell>
          <cell r="H4715">
            <v>0</v>
          </cell>
          <cell r="K4715" t="str">
            <v>טלפון</v>
          </cell>
          <cell r="L4715" t="str">
            <v xml:space="preserve">.540 </v>
          </cell>
        </row>
        <row r="4716">
          <cell r="E4716">
            <v>0</v>
          </cell>
          <cell r="F4716" t="str">
            <v/>
          </cell>
          <cell r="G4716" t="str">
            <v/>
          </cell>
          <cell r="H4716" t="str">
            <v xml:space="preserve"> </v>
          </cell>
        </row>
        <row r="4717">
          <cell r="E4717">
            <v>1200</v>
          </cell>
          <cell r="F4717" t="str">
            <v/>
          </cell>
          <cell r="G4717">
            <v>1200</v>
          </cell>
          <cell r="H4717">
            <v>0</v>
          </cell>
          <cell r="K4717" t="str">
            <v>השתת'בהוצ' הנח"ש</v>
          </cell>
          <cell r="L4717" t="str">
            <v>.593</v>
          </cell>
        </row>
        <row r="4718">
          <cell r="E4718">
            <v>0</v>
          </cell>
          <cell r="F4718" t="str">
            <v/>
          </cell>
          <cell r="G4718" t="str">
            <v/>
          </cell>
          <cell r="H4718" t="str">
            <v xml:space="preserve"> </v>
          </cell>
        </row>
        <row r="4719">
          <cell r="E4719">
            <v>7800</v>
          </cell>
          <cell r="F4719" t="str">
            <v/>
          </cell>
          <cell r="G4719">
            <v>7800</v>
          </cell>
          <cell r="H4719">
            <v>0</v>
          </cell>
          <cell r="K4719" t="str">
            <v>תקציב שוטף</v>
          </cell>
          <cell r="L4719" t="str">
            <v>.781</v>
          </cell>
        </row>
        <row r="4720">
          <cell r="E4720">
            <v>0</v>
          </cell>
          <cell r="F4720" t="str">
            <v/>
          </cell>
          <cell r="G4720" t="str">
            <v/>
          </cell>
          <cell r="H4720" t="str">
            <v xml:space="preserve"> </v>
          </cell>
        </row>
        <row r="4721">
          <cell r="E4721">
            <v>3600</v>
          </cell>
          <cell r="F4721" t="str">
            <v/>
          </cell>
          <cell r="G4721">
            <v>3600</v>
          </cell>
          <cell r="H4721">
            <v>0</v>
          </cell>
          <cell r="K4721" t="str">
            <v>שמירה</v>
          </cell>
          <cell r="L4721" t="str">
            <v>.785</v>
          </cell>
        </row>
        <row r="4725">
          <cell r="F4725" t="str">
            <v>1-9.99</v>
          </cell>
          <cell r="H4725" t="str">
            <v xml:space="preserve">   -       מאזן תקופתי לגן-דובדבן, מצטבר</v>
          </cell>
        </row>
        <row r="4727">
          <cell r="E4727" t="str">
            <v>הגדלת תקציב</v>
          </cell>
          <cell r="F4727" t="str">
            <v>ביצוע הוצאות</v>
          </cell>
          <cell r="G4727" t="str">
            <v>תקציב</v>
          </cell>
          <cell r="H4727" t="str">
            <v>תקציב</v>
          </cell>
          <cell r="K4727" t="str">
            <v xml:space="preserve">האגפים     </v>
          </cell>
          <cell r="M4727" t="str">
            <v>הגדלת תקציב</v>
          </cell>
          <cell r="N4727" t="str">
            <v>ביצוע הכנסות</v>
          </cell>
          <cell r="O4727" t="str">
            <v>תקציב</v>
          </cell>
          <cell r="P4727" t="str">
            <v>תקציב</v>
          </cell>
          <cell r="Q4727" t="str">
            <v xml:space="preserve">האגפים     </v>
          </cell>
          <cell r="R4727" t="str">
            <v xml:space="preserve"> 'מס  </v>
          </cell>
        </row>
        <row r="4728">
          <cell r="E4728" t="str">
            <v>מול  1999</v>
          </cell>
          <cell r="F4728" t="str">
            <v>תקופתי</v>
          </cell>
          <cell r="G4728">
            <v>1999</v>
          </cell>
          <cell r="H4728" t="str">
            <v>2000</v>
          </cell>
          <cell r="M4728" t="str">
            <v>מול  1999</v>
          </cell>
          <cell r="N4728" t="str">
            <v>תקופתי</v>
          </cell>
          <cell r="O4728">
            <v>1999</v>
          </cell>
          <cell r="P4728" t="str">
            <v>2000</v>
          </cell>
          <cell r="R4728" t="str">
            <v>סעיף</v>
          </cell>
        </row>
        <row r="4729">
          <cell r="E4729" t="str">
            <v>=</v>
          </cell>
          <cell r="F4729" t="str">
            <v>=</v>
          </cell>
          <cell r="G4729" t="str">
            <v>=</v>
          </cell>
          <cell r="H4729" t="str">
            <v>=</v>
          </cell>
          <cell r="K4729" t="str">
            <v>=</v>
          </cell>
          <cell r="L4729" t="str">
            <v>=</v>
          </cell>
          <cell r="M4729" t="str">
            <v>=</v>
          </cell>
          <cell r="O4729" t="str">
            <v>=</v>
          </cell>
          <cell r="P4729" t="str">
            <v>=</v>
          </cell>
          <cell r="Q4729" t="str">
            <v>=</v>
          </cell>
          <cell r="R4729" t="str">
            <v>=</v>
          </cell>
        </row>
        <row r="4731">
          <cell r="E4731">
            <v>149600</v>
          </cell>
          <cell r="F4731" t="str">
            <v/>
          </cell>
          <cell r="G4731">
            <v>149600</v>
          </cell>
          <cell r="H4731">
            <v>0</v>
          </cell>
          <cell r="K4731" t="str">
            <v>גן דובדבן</v>
          </cell>
          <cell r="L4731" t="str">
            <v>81255</v>
          </cell>
          <cell r="M4731">
            <v>-242900</v>
          </cell>
          <cell r="O4731">
            <v>242900</v>
          </cell>
          <cell r="P4731">
            <v>0</v>
          </cell>
          <cell r="Q4731" t="str">
            <v>גן דובדבן</v>
          </cell>
          <cell r="R4731" t="str">
            <v>31255</v>
          </cell>
        </row>
        <row r="4732">
          <cell r="E4732" t="str">
            <v>-</v>
          </cell>
          <cell r="F4732" t="str">
            <v>-</v>
          </cell>
          <cell r="G4732" t="str">
            <v>-</v>
          </cell>
          <cell r="H4732" t="str">
            <v>-</v>
          </cell>
          <cell r="K4732" t="str">
            <v>-</v>
          </cell>
          <cell r="L4732" t="str">
            <v>-</v>
          </cell>
          <cell r="M4732" t="str">
            <v>-</v>
          </cell>
          <cell r="O4732" t="str">
            <v>-</v>
          </cell>
          <cell r="P4732" t="str">
            <v>-</v>
          </cell>
          <cell r="Q4732" t="str">
            <v>-</v>
          </cell>
          <cell r="R4732" t="str">
            <v>-</v>
          </cell>
        </row>
        <row r="4733">
          <cell r="E4733">
            <v>100000</v>
          </cell>
          <cell r="F4733" t="str">
            <v/>
          </cell>
          <cell r="G4733">
            <v>100000</v>
          </cell>
          <cell r="H4733">
            <v>0</v>
          </cell>
          <cell r="K4733" t="str">
            <v>משכורת</v>
          </cell>
          <cell r="L4733">
            <v>110</v>
          </cell>
          <cell r="M4733">
            <v>-242900</v>
          </cell>
          <cell r="O4733">
            <v>242900</v>
          </cell>
          <cell r="P4733">
            <v>0</v>
          </cell>
          <cell r="Q4733" t="str">
            <v>שכ"ל גן דובדבן</v>
          </cell>
          <cell r="R4733" t="str">
            <v>.41</v>
          </cell>
        </row>
        <row r="4734">
          <cell r="E4734">
            <v>0</v>
          </cell>
          <cell r="F4734" t="str">
            <v/>
          </cell>
          <cell r="G4734" t="str">
            <v/>
          </cell>
          <cell r="H4734" t="str">
            <v xml:space="preserve"> </v>
          </cell>
        </row>
        <row r="4735">
          <cell r="E4735">
            <v>500</v>
          </cell>
          <cell r="F4735" t="str">
            <v/>
          </cell>
          <cell r="G4735">
            <v>500</v>
          </cell>
          <cell r="H4735">
            <v>0</v>
          </cell>
          <cell r="K4735" t="str">
            <v>חשמל</v>
          </cell>
          <cell r="L4735" t="str">
            <v>.431</v>
          </cell>
        </row>
        <row r="4736">
          <cell r="E4736">
            <v>0</v>
          </cell>
          <cell r="F4736" t="str">
            <v/>
          </cell>
          <cell r="G4736" t="str">
            <v/>
          </cell>
          <cell r="H4736" t="str">
            <v xml:space="preserve"> </v>
          </cell>
        </row>
        <row r="4737">
          <cell r="E4737">
            <v>3500</v>
          </cell>
          <cell r="F4737" t="str">
            <v/>
          </cell>
          <cell r="G4737">
            <v>3500</v>
          </cell>
          <cell r="H4737">
            <v>0</v>
          </cell>
          <cell r="K4737" t="str">
            <v>מים</v>
          </cell>
          <cell r="L4737" t="str">
            <v>.432</v>
          </cell>
        </row>
        <row r="4738">
          <cell r="E4738">
            <v>0</v>
          </cell>
          <cell r="F4738" t="str">
            <v/>
          </cell>
          <cell r="G4738" t="str">
            <v/>
          </cell>
          <cell r="H4738" t="str">
            <v xml:space="preserve"> </v>
          </cell>
        </row>
        <row r="4739">
          <cell r="E4739">
            <v>1500</v>
          </cell>
          <cell r="F4739" t="str">
            <v/>
          </cell>
          <cell r="G4739">
            <v>1500</v>
          </cell>
          <cell r="H4739">
            <v>0</v>
          </cell>
          <cell r="K4739" t="str">
            <v>טלפון</v>
          </cell>
          <cell r="L4739" t="str">
            <v xml:space="preserve">.540 </v>
          </cell>
        </row>
        <row r="4740">
          <cell r="E4740">
            <v>0</v>
          </cell>
          <cell r="F4740" t="str">
            <v/>
          </cell>
          <cell r="G4740" t="str">
            <v/>
          </cell>
          <cell r="H4740" t="str">
            <v xml:space="preserve"> </v>
          </cell>
        </row>
        <row r="4741">
          <cell r="E4741">
            <v>200</v>
          </cell>
          <cell r="F4741" t="str">
            <v/>
          </cell>
          <cell r="G4741">
            <v>200</v>
          </cell>
          <cell r="H4741">
            <v>0</v>
          </cell>
          <cell r="K4741" t="str">
            <v>השתת'בהוצ' הנח"ש</v>
          </cell>
          <cell r="L4741" t="str">
            <v>.593</v>
          </cell>
        </row>
        <row r="4742">
          <cell r="E4742">
            <v>0</v>
          </cell>
          <cell r="F4742" t="str">
            <v/>
          </cell>
          <cell r="G4742" t="str">
            <v/>
          </cell>
          <cell r="H4742" t="str">
            <v xml:space="preserve"> </v>
          </cell>
        </row>
        <row r="4743">
          <cell r="E4743">
            <v>7900</v>
          </cell>
          <cell r="F4743" t="str">
            <v/>
          </cell>
          <cell r="G4743">
            <v>7900</v>
          </cell>
          <cell r="H4743">
            <v>0</v>
          </cell>
          <cell r="K4743" t="str">
            <v>תקציב שוטף</v>
          </cell>
          <cell r="L4743" t="str">
            <v>.781</v>
          </cell>
        </row>
        <row r="4744">
          <cell r="E4744">
            <v>0</v>
          </cell>
          <cell r="F4744" t="str">
            <v/>
          </cell>
          <cell r="G4744" t="str">
            <v/>
          </cell>
        </row>
        <row r="4745">
          <cell r="E4745">
            <v>36000</v>
          </cell>
          <cell r="F4745" t="str">
            <v/>
          </cell>
          <cell r="G4745">
            <v>36000</v>
          </cell>
          <cell r="H4745">
            <v>0</v>
          </cell>
          <cell r="K4745" t="str">
            <v>שמירה</v>
          </cell>
          <cell r="L4745" t="str">
            <v>.785</v>
          </cell>
        </row>
        <row r="4748">
          <cell r="F4748" t="str">
            <v>1-9.99</v>
          </cell>
          <cell r="H4748" t="str">
            <v xml:space="preserve">   -       מאזן תקופתי לגן-מרגנית, מצטבר</v>
          </cell>
        </row>
        <row r="4751">
          <cell r="E4751" t="str">
            <v>הגדלת תקציב</v>
          </cell>
          <cell r="F4751" t="str">
            <v>ביצוע הוצאות</v>
          </cell>
          <cell r="G4751" t="str">
            <v>תקציב</v>
          </cell>
          <cell r="H4751" t="str">
            <v>תקציב</v>
          </cell>
          <cell r="K4751" t="str">
            <v xml:space="preserve">האגפים     </v>
          </cell>
          <cell r="M4751" t="str">
            <v>הגדלת תקציב</v>
          </cell>
          <cell r="N4751" t="str">
            <v>ביצוע הכנסות</v>
          </cell>
          <cell r="O4751" t="str">
            <v>תקציב</v>
          </cell>
          <cell r="P4751" t="str">
            <v>תקציב</v>
          </cell>
          <cell r="Q4751" t="str">
            <v xml:space="preserve">האגפים     </v>
          </cell>
          <cell r="R4751" t="str">
            <v xml:space="preserve"> 'מס  </v>
          </cell>
        </row>
        <row r="4752">
          <cell r="E4752" t="str">
            <v>מול  1999</v>
          </cell>
          <cell r="F4752" t="str">
            <v>תקופתי</v>
          </cell>
          <cell r="G4752">
            <v>1999</v>
          </cell>
          <cell r="H4752" t="str">
            <v>2000</v>
          </cell>
          <cell r="M4752" t="str">
            <v>מול  1999</v>
          </cell>
          <cell r="N4752" t="str">
            <v>תקופתי</v>
          </cell>
          <cell r="O4752">
            <v>1999</v>
          </cell>
          <cell r="P4752" t="str">
            <v>2000</v>
          </cell>
          <cell r="R4752" t="str">
            <v>סעיף</v>
          </cell>
        </row>
        <row r="4753">
          <cell r="E4753" t="str">
            <v>=</v>
          </cell>
          <cell r="F4753" t="str">
            <v>=</v>
          </cell>
          <cell r="G4753" t="str">
            <v>=</v>
          </cell>
          <cell r="H4753" t="str">
            <v>=</v>
          </cell>
          <cell r="K4753" t="str">
            <v>=</v>
          </cell>
          <cell r="L4753" t="str">
            <v>=</v>
          </cell>
          <cell r="M4753" t="str">
            <v>=</v>
          </cell>
          <cell r="O4753" t="str">
            <v>=</v>
          </cell>
          <cell r="P4753" t="str">
            <v>=</v>
          </cell>
          <cell r="Q4753" t="str">
            <v>=</v>
          </cell>
          <cell r="R4753" t="str">
            <v>=</v>
          </cell>
        </row>
        <row r="4755">
          <cell r="E4755">
            <v>176300</v>
          </cell>
          <cell r="F4755" t="str">
            <v/>
          </cell>
          <cell r="G4755">
            <v>176300</v>
          </cell>
          <cell r="H4755">
            <v>0</v>
          </cell>
          <cell r="K4755" t="str">
            <v>גן מרגנית</v>
          </cell>
          <cell r="L4755" t="str">
            <v>81256</v>
          </cell>
          <cell r="M4755">
            <v>-304900</v>
          </cell>
          <cell r="O4755">
            <v>304900</v>
          </cell>
          <cell r="P4755">
            <v>0</v>
          </cell>
          <cell r="Q4755" t="str">
            <v>גן מרגנית</v>
          </cell>
          <cell r="R4755" t="str">
            <v>31256</v>
          </cell>
        </row>
        <row r="4756">
          <cell r="E4756" t="str">
            <v>-</v>
          </cell>
          <cell r="F4756" t="str">
            <v>-</v>
          </cell>
          <cell r="G4756" t="str">
            <v>-</v>
          </cell>
          <cell r="H4756" t="str">
            <v>-</v>
          </cell>
          <cell r="K4756" t="str">
            <v>-</v>
          </cell>
          <cell r="L4756" t="str">
            <v>-</v>
          </cell>
          <cell r="M4756" t="str">
            <v>-</v>
          </cell>
          <cell r="O4756" t="str">
            <v>-</v>
          </cell>
          <cell r="P4756" t="str">
            <v>-</v>
          </cell>
          <cell r="Q4756" t="str">
            <v>-</v>
          </cell>
          <cell r="R4756" t="str">
            <v>-</v>
          </cell>
        </row>
        <row r="4757">
          <cell r="E4757">
            <v>160000</v>
          </cell>
          <cell r="F4757" t="str">
            <v/>
          </cell>
          <cell r="G4757">
            <v>160000</v>
          </cell>
          <cell r="H4757">
            <v>0</v>
          </cell>
          <cell r="K4757" t="str">
            <v>משכורת</v>
          </cell>
          <cell r="L4757">
            <v>110</v>
          </cell>
          <cell r="M4757">
            <v>-304900</v>
          </cell>
          <cell r="O4757">
            <v>304900</v>
          </cell>
          <cell r="P4757">
            <v>0</v>
          </cell>
          <cell r="Q4757" t="str">
            <v>שכ"ל גן מרגנית</v>
          </cell>
          <cell r="R4757" t="str">
            <v>.41</v>
          </cell>
        </row>
        <row r="4758">
          <cell r="E4758">
            <v>0</v>
          </cell>
          <cell r="F4758" t="str">
            <v/>
          </cell>
          <cell r="G4758" t="str">
            <v/>
          </cell>
          <cell r="H4758" t="str">
            <v xml:space="preserve"> </v>
          </cell>
        </row>
        <row r="4759">
          <cell r="E4759">
            <v>1500</v>
          </cell>
          <cell r="F4759" t="str">
            <v/>
          </cell>
          <cell r="G4759">
            <v>1500</v>
          </cell>
          <cell r="H4759">
            <v>0</v>
          </cell>
          <cell r="K4759" t="str">
            <v>חשמל</v>
          </cell>
          <cell r="L4759" t="str">
            <v>.431</v>
          </cell>
        </row>
        <row r="4760">
          <cell r="E4760">
            <v>0</v>
          </cell>
          <cell r="F4760" t="str">
            <v/>
          </cell>
          <cell r="G4760" t="str">
            <v/>
          </cell>
          <cell r="H4760" t="str">
            <v xml:space="preserve"> </v>
          </cell>
        </row>
        <row r="4761">
          <cell r="E4761">
            <v>500</v>
          </cell>
          <cell r="F4761" t="str">
            <v/>
          </cell>
          <cell r="G4761">
            <v>500</v>
          </cell>
          <cell r="H4761">
            <v>0</v>
          </cell>
          <cell r="K4761" t="str">
            <v>מים</v>
          </cell>
          <cell r="L4761" t="str">
            <v>.432</v>
          </cell>
        </row>
        <row r="4762">
          <cell r="E4762">
            <v>0</v>
          </cell>
          <cell r="F4762" t="str">
            <v/>
          </cell>
          <cell r="G4762" t="str">
            <v/>
          </cell>
          <cell r="H4762" t="str">
            <v xml:space="preserve"> </v>
          </cell>
        </row>
        <row r="4763">
          <cell r="E4763">
            <v>2500</v>
          </cell>
          <cell r="F4763" t="str">
            <v/>
          </cell>
          <cell r="G4763">
            <v>2500</v>
          </cell>
          <cell r="H4763">
            <v>0</v>
          </cell>
          <cell r="K4763" t="str">
            <v>טלפון</v>
          </cell>
          <cell r="L4763" t="str">
            <v xml:space="preserve">.540 </v>
          </cell>
        </row>
        <row r="4764">
          <cell r="E4764">
            <v>0</v>
          </cell>
          <cell r="F4764" t="str">
            <v/>
          </cell>
          <cell r="G4764" t="str">
            <v/>
          </cell>
          <cell r="H4764" t="str">
            <v xml:space="preserve"> </v>
          </cell>
        </row>
        <row r="4765">
          <cell r="E4765">
            <v>200</v>
          </cell>
          <cell r="F4765" t="str">
            <v/>
          </cell>
          <cell r="G4765">
            <v>200</v>
          </cell>
          <cell r="H4765">
            <v>0</v>
          </cell>
          <cell r="K4765" t="str">
            <v>השתת'בהוצ' הנח"ש</v>
          </cell>
          <cell r="L4765" t="str">
            <v>.593</v>
          </cell>
        </row>
        <row r="4766">
          <cell r="E4766">
            <v>0</v>
          </cell>
          <cell r="F4766" t="str">
            <v/>
          </cell>
          <cell r="G4766" t="str">
            <v/>
          </cell>
          <cell r="H4766" t="str">
            <v xml:space="preserve"> </v>
          </cell>
        </row>
        <row r="4767">
          <cell r="E4767">
            <v>8000</v>
          </cell>
          <cell r="F4767" t="str">
            <v/>
          </cell>
          <cell r="G4767">
            <v>8000</v>
          </cell>
          <cell r="H4767">
            <v>0</v>
          </cell>
          <cell r="K4767" t="str">
            <v>תקציב שוטף</v>
          </cell>
          <cell r="L4767" t="str">
            <v>.781</v>
          </cell>
        </row>
        <row r="4768">
          <cell r="E4768">
            <v>0</v>
          </cell>
          <cell r="F4768" t="str">
            <v/>
          </cell>
          <cell r="G4768" t="str">
            <v/>
          </cell>
          <cell r="H4768" t="str">
            <v xml:space="preserve"> </v>
          </cell>
        </row>
        <row r="4769">
          <cell r="E4769">
            <v>3600</v>
          </cell>
          <cell r="F4769" t="str">
            <v/>
          </cell>
          <cell r="G4769">
            <v>3600</v>
          </cell>
          <cell r="H4769">
            <v>0</v>
          </cell>
          <cell r="K4769" t="str">
            <v>שמירה</v>
          </cell>
          <cell r="L4769" t="str">
            <v>.785</v>
          </cell>
        </row>
        <row r="4771">
          <cell r="F4771" t="str">
            <v>1-9.99</v>
          </cell>
          <cell r="H4771" t="str">
            <v xml:space="preserve">   -       מאזן תקופתי לגן-אורנים מצטבר</v>
          </cell>
        </row>
        <row r="4773">
          <cell r="E4773" t="str">
            <v>הגדלת תקציב</v>
          </cell>
          <cell r="F4773" t="str">
            <v>ביצוע הוצאות</v>
          </cell>
          <cell r="G4773" t="str">
            <v>תקציב</v>
          </cell>
          <cell r="H4773" t="str">
            <v>תקציב</v>
          </cell>
          <cell r="K4773" t="str">
            <v xml:space="preserve">האגפים     </v>
          </cell>
          <cell r="M4773" t="str">
            <v>הגדלת תקציב</v>
          </cell>
          <cell r="N4773" t="str">
            <v>ביצוע הכנסות</v>
          </cell>
          <cell r="O4773" t="str">
            <v>תקציב</v>
          </cell>
          <cell r="P4773" t="str">
            <v>תקציב</v>
          </cell>
          <cell r="Q4773" t="str">
            <v xml:space="preserve">האגפים     </v>
          </cell>
          <cell r="R4773" t="str">
            <v xml:space="preserve"> 'מס  </v>
          </cell>
        </row>
        <row r="4774">
          <cell r="E4774" t="str">
            <v>מול  1999</v>
          </cell>
          <cell r="F4774" t="str">
            <v>תקופתי</v>
          </cell>
          <cell r="G4774">
            <v>1999</v>
          </cell>
          <cell r="H4774" t="str">
            <v>2000</v>
          </cell>
          <cell r="M4774" t="str">
            <v>מול  1999</v>
          </cell>
          <cell r="N4774" t="str">
            <v>תקופתי</v>
          </cell>
          <cell r="O4774">
            <v>1999</v>
          </cell>
          <cell r="P4774" t="str">
            <v>2000</v>
          </cell>
          <cell r="R4774" t="str">
            <v>סעיף</v>
          </cell>
        </row>
        <row r="4775">
          <cell r="E4775" t="str">
            <v>=</v>
          </cell>
          <cell r="F4775" t="str">
            <v>=</v>
          </cell>
          <cell r="G4775" t="str">
            <v>=</v>
          </cell>
          <cell r="H4775" t="str">
            <v>=</v>
          </cell>
          <cell r="K4775" t="str">
            <v>=</v>
          </cell>
          <cell r="L4775" t="str">
            <v>=</v>
          </cell>
          <cell r="M4775" t="str">
            <v>=</v>
          </cell>
          <cell r="O4775" t="str">
            <v>=</v>
          </cell>
          <cell r="P4775" t="str">
            <v>=</v>
          </cell>
          <cell r="Q4775" t="str">
            <v>=</v>
          </cell>
          <cell r="R4775" t="str">
            <v>=</v>
          </cell>
        </row>
        <row r="4777">
          <cell r="E4777">
            <v>94900</v>
          </cell>
          <cell r="F4777" t="str">
            <v/>
          </cell>
          <cell r="G4777">
            <v>94900</v>
          </cell>
          <cell r="H4777">
            <v>0</v>
          </cell>
          <cell r="K4777" t="str">
            <v>גן אורנים</v>
          </cell>
          <cell r="L4777" t="str">
            <v>81257</v>
          </cell>
          <cell r="M4777">
            <v>-162800</v>
          </cell>
          <cell r="O4777">
            <v>162800</v>
          </cell>
          <cell r="P4777">
            <v>0</v>
          </cell>
          <cell r="Q4777" t="str">
            <v>גן אורנים</v>
          </cell>
          <cell r="R4777" t="str">
            <v>31257</v>
          </cell>
        </row>
        <row r="4778">
          <cell r="E4778" t="str">
            <v>-</v>
          </cell>
          <cell r="F4778" t="str">
            <v>-</v>
          </cell>
          <cell r="G4778" t="str">
            <v>-</v>
          </cell>
          <cell r="H4778" t="str">
            <v>-</v>
          </cell>
          <cell r="K4778" t="str">
            <v>-</v>
          </cell>
          <cell r="L4778" t="str">
            <v>-</v>
          </cell>
          <cell r="M4778" t="str">
            <v>-</v>
          </cell>
          <cell r="O4778" t="str">
            <v>-</v>
          </cell>
          <cell r="P4778" t="str">
            <v>-</v>
          </cell>
          <cell r="Q4778" t="str">
            <v>-</v>
          </cell>
          <cell r="R4778" t="str">
            <v>-</v>
          </cell>
        </row>
        <row r="4779">
          <cell r="E4779">
            <v>84800</v>
          </cell>
          <cell r="F4779" t="str">
            <v/>
          </cell>
          <cell r="G4779">
            <v>84800</v>
          </cell>
          <cell r="H4779">
            <v>0</v>
          </cell>
          <cell r="K4779" t="str">
            <v>משכורת</v>
          </cell>
          <cell r="L4779">
            <v>110</v>
          </cell>
          <cell r="M4779">
            <v>-162800</v>
          </cell>
          <cell r="O4779">
            <v>162800</v>
          </cell>
          <cell r="P4779">
            <v>0</v>
          </cell>
          <cell r="Q4779" t="str">
            <v>שכ"ל גן אורנים</v>
          </cell>
          <cell r="R4779" t="str">
            <v>.41</v>
          </cell>
        </row>
        <row r="4780">
          <cell r="E4780">
            <v>0</v>
          </cell>
          <cell r="F4780" t="str">
            <v/>
          </cell>
          <cell r="G4780" t="str">
            <v/>
          </cell>
          <cell r="H4780" t="str">
            <v xml:space="preserve"> </v>
          </cell>
        </row>
        <row r="4781">
          <cell r="E4781">
            <v>2300</v>
          </cell>
          <cell r="F4781" t="str">
            <v/>
          </cell>
          <cell r="G4781">
            <v>2300</v>
          </cell>
          <cell r="H4781">
            <v>0</v>
          </cell>
          <cell r="K4781" t="str">
            <v>חשמל</v>
          </cell>
          <cell r="L4781" t="str">
            <v>.431</v>
          </cell>
        </row>
        <row r="4782">
          <cell r="E4782">
            <v>0</v>
          </cell>
          <cell r="F4782" t="str">
            <v/>
          </cell>
          <cell r="G4782" t="str">
            <v/>
          </cell>
          <cell r="H4782" t="str">
            <v xml:space="preserve"> </v>
          </cell>
        </row>
        <row r="4783">
          <cell r="E4783">
            <v>700</v>
          </cell>
          <cell r="F4783" t="str">
            <v/>
          </cell>
          <cell r="G4783">
            <v>700</v>
          </cell>
          <cell r="H4783">
            <v>0</v>
          </cell>
          <cell r="K4783" t="str">
            <v>מים</v>
          </cell>
          <cell r="L4783" t="str">
            <v>.432</v>
          </cell>
        </row>
        <row r="4784">
          <cell r="E4784">
            <v>0</v>
          </cell>
          <cell r="F4784" t="str">
            <v/>
          </cell>
          <cell r="G4784" t="str">
            <v/>
          </cell>
          <cell r="H4784" t="str">
            <v xml:space="preserve"> </v>
          </cell>
        </row>
        <row r="4785">
          <cell r="E4785">
            <v>800</v>
          </cell>
          <cell r="F4785" t="str">
            <v/>
          </cell>
          <cell r="G4785">
            <v>800</v>
          </cell>
          <cell r="H4785">
            <v>0</v>
          </cell>
          <cell r="K4785" t="str">
            <v>טלפון</v>
          </cell>
          <cell r="L4785" t="str">
            <v xml:space="preserve">.540 </v>
          </cell>
        </row>
        <row r="4786">
          <cell r="E4786">
            <v>0</v>
          </cell>
          <cell r="F4786" t="str">
            <v/>
          </cell>
          <cell r="G4786" t="str">
            <v/>
          </cell>
          <cell r="H4786" t="str">
            <v xml:space="preserve"> </v>
          </cell>
        </row>
        <row r="4787">
          <cell r="E4787">
            <v>100</v>
          </cell>
          <cell r="F4787" t="str">
            <v/>
          </cell>
          <cell r="G4787">
            <v>100</v>
          </cell>
          <cell r="H4787">
            <v>0</v>
          </cell>
          <cell r="K4787" t="str">
            <v>השתת'בהוצ' הנח"ש</v>
          </cell>
          <cell r="L4787" t="str">
            <v>.593</v>
          </cell>
        </row>
        <row r="4788">
          <cell r="E4788">
            <v>0</v>
          </cell>
          <cell r="F4788" t="str">
            <v/>
          </cell>
          <cell r="G4788" t="str">
            <v/>
          </cell>
          <cell r="H4788" t="str">
            <v xml:space="preserve"> </v>
          </cell>
        </row>
        <row r="4789">
          <cell r="E4789">
            <v>4100</v>
          </cell>
          <cell r="F4789" t="str">
            <v/>
          </cell>
          <cell r="G4789">
            <v>4100</v>
          </cell>
          <cell r="H4789">
            <v>0</v>
          </cell>
          <cell r="K4789" t="str">
            <v>תקציב שוטף</v>
          </cell>
          <cell r="L4789" t="str">
            <v>.781</v>
          </cell>
        </row>
        <row r="4790">
          <cell r="E4790">
            <v>0</v>
          </cell>
          <cell r="F4790" t="str">
            <v/>
          </cell>
          <cell r="G4790" t="str">
            <v/>
          </cell>
          <cell r="H4790" t="str">
            <v xml:space="preserve"> </v>
          </cell>
        </row>
        <row r="4791">
          <cell r="E4791">
            <v>2100</v>
          </cell>
          <cell r="F4791" t="str">
            <v/>
          </cell>
          <cell r="G4791">
            <v>2100</v>
          </cell>
          <cell r="H4791">
            <v>0</v>
          </cell>
          <cell r="K4791" t="str">
            <v>שמירה</v>
          </cell>
          <cell r="L4791" t="str">
            <v>.785</v>
          </cell>
        </row>
        <row r="4794">
          <cell r="F4794" t="str">
            <v>1-9.99</v>
          </cell>
          <cell r="H4794" t="str">
            <v xml:space="preserve">   -       מאזן תקופתי לגן-נרקיס מצטבר</v>
          </cell>
        </row>
        <row r="4796">
          <cell r="E4796" t="str">
            <v>יתרת תקציב</v>
          </cell>
          <cell r="F4796" t="str">
            <v>ביצוע</v>
          </cell>
          <cell r="G4796" t="str">
            <v>תקציב</v>
          </cell>
          <cell r="H4796" t="str">
            <v>ביצוע הוצאות</v>
          </cell>
          <cell r="L4796" t="str">
            <v xml:space="preserve"> 'מס  </v>
          </cell>
          <cell r="M4796" t="str">
            <v>יתרת תקציב</v>
          </cell>
          <cell r="O4796" t="str">
            <v>תקציב</v>
          </cell>
          <cell r="P4796" t="str">
            <v>ביצוע הכנסות</v>
          </cell>
          <cell r="R4796" t="str">
            <v xml:space="preserve"> 'מס  </v>
          </cell>
        </row>
        <row r="4797">
          <cell r="E4797" t="str">
            <v>תקופתי</v>
          </cell>
          <cell r="F4797" t="str">
            <v>ב %</v>
          </cell>
          <cell r="G4797" t="str">
            <v>תקופתי</v>
          </cell>
          <cell r="H4797" t="str">
            <v>תקופתי</v>
          </cell>
          <cell r="K4797" t="str">
            <v>שם הסעיף</v>
          </cell>
          <cell r="L4797" t="str">
            <v>הסעיף</v>
          </cell>
          <cell r="M4797" t="str">
            <v>תקופתי</v>
          </cell>
          <cell r="O4797" t="str">
            <v>תקופתי</v>
          </cell>
          <cell r="P4797" t="str">
            <v>תקופתי</v>
          </cell>
          <cell r="Q4797" t="str">
            <v>שם הסעיף</v>
          </cell>
          <cell r="R4797" t="str">
            <v>הסעיף</v>
          </cell>
        </row>
        <row r="4798">
          <cell r="E4798" t="str">
            <v>=</v>
          </cell>
          <cell r="F4798" t="str">
            <v>=</v>
          </cell>
          <cell r="G4798" t="str">
            <v>=</v>
          </cell>
          <cell r="H4798" t="str">
            <v>=</v>
          </cell>
          <cell r="K4798" t="str">
            <v>=</v>
          </cell>
          <cell r="L4798" t="str">
            <v>=</v>
          </cell>
          <cell r="M4798" t="str">
            <v>=</v>
          </cell>
          <cell r="O4798" t="str">
            <v>=</v>
          </cell>
          <cell r="P4798" t="str">
            <v>=</v>
          </cell>
          <cell r="Q4798" t="str">
            <v>=</v>
          </cell>
          <cell r="R4798" t="str">
            <v>=</v>
          </cell>
        </row>
        <row r="4800">
          <cell r="E4800">
            <v>198100</v>
          </cell>
          <cell r="F4800" t="str">
            <v/>
          </cell>
          <cell r="G4800">
            <v>198100</v>
          </cell>
          <cell r="H4800">
            <v>0</v>
          </cell>
          <cell r="K4800" t="str">
            <v>גן נרקיס</v>
          </cell>
          <cell r="L4800" t="str">
            <v>81258</v>
          </cell>
          <cell r="M4800">
            <v>-224800</v>
          </cell>
          <cell r="O4800">
            <v>224800</v>
          </cell>
          <cell r="P4800">
            <v>0</v>
          </cell>
          <cell r="Q4800" t="str">
            <v>גן נרקיס</v>
          </cell>
          <cell r="R4800" t="str">
            <v>31258</v>
          </cell>
        </row>
        <row r="4801">
          <cell r="E4801" t="str">
            <v>-</v>
          </cell>
          <cell r="F4801" t="str">
            <v>-</v>
          </cell>
          <cell r="G4801" t="str">
            <v>-</v>
          </cell>
          <cell r="H4801" t="str">
            <v>-</v>
          </cell>
          <cell r="K4801" t="str">
            <v>-</v>
          </cell>
          <cell r="L4801" t="str">
            <v>-</v>
          </cell>
          <cell r="M4801" t="str">
            <v>-</v>
          </cell>
          <cell r="O4801" t="str">
            <v>-</v>
          </cell>
          <cell r="P4801" t="str">
            <v>-</v>
          </cell>
          <cell r="Q4801" t="str">
            <v>-</v>
          </cell>
          <cell r="R4801" t="str">
            <v>-</v>
          </cell>
        </row>
        <row r="4802">
          <cell r="E4802">
            <v>185000</v>
          </cell>
          <cell r="F4802" t="str">
            <v/>
          </cell>
          <cell r="G4802">
            <v>185000</v>
          </cell>
          <cell r="H4802">
            <v>0</v>
          </cell>
          <cell r="K4802" t="str">
            <v>משכורת</v>
          </cell>
          <cell r="L4802">
            <v>110</v>
          </cell>
          <cell r="M4802">
            <v>-224800</v>
          </cell>
          <cell r="O4802">
            <v>224800</v>
          </cell>
          <cell r="P4802">
            <v>0</v>
          </cell>
          <cell r="Q4802" t="str">
            <v>שכ"ל גן נרקיס</v>
          </cell>
          <cell r="R4802" t="str">
            <v>.41</v>
          </cell>
        </row>
        <row r="4803">
          <cell r="E4803">
            <v>0</v>
          </cell>
          <cell r="F4803" t="str">
            <v/>
          </cell>
          <cell r="G4803" t="str">
            <v/>
          </cell>
          <cell r="H4803" t="str">
            <v xml:space="preserve"> </v>
          </cell>
        </row>
        <row r="4804">
          <cell r="E4804">
            <v>500</v>
          </cell>
          <cell r="F4804" t="str">
            <v/>
          </cell>
          <cell r="G4804">
            <v>500</v>
          </cell>
          <cell r="H4804">
            <v>0</v>
          </cell>
          <cell r="K4804" t="str">
            <v>חשמל</v>
          </cell>
          <cell r="L4804" t="str">
            <v>.431</v>
          </cell>
        </row>
        <row r="4805">
          <cell r="E4805">
            <v>0</v>
          </cell>
          <cell r="F4805" t="str">
            <v/>
          </cell>
          <cell r="G4805" t="str">
            <v/>
          </cell>
          <cell r="H4805" t="str">
            <v xml:space="preserve"> </v>
          </cell>
        </row>
        <row r="4806">
          <cell r="E4806">
            <v>500</v>
          </cell>
          <cell r="F4806" t="str">
            <v/>
          </cell>
          <cell r="G4806">
            <v>500</v>
          </cell>
          <cell r="H4806">
            <v>0</v>
          </cell>
          <cell r="K4806" t="str">
            <v>מים</v>
          </cell>
          <cell r="L4806" t="str">
            <v>.432</v>
          </cell>
        </row>
        <row r="4807">
          <cell r="E4807">
            <v>0</v>
          </cell>
          <cell r="F4807" t="str">
            <v/>
          </cell>
          <cell r="G4807" t="str">
            <v/>
          </cell>
          <cell r="H4807" t="str">
            <v xml:space="preserve"> </v>
          </cell>
        </row>
        <row r="4808">
          <cell r="E4808">
            <v>500</v>
          </cell>
          <cell r="F4808" t="str">
            <v/>
          </cell>
          <cell r="G4808">
            <v>500</v>
          </cell>
          <cell r="H4808">
            <v>0</v>
          </cell>
          <cell r="K4808" t="str">
            <v>טלפון</v>
          </cell>
          <cell r="L4808" t="str">
            <v xml:space="preserve">.540 </v>
          </cell>
        </row>
        <row r="4809">
          <cell r="E4809">
            <v>0</v>
          </cell>
          <cell r="F4809" t="str">
            <v/>
          </cell>
          <cell r="G4809" t="str">
            <v/>
          </cell>
          <cell r="H4809" t="str">
            <v xml:space="preserve"> </v>
          </cell>
        </row>
        <row r="4810">
          <cell r="E4810">
            <v>200</v>
          </cell>
          <cell r="F4810" t="str">
            <v/>
          </cell>
          <cell r="G4810">
            <v>200</v>
          </cell>
          <cell r="H4810">
            <v>0</v>
          </cell>
          <cell r="K4810" t="str">
            <v>השתת'בהוצ' הנח"ש</v>
          </cell>
          <cell r="L4810" t="str">
            <v>.593</v>
          </cell>
        </row>
        <row r="4811">
          <cell r="E4811">
            <v>0</v>
          </cell>
          <cell r="F4811" t="str">
            <v/>
          </cell>
          <cell r="G4811" t="str">
            <v/>
          </cell>
          <cell r="H4811" t="str">
            <v xml:space="preserve"> </v>
          </cell>
        </row>
        <row r="4812">
          <cell r="E4812">
            <v>7800</v>
          </cell>
          <cell r="F4812" t="str">
            <v/>
          </cell>
          <cell r="G4812">
            <v>7800</v>
          </cell>
          <cell r="H4812">
            <v>0</v>
          </cell>
          <cell r="K4812" t="str">
            <v>תקציב שוטף</v>
          </cell>
          <cell r="L4812" t="str">
            <v>.781</v>
          </cell>
        </row>
        <row r="4813">
          <cell r="E4813">
            <v>0</v>
          </cell>
          <cell r="F4813" t="str">
            <v/>
          </cell>
          <cell r="G4813" t="str">
            <v/>
          </cell>
          <cell r="H4813" t="str">
            <v xml:space="preserve"> </v>
          </cell>
        </row>
        <row r="4814">
          <cell r="E4814">
            <v>3600</v>
          </cell>
          <cell r="F4814" t="str">
            <v/>
          </cell>
          <cell r="G4814">
            <v>3600</v>
          </cell>
          <cell r="H4814">
            <v>0</v>
          </cell>
          <cell r="K4814" t="str">
            <v>שמירה</v>
          </cell>
          <cell r="L4814" t="str">
            <v>.785</v>
          </cell>
        </row>
        <row r="4816">
          <cell r="F4816" t="str">
            <v>1-9.99</v>
          </cell>
          <cell r="H4816" t="str">
            <v xml:space="preserve">   -       מאזן תקופתי לגן-השעורה, מצטבר</v>
          </cell>
        </row>
        <row r="4819">
          <cell r="E4819" t="str">
            <v>יתרת תקציב</v>
          </cell>
          <cell r="F4819" t="str">
            <v>ביצוע</v>
          </cell>
          <cell r="G4819" t="str">
            <v>תקציב</v>
          </cell>
          <cell r="H4819" t="str">
            <v>ביצוע הוצאות</v>
          </cell>
          <cell r="L4819" t="str">
            <v xml:space="preserve"> 'מס  </v>
          </cell>
          <cell r="M4819" t="str">
            <v>יתרת תקציב</v>
          </cell>
          <cell r="O4819" t="str">
            <v>תקציב</v>
          </cell>
          <cell r="P4819" t="str">
            <v>ביצוע הכנסות</v>
          </cell>
          <cell r="R4819" t="str">
            <v xml:space="preserve"> 'מס  </v>
          </cell>
        </row>
        <row r="4820">
          <cell r="E4820" t="str">
            <v>תקופתי</v>
          </cell>
          <cell r="F4820" t="str">
            <v>ב %</v>
          </cell>
          <cell r="G4820" t="str">
            <v>תקופתי</v>
          </cell>
          <cell r="H4820" t="str">
            <v>תקופתי</v>
          </cell>
          <cell r="K4820" t="str">
            <v>שם הסעיף</v>
          </cell>
          <cell r="L4820" t="str">
            <v>הסעיף</v>
          </cell>
          <cell r="M4820" t="str">
            <v>תקופתי</v>
          </cell>
          <cell r="O4820" t="str">
            <v>תקופתי</v>
          </cell>
          <cell r="P4820" t="str">
            <v>תקופתי</v>
          </cell>
          <cell r="Q4820" t="str">
            <v>שם הסעיף</v>
          </cell>
          <cell r="R4820" t="str">
            <v>הסעיף</v>
          </cell>
        </row>
        <row r="4821">
          <cell r="E4821" t="str">
            <v>=</v>
          </cell>
          <cell r="F4821" t="str">
            <v>=</v>
          </cell>
          <cell r="G4821" t="str">
            <v>=</v>
          </cell>
          <cell r="H4821" t="str">
            <v>=</v>
          </cell>
          <cell r="K4821" t="str">
            <v>=</v>
          </cell>
          <cell r="L4821" t="str">
            <v>=</v>
          </cell>
          <cell r="M4821" t="str">
            <v>=</v>
          </cell>
          <cell r="O4821" t="str">
            <v>=</v>
          </cell>
          <cell r="P4821" t="str">
            <v>=</v>
          </cell>
          <cell r="Q4821" t="str">
            <v>=</v>
          </cell>
          <cell r="R4821" t="str">
            <v>=</v>
          </cell>
        </row>
        <row r="4823">
          <cell r="E4823">
            <v>168600</v>
          </cell>
          <cell r="F4823" t="str">
            <v/>
          </cell>
          <cell r="G4823">
            <v>168600</v>
          </cell>
          <cell r="H4823">
            <v>0</v>
          </cell>
          <cell r="K4823" t="str">
            <v>גן שעורה</v>
          </cell>
          <cell r="L4823" t="str">
            <v>81259</v>
          </cell>
          <cell r="M4823">
            <v>-238900</v>
          </cell>
          <cell r="O4823">
            <v>238900</v>
          </cell>
          <cell r="P4823">
            <v>0</v>
          </cell>
          <cell r="Q4823" t="str">
            <v>גן שעורה</v>
          </cell>
          <cell r="R4823" t="str">
            <v>31259</v>
          </cell>
        </row>
        <row r="4824">
          <cell r="E4824" t="str">
            <v>-</v>
          </cell>
          <cell r="F4824" t="str">
            <v>-</v>
          </cell>
          <cell r="G4824" t="str">
            <v>-</v>
          </cell>
          <cell r="H4824" t="str">
            <v>-</v>
          </cell>
          <cell r="K4824" t="str">
            <v>-</v>
          </cell>
          <cell r="L4824" t="str">
            <v>-</v>
          </cell>
          <cell r="M4824" t="str">
            <v>-</v>
          </cell>
          <cell r="O4824" t="str">
            <v>-</v>
          </cell>
          <cell r="P4824" t="str">
            <v>-</v>
          </cell>
          <cell r="Q4824" t="str">
            <v>-</v>
          </cell>
          <cell r="R4824" t="str">
            <v>-</v>
          </cell>
        </row>
        <row r="4825">
          <cell r="E4825">
            <v>155000</v>
          </cell>
          <cell r="F4825" t="str">
            <v/>
          </cell>
          <cell r="G4825">
            <v>155000</v>
          </cell>
          <cell r="H4825">
            <v>0</v>
          </cell>
          <cell r="K4825" t="str">
            <v>משכורת</v>
          </cell>
          <cell r="L4825">
            <v>110</v>
          </cell>
          <cell r="M4825">
            <v>-238900</v>
          </cell>
          <cell r="O4825">
            <v>238900</v>
          </cell>
          <cell r="P4825">
            <v>0</v>
          </cell>
          <cell r="Q4825" t="str">
            <v>שכ"ל גן שערה</v>
          </cell>
          <cell r="R4825" t="str">
            <v>.41</v>
          </cell>
        </row>
        <row r="4826">
          <cell r="E4826">
            <v>0</v>
          </cell>
          <cell r="F4826" t="str">
            <v/>
          </cell>
          <cell r="G4826" t="str">
            <v/>
          </cell>
          <cell r="H4826" t="str">
            <v xml:space="preserve"> </v>
          </cell>
        </row>
        <row r="4827">
          <cell r="E4827">
            <v>500</v>
          </cell>
          <cell r="F4827" t="str">
            <v/>
          </cell>
          <cell r="G4827">
            <v>500</v>
          </cell>
          <cell r="H4827">
            <v>0</v>
          </cell>
          <cell r="K4827" t="str">
            <v>חשמל</v>
          </cell>
          <cell r="L4827" t="str">
            <v>.431</v>
          </cell>
        </row>
        <row r="4828">
          <cell r="E4828">
            <v>0</v>
          </cell>
          <cell r="F4828" t="str">
            <v/>
          </cell>
          <cell r="G4828" t="str">
            <v/>
          </cell>
          <cell r="H4828" t="str">
            <v xml:space="preserve"> </v>
          </cell>
        </row>
        <row r="4829">
          <cell r="E4829">
            <v>500</v>
          </cell>
          <cell r="F4829" t="str">
            <v/>
          </cell>
          <cell r="G4829">
            <v>500</v>
          </cell>
          <cell r="H4829">
            <v>0</v>
          </cell>
          <cell r="K4829" t="str">
            <v>מים</v>
          </cell>
          <cell r="L4829" t="str">
            <v>.432</v>
          </cell>
        </row>
        <row r="4830">
          <cell r="E4830">
            <v>0</v>
          </cell>
          <cell r="F4830" t="str">
            <v/>
          </cell>
          <cell r="G4830" t="str">
            <v/>
          </cell>
          <cell r="H4830" t="str">
            <v xml:space="preserve"> </v>
          </cell>
        </row>
        <row r="4831">
          <cell r="E4831">
            <v>1000</v>
          </cell>
          <cell r="F4831" t="str">
            <v/>
          </cell>
          <cell r="G4831">
            <v>1000</v>
          </cell>
          <cell r="H4831">
            <v>0</v>
          </cell>
          <cell r="K4831" t="str">
            <v>טלפון</v>
          </cell>
          <cell r="L4831" t="str">
            <v xml:space="preserve">.540 </v>
          </cell>
        </row>
        <row r="4832">
          <cell r="E4832">
            <v>0</v>
          </cell>
          <cell r="F4832" t="str">
            <v/>
          </cell>
          <cell r="G4832" t="str">
            <v/>
          </cell>
          <cell r="H4832" t="str">
            <v xml:space="preserve"> </v>
          </cell>
        </row>
        <row r="4833">
          <cell r="E4833">
            <v>200</v>
          </cell>
          <cell r="F4833" t="str">
            <v/>
          </cell>
          <cell r="G4833">
            <v>200</v>
          </cell>
          <cell r="H4833">
            <v>0</v>
          </cell>
          <cell r="K4833" t="str">
            <v>השתת'בהוצ' הנח"ש</v>
          </cell>
          <cell r="L4833" t="str">
            <v>.593</v>
          </cell>
        </row>
        <row r="4834">
          <cell r="E4834">
            <v>0</v>
          </cell>
          <cell r="F4834" t="str">
            <v/>
          </cell>
          <cell r="G4834" t="str">
            <v/>
          </cell>
          <cell r="H4834" t="str">
            <v xml:space="preserve"> </v>
          </cell>
        </row>
        <row r="4835">
          <cell r="E4835">
            <v>7800</v>
          </cell>
          <cell r="F4835" t="str">
            <v/>
          </cell>
          <cell r="G4835">
            <v>7800</v>
          </cell>
          <cell r="H4835">
            <v>0</v>
          </cell>
          <cell r="K4835" t="str">
            <v>תקציב שוטף</v>
          </cell>
          <cell r="L4835" t="str">
            <v>.781</v>
          </cell>
        </row>
        <row r="4836">
          <cell r="E4836">
            <v>0</v>
          </cell>
          <cell r="F4836" t="str">
            <v/>
          </cell>
          <cell r="G4836" t="str">
            <v/>
          </cell>
          <cell r="H4836" t="str">
            <v xml:space="preserve"> </v>
          </cell>
        </row>
        <row r="4837">
          <cell r="E4837">
            <v>3600</v>
          </cell>
          <cell r="F4837" t="str">
            <v/>
          </cell>
          <cell r="G4837">
            <v>3600</v>
          </cell>
          <cell r="H4837">
            <v>0</v>
          </cell>
          <cell r="K4837" t="str">
            <v>שמירה</v>
          </cell>
          <cell r="L4837" t="str">
            <v>.785</v>
          </cell>
        </row>
        <row r="4840">
          <cell r="F4840" t="str">
            <v>1-9.99</v>
          </cell>
          <cell r="H4840" t="str">
            <v xml:space="preserve">   -       מאזן תקופתי לגן-הפרחים מצטבר</v>
          </cell>
        </row>
        <row r="4842">
          <cell r="E4842" t="str">
            <v>יתרת תקציב</v>
          </cell>
          <cell r="F4842" t="str">
            <v>ביצוע</v>
          </cell>
          <cell r="G4842" t="str">
            <v>תקציב</v>
          </cell>
          <cell r="H4842" t="str">
            <v>ביצוע הוצאות</v>
          </cell>
          <cell r="L4842" t="str">
            <v xml:space="preserve"> 'מס  </v>
          </cell>
          <cell r="M4842" t="str">
            <v>יתרת תקציב</v>
          </cell>
          <cell r="O4842" t="str">
            <v>תקציב</v>
          </cell>
          <cell r="P4842" t="str">
            <v>ביצוע הכנסות</v>
          </cell>
          <cell r="R4842" t="str">
            <v xml:space="preserve"> 'מס  </v>
          </cell>
        </row>
        <row r="4843">
          <cell r="E4843" t="str">
            <v>תקופתי</v>
          </cell>
          <cell r="F4843" t="str">
            <v>ב %</v>
          </cell>
          <cell r="G4843" t="str">
            <v>תקופתי</v>
          </cell>
          <cell r="H4843" t="str">
            <v>תקופתי</v>
          </cell>
          <cell r="K4843" t="str">
            <v>שם הסעיף</v>
          </cell>
          <cell r="L4843" t="str">
            <v>הסעיף</v>
          </cell>
          <cell r="M4843" t="str">
            <v>תקופתי</v>
          </cell>
          <cell r="O4843" t="str">
            <v>תקופתי</v>
          </cell>
          <cell r="P4843" t="str">
            <v>תקופתי</v>
          </cell>
          <cell r="Q4843" t="str">
            <v>שם הסעיף</v>
          </cell>
          <cell r="R4843" t="str">
            <v>הסעיף</v>
          </cell>
        </row>
        <row r="4844">
          <cell r="E4844" t="str">
            <v>=</v>
          </cell>
          <cell r="F4844" t="str">
            <v>=</v>
          </cell>
          <cell r="G4844" t="str">
            <v>=</v>
          </cell>
          <cell r="H4844" t="str">
            <v>=</v>
          </cell>
          <cell r="K4844" t="str">
            <v>=</v>
          </cell>
          <cell r="L4844" t="str">
            <v>=</v>
          </cell>
          <cell r="M4844" t="str">
            <v>=</v>
          </cell>
          <cell r="O4844" t="str">
            <v>=</v>
          </cell>
          <cell r="P4844" t="str">
            <v>=</v>
          </cell>
          <cell r="Q4844" t="str">
            <v>=</v>
          </cell>
          <cell r="R4844" t="str">
            <v>=</v>
          </cell>
        </row>
        <row r="4846">
          <cell r="E4846">
            <v>213800</v>
          </cell>
          <cell r="F4846" t="str">
            <v/>
          </cell>
          <cell r="G4846">
            <v>213800</v>
          </cell>
          <cell r="H4846">
            <v>0</v>
          </cell>
          <cell r="K4846" t="str">
            <v>גן הפרחים</v>
          </cell>
          <cell r="L4846" t="str">
            <v>812511</v>
          </cell>
          <cell r="M4846">
            <v>-266200</v>
          </cell>
          <cell r="O4846">
            <v>266200</v>
          </cell>
          <cell r="P4846">
            <v>0</v>
          </cell>
          <cell r="Q4846" t="str">
            <v>גן הפרחים</v>
          </cell>
          <cell r="R4846" t="str">
            <v>312511</v>
          </cell>
        </row>
        <row r="4847">
          <cell r="E4847" t="str">
            <v>-</v>
          </cell>
          <cell r="F4847" t="str">
            <v>-</v>
          </cell>
          <cell r="G4847" t="str">
            <v>-</v>
          </cell>
          <cell r="H4847" t="str">
            <v>-</v>
          </cell>
          <cell r="K4847" t="str">
            <v>-</v>
          </cell>
          <cell r="L4847" t="str">
            <v>-</v>
          </cell>
          <cell r="M4847" t="str">
            <v>-</v>
          </cell>
          <cell r="O4847" t="str">
            <v>-</v>
          </cell>
          <cell r="P4847" t="str">
            <v>-</v>
          </cell>
          <cell r="Q4847" t="str">
            <v>-</v>
          </cell>
          <cell r="R4847" t="str">
            <v>-</v>
          </cell>
        </row>
        <row r="4848">
          <cell r="E4848">
            <v>200000</v>
          </cell>
          <cell r="F4848" t="str">
            <v/>
          </cell>
          <cell r="G4848">
            <v>200000</v>
          </cell>
          <cell r="H4848">
            <v>0</v>
          </cell>
          <cell r="K4848" t="str">
            <v>משכורת</v>
          </cell>
          <cell r="L4848">
            <v>110</v>
          </cell>
          <cell r="M4848">
            <v>-266200</v>
          </cell>
          <cell r="O4848">
            <v>266200</v>
          </cell>
          <cell r="P4848">
            <v>0</v>
          </cell>
          <cell r="Q4848" t="str">
            <v>שכ"ל גן הפרחים</v>
          </cell>
          <cell r="R4848" t="str">
            <v>.41</v>
          </cell>
        </row>
        <row r="4849">
          <cell r="E4849">
            <v>0</v>
          </cell>
          <cell r="F4849" t="str">
            <v/>
          </cell>
          <cell r="G4849" t="str">
            <v/>
          </cell>
          <cell r="H4849" t="str">
            <v xml:space="preserve"> </v>
          </cell>
        </row>
        <row r="4850">
          <cell r="E4850">
            <v>500</v>
          </cell>
          <cell r="F4850" t="str">
            <v/>
          </cell>
          <cell r="G4850">
            <v>500</v>
          </cell>
          <cell r="H4850">
            <v>0</v>
          </cell>
          <cell r="K4850" t="str">
            <v>חשמל</v>
          </cell>
          <cell r="L4850" t="str">
            <v>.431</v>
          </cell>
        </row>
        <row r="4851">
          <cell r="E4851">
            <v>0</v>
          </cell>
          <cell r="F4851" t="str">
            <v/>
          </cell>
          <cell r="G4851" t="str">
            <v/>
          </cell>
          <cell r="H4851" t="str">
            <v xml:space="preserve"> </v>
          </cell>
        </row>
        <row r="4852">
          <cell r="E4852">
            <v>500</v>
          </cell>
          <cell r="F4852" t="str">
            <v/>
          </cell>
          <cell r="G4852">
            <v>500</v>
          </cell>
          <cell r="H4852">
            <v>0</v>
          </cell>
          <cell r="K4852" t="str">
            <v>מים</v>
          </cell>
          <cell r="L4852" t="str">
            <v>.432</v>
          </cell>
        </row>
        <row r="4853">
          <cell r="E4853">
            <v>0</v>
          </cell>
          <cell r="F4853" t="str">
            <v/>
          </cell>
          <cell r="G4853" t="str">
            <v/>
          </cell>
          <cell r="H4853" t="str">
            <v xml:space="preserve"> </v>
          </cell>
        </row>
        <row r="4854">
          <cell r="E4854">
            <v>2000</v>
          </cell>
          <cell r="F4854" t="str">
            <v/>
          </cell>
          <cell r="G4854">
            <v>2000</v>
          </cell>
          <cell r="H4854">
            <v>0</v>
          </cell>
          <cell r="K4854" t="str">
            <v>טלפון</v>
          </cell>
          <cell r="L4854" t="str">
            <v xml:space="preserve">.540 </v>
          </cell>
        </row>
        <row r="4855">
          <cell r="E4855">
            <v>0</v>
          </cell>
          <cell r="F4855" t="str">
            <v/>
          </cell>
          <cell r="G4855" t="str">
            <v/>
          </cell>
          <cell r="H4855" t="str">
            <v xml:space="preserve"> </v>
          </cell>
        </row>
        <row r="4856">
          <cell r="E4856">
            <v>200</v>
          </cell>
          <cell r="F4856" t="str">
            <v/>
          </cell>
          <cell r="G4856">
            <v>200</v>
          </cell>
          <cell r="H4856">
            <v>0</v>
          </cell>
          <cell r="K4856" t="str">
            <v>השתת'בהוצ' הנח"ש</v>
          </cell>
          <cell r="L4856" t="str">
            <v>.593</v>
          </cell>
        </row>
        <row r="4857">
          <cell r="E4857">
            <v>0</v>
          </cell>
          <cell r="F4857" t="str">
            <v/>
          </cell>
          <cell r="G4857" t="str">
            <v/>
          </cell>
          <cell r="H4857" t="str">
            <v xml:space="preserve"> </v>
          </cell>
        </row>
        <row r="4858">
          <cell r="E4858">
            <v>7000</v>
          </cell>
          <cell r="F4858" t="str">
            <v/>
          </cell>
          <cell r="G4858">
            <v>7000</v>
          </cell>
          <cell r="H4858">
            <v>0</v>
          </cell>
          <cell r="K4858" t="str">
            <v>תקציב שוטף</v>
          </cell>
          <cell r="L4858" t="str">
            <v>.781</v>
          </cell>
        </row>
        <row r="4859">
          <cell r="E4859">
            <v>0</v>
          </cell>
          <cell r="F4859" t="str">
            <v/>
          </cell>
          <cell r="G4859" t="str">
            <v/>
          </cell>
          <cell r="H4859" t="str">
            <v xml:space="preserve"> </v>
          </cell>
        </row>
        <row r="4860">
          <cell r="E4860">
            <v>3600</v>
          </cell>
          <cell r="F4860" t="str">
            <v/>
          </cell>
          <cell r="G4860">
            <v>3600</v>
          </cell>
          <cell r="H4860">
            <v>0</v>
          </cell>
          <cell r="K4860" t="str">
            <v>שמירה</v>
          </cell>
          <cell r="L4860" t="str">
            <v>.785</v>
          </cell>
        </row>
        <row r="4862">
          <cell r="F4862" t="str">
            <v>1-9.99</v>
          </cell>
          <cell r="H4862" t="str">
            <v xml:space="preserve">   -       מאזן תקופתי לגן-רותם מצטבר</v>
          </cell>
        </row>
        <row r="4864">
          <cell r="E4864" t="str">
            <v>יתרת תקציב</v>
          </cell>
          <cell r="F4864" t="str">
            <v>ביצוע</v>
          </cell>
          <cell r="G4864" t="str">
            <v>תקציב</v>
          </cell>
          <cell r="H4864" t="str">
            <v>ביצוע הוצאות</v>
          </cell>
          <cell r="L4864" t="str">
            <v xml:space="preserve"> 'מס  </v>
          </cell>
          <cell r="M4864" t="str">
            <v>יתרת תקציב</v>
          </cell>
          <cell r="O4864" t="str">
            <v>תקציב</v>
          </cell>
          <cell r="P4864" t="str">
            <v>ביצוע הכנסות</v>
          </cell>
          <cell r="R4864" t="str">
            <v xml:space="preserve"> 'מס  </v>
          </cell>
        </row>
        <row r="4865">
          <cell r="E4865" t="str">
            <v>תקופתי</v>
          </cell>
          <cell r="F4865" t="str">
            <v>ב %</v>
          </cell>
          <cell r="G4865" t="str">
            <v>תקופתי</v>
          </cell>
          <cell r="H4865" t="str">
            <v>תקופתי</v>
          </cell>
          <cell r="K4865" t="str">
            <v>שם הסעיף</v>
          </cell>
          <cell r="L4865" t="str">
            <v>הסעיף</v>
          </cell>
          <cell r="M4865" t="str">
            <v>תקופתי</v>
          </cell>
          <cell r="O4865" t="str">
            <v>תקופתי</v>
          </cell>
          <cell r="P4865" t="str">
            <v>תקופתי</v>
          </cell>
          <cell r="Q4865" t="str">
            <v>שם הסעיף</v>
          </cell>
          <cell r="R4865" t="str">
            <v>הסעיף</v>
          </cell>
        </row>
        <row r="4866">
          <cell r="E4866" t="str">
            <v>=</v>
          </cell>
          <cell r="F4866" t="str">
            <v>=</v>
          </cell>
          <cell r="G4866" t="str">
            <v>=</v>
          </cell>
          <cell r="H4866" t="str">
            <v>=</v>
          </cell>
          <cell r="K4866" t="str">
            <v>=</v>
          </cell>
          <cell r="L4866" t="str">
            <v>=</v>
          </cell>
          <cell r="M4866" t="str">
            <v>=</v>
          </cell>
          <cell r="O4866" t="str">
            <v>=</v>
          </cell>
          <cell r="P4866" t="str">
            <v>=</v>
          </cell>
          <cell r="Q4866" t="str">
            <v>=</v>
          </cell>
          <cell r="R4866" t="str">
            <v>=</v>
          </cell>
        </row>
        <row r="4868">
          <cell r="E4868">
            <v>113300</v>
          </cell>
          <cell r="F4868" t="str">
            <v/>
          </cell>
          <cell r="G4868">
            <v>113300</v>
          </cell>
          <cell r="H4868">
            <v>0</v>
          </cell>
          <cell r="K4868" t="str">
            <v>גן  רותם</v>
          </cell>
          <cell r="L4868" t="str">
            <v>812591</v>
          </cell>
          <cell r="M4868">
            <v>-247700</v>
          </cell>
          <cell r="O4868">
            <v>247700</v>
          </cell>
          <cell r="P4868">
            <v>0</v>
          </cell>
          <cell r="Q4868" t="str">
            <v>גן  רותם</v>
          </cell>
          <cell r="R4868" t="str">
            <v>312591</v>
          </cell>
        </row>
        <row r="4869">
          <cell r="E4869" t="str">
            <v>-</v>
          </cell>
          <cell r="F4869" t="str">
            <v>-</v>
          </cell>
          <cell r="G4869" t="str">
            <v>-</v>
          </cell>
          <cell r="H4869" t="str">
            <v>-</v>
          </cell>
          <cell r="K4869" t="str">
            <v>-</v>
          </cell>
          <cell r="L4869" t="str">
            <v>-</v>
          </cell>
          <cell r="M4869" t="str">
            <v>-</v>
          </cell>
          <cell r="O4869" t="str">
            <v>-</v>
          </cell>
          <cell r="P4869" t="str">
            <v>-</v>
          </cell>
          <cell r="Q4869" t="str">
            <v>-</v>
          </cell>
          <cell r="R4869" t="str">
            <v>-</v>
          </cell>
        </row>
        <row r="4870">
          <cell r="E4870">
            <v>100000</v>
          </cell>
          <cell r="F4870" t="str">
            <v/>
          </cell>
          <cell r="G4870">
            <v>100000</v>
          </cell>
          <cell r="H4870">
            <v>0</v>
          </cell>
          <cell r="K4870" t="str">
            <v>משכורת</v>
          </cell>
          <cell r="L4870" t="str">
            <v xml:space="preserve">.110 </v>
          </cell>
          <cell r="M4870">
            <v>-247700</v>
          </cell>
          <cell r="O4870">
            <v>247700</v>
          </cell>
          <cell r="P4870">
            <v>0</v>
          </cell>
          <cell r="Q4870" t="str">
            <v>שכ"ל גן   רותם</v>
          </cell>
          <cell r="R4870" t="str">
            <v>.41</v>
          </cell>
        </row>
        <row r="4871">
          <cell r="E4871">
            <v>0</v>
          </cell>
          <cell r="F4871" t="str">
            <v/>
          </cell>
          <cell r="G4871" t="str">
            <v/>
          </cell>
          <cell r="H4871" t="str">
            <v xml:space="preserve"> </v>
          </cell>
        </row>
        <row r="4872">
          <cell r="E4872">
            <v>500</v>
          </cell>
          <cell r="F4872" t="str">
            <v/>
          </cell>
          <cell r="G4872">
            <v>500</v>
          </cell>
          <cell r="H4872">
            <v>0</v>
          </cell>
          <cell r="K4872" t="str">
            <v>חשמל</v>
          </cell>
          <cell r="L4872" t="str">
            <v>.431</v>
          </cell>
        </row>
        <row r="4873">
          <cell r="E4873">
            <v>0</v>
          </cell>
          <cell r="F4873" t="str">
            <v/>
          </cell>
          <cell r="G4873" t="str">
            <v/>
          </cell>
          <cell r="H4873" t="str">
            <v xml:space="preserve"> </v>
          </cell>
        </row>
        <row r="4874">
          <cell r="E4874">
            <v>500</v>
          </cell>
          <cell r="F4874" t="str">
            <v/>
          </cell>
          <cell r="G4874">
            <v>500</v>
          </cell>
          <cell r="H4874">
            <v>0</v>
          </cell>
          <cell r="K4874" t="str">
            <v>מים</v>
          </cell>
          <cell r="L4874" t="str">
            <v>.432</v>
          </cell>
        </row>
        <row r="4875">
          <cell r="E4875">
            <v>0</v>
          </cell>
          <cell r="F4875" t="str">
            <v/>
          </cell>
          <cell r="G4875" t="str">
            <v/>
          </cell>
          <cell r="H4875" t="str">
            <v xml:space="preserve"> </v>
          </cell>
        </row>
        <row r="4876">
          <cell r="E4876">
            <v>500</v>
          </cell>
          <cell r="F4876" t="str">
            <v/>
          </cell>
          <cell r="G4876">
            <v>500</v>
          </cell>
          <cell r="H4876">
            <v>0</v>
          </cell>
          <cell r="K4876" t="str">
            <v>טלפון</v>
          </cell>
          <cell r="L4876" t="str">
            <v xml:space="preserve">.540 </v>
          </cell>
        </row>
        <row r="4877">
          <cell r="E4877">
            <v>0</v>
          </cell>
          <cell r="F4877" t="str">
            <v/>
          </cell>
          <cell r="G4877" t="str">
            <v/>
          </cell>
          <cell r="H4877" t="str">
            <v xml:space="preserve"> </v>
          </cell>
        </row>
        <row r="4878">
          <cell r="E4878">
            <v>200</v>
          </cell>
          <cell r="F4878" t="str">
            <v/>
          </cell>
          <cell r="G4878">
            <v>200</v>
          </cell>
          <cell r="H4878">
            <v>0</v>
          </cell>
          <cell r="K4878" t="str">
            <v>השתת'בהוצ' הנח"ש</v>
          </cell>
          <cell r="L4878" t="str">
            <v>.593</v>
          </cell>
        </row>
        <row r="4879">
          <cell r="E4879">
            <v>0</v>
          </cell>
          <cell r="F4879" t="str">
            <v/>
          </cell>
          <cell r="G4879" t="str">
            <v/>
          </cell>
          <cell r="H4879" t="str">
            <v xml:space="preserve"> </v>
          </cell>
        </row>
        <row r="4880">
          <cell r="E4880">
            <v>8000</v>
          </cell>
          <cell r="F4880" t="str">
            <v/>
          </cell>
          <cell r="G4880">
            <v>8000</v>
          </cell>
          <cell r="H4880">
            <v>0</v>
          </cell>
          <cell r="K4880" t="str">
            <v>תקציב שוטף</v>
          </cell>
          <cell r="L4880" t="str">
            <v>.781</v>
          </cell>
        </row>
        <row r="4881">
          <cell r="E4881">
            <v>0</v>
          </cell>
          <cell r="F4881" t="str">
            <v/>
          </cell>
          <cell r="G4881" t="str">
            <v/>
          </cell>
          <cell r="H4881" t="str">
            <v xml:space="preserve"> </v>
          </cell>
        </row>
        <row r="4882">
          <cell r="E4882">
            <v>3600</v>
          </cell>
          <cell r="F4882" t="str">
            <v/>
          </cell>
          <cell r="G4882">
            <v>3600</v>
          </cell>
          <cell r="H4882">
            <v>0</v>
          </cell>
          <cell r="K4882" t="str">
            <v>שמירה</v>
          </cell>
          <cell r="L4882" t="str">
            <v>.785</v>
          </cell>
        </row>
        <row r="4884">
          <cell r="F4884" t="str">
            <v>1-9.99</v>
          </cell>
          <cell r="H4884" t="str">
            <v xml:space="preserve">   -       מאזן תקופתי לגן-סבלב, מצטבר</v>
          </cell>
        </row>
        <row r="4887">
          <cell r="E4887" t="str">
            <v>יתרת תקציב</v>
          </cell>
          <cell r="F4887" t="str">
            <v>ביצוע</v>
          </cell>
          <cell r="G4887" t="str">
            <v>תקציב</v>
          </cell>
          <cell r="H4887" t="str">
            <v>ביצוע הוצאות</v>
          </cell>
          <cell r="L4887" t="str">
            <v xml:space="preserve"> 'מס  </v>
          </cell>
          <cell r="M4887" t="str">
            <v>יתרת תקציב</v>
          </cell>
          <cell r="O4887" t="str">
            <v>תקציב</v>
          </cell>
          <cell r="P4887" t="str">
            <v>ביצוע הכנסות</v>
          </cell>
          <cell r="R4887" t="str">
            <v xml:space="preserve"> 'מס  </v>
          </cell>
        </row>
        <row r="4888">
          <cell r="E4888" t="str">
            <v>תקופתי</v>
          </cell>
          <cell r="F4888" t="str">
            <v>ב %</v>
          </cell>
          <cell r="G4888" t="str">
            <v>תקופתי</v>
          </cell>
          <cell r="H4888" t="str">
            <v>תקופתי</v>
          </cell>
          <cell r="K4888" t="str">
            <v>שם הסעיף</v>
          </cell>
          <cell r="L4888" t="str">
            <v>הסעיף</v>
          </cell>
          <cell r="M4888" t="str">
            <v>תקופתי</v>
          </cell>
          <cell r="O4888" t="str">
            <v>תקופתי</v>
          </cell>
          <cell r="P4888" t="str">
            <v>תקופתי</v>
          </cell>
          <cell r="Q4888" t="str">
            <v>שם הסעיף</v>
          </cell>
          <cell r="R4888" t="str">
            <v>הסעיף</v>
          </cell>
        </row>
        <row r="4889">
          <cell r="E4889" t="str">
            <v>=</v>
          </cell>
          <cell r="F4889" t="str">
            <v>=</v>
          </cell>
          <cell r="G4889" t="str">
            <v>=</v>
          </cell>
          <cell r="H4889" t="str">
            <v>=</v>
          </cell>
          <cell r="K4889" t="str">
            <v>=</v>
          </cell>
          <cell r="L4889" t="str">
            <v>=</v>
          </cell>
          <cell r="M4889" t="str">
            <v>=</v>
          </cell>
          <cell r="O4889" t="str">
            <v>=</v>
          </cell>
          <cell r="P4889" t="str">
            <v>=</v>
          </cell>
          <cell r="Q4889" t="str">
            <v>=</v>
          </cell>
          <cell r="R4889" t="str">
            <v>=</v>
          </cell>
        </row>
        <row r="4891">
          <cell r="E4891">
            <v>85100</v>
          </cell>
          <cell r="F4891" t="str">
            <v/>
          </cell>
          <cell r="G4891">
            <v>85100</v>
          </cell>
          <cell r="H4891">
            <v>0</v>
          </cell>
          <cell r="K4891" t="str">
            <v>גן סבלב</v>
          </cell>
          <cell r="L4891" t="str">
            <v>812513</v>
          </cell>
          <cell r="M4891">
            <v>-113900</v>
          </cell>
          <cell r="O4891">
            <v>113900</v>
          </cell>
          <cell r="P4891">
            <v>0</v>
          </cell>
          <cell r="Q4891" t="str">
            <v>גן סבלב</v>
          </cell>
          <cell r="R4891" t="str">
            <v>312513</v>
          </cell>
        </row>
        <row r="4892">
          <cell r="E4892" t="str">
            <v>-</v>
          </cell>
          <cell r="F4892" t="str">
            <v>-</v>
          </cell>
          <cell r="G4892" t="str">
            <v>-</v>
          </cell>
          <cell r="H4892" t="str">
            <v>-</v>
          </cell>
          <cell r="K4892" t="str">
            <v>-</v>
          </cell>
          <cell r="L4892" t="str">
            <v>-</v>
          </cell>
          <cell r="M4892" t="str">
            <v>-</v>
          </cell>
          <cell r="O4892" t="str">
            <v>-</v>
          </cell>
          <cell r="P4892" t="str">
            <v>-</v>
          </cell>
          <cell r="Q4892" t="str">
            <v>-</v>
          </cell>
          <cell r="R4892" t="str">
            <v>-</v>
          </cell>
        </row>
        <row r="4893">
          <cell r="E4893">
            <v>79000</v>
          </cell>
          <cell r="F4893" t="str">
            <v/>
          </cell>
          <cell r="G4893">
            <v>79000</v>
          </cell>
          <cell r="H4893">
            <v>0</v>
          </cell>
          <cell r="K4893" t="str">
            <v>משכורת</v>
          </cell>
          <cell r="L4893" t="str">
            <v xml:space="preserve">.110 </v>
          </cell>
          <cell r="M4893">
            <v>-113900</v>
          </cell>
          <cell r="O4893">
            <v>113900</v>
          </cell>
          <cell r="P4893">
            <v>0</v>
          </cell>
          <cell r="Q4893" t="str">
            <v>שכ"ל גן סבלב</v>
          </cell>
          <cell r="R4893" t="str">
            <v>.41</v>
          </cell>
        </row>
        <row r="4894">
          <cell r="E4894">
            <v>0</v>
          </cell>
          <cell r="F4894" t="str">
            <v/>
          </cell>
          <cell r="G4894" t="str">
            <v/>
          </cell>
          <cell r="H4894" t="str">
            <v xml:space="preserve"> </v>
          </cell>
        </row>
        <row r="4895">
          <cell r="E4895">
            <v>0</v>
          </cell>
          <cell r="F4895" t="str">
            <v/>
          </cell>
          <cell r="G4895" t="str">
            <v/>
          </cell>
          <cell r="H4895">
            <v>0</v>
          </cell>
          <cell r="K4895" t="str">
            <v>חשמל</v>
          </cell>
          <cell r="L4895" t="str">
            <v>.431</v>
          </cell>
        </row>
        <row r="4896">
          <cell r="E4896">
            <v>0</v>
          </cell>
          <cell r="F4896" t="str">
            <v/>
          </cell>
          <cell r="G4896" t="str">
            <v/>
          </cell>
          <cell r="H4896" t="str">
            <v xml:space="preserve"> </v>
          </cell>
        </row>
        <row r="4897">
          <cell r="E4897">
            <v>0</v>
          </cell>
          <cell r="F4897" t="str">
            <v/>
          </cell>
          <cell r="G4897" t="str">
            <v/>
          </cell>
          <cell r="H4897">
            <v>0</v>
          </cell>
          <cell r="K4897" t="str">
            <v>מים</v>
          </cell>
          <cell r="L4897" t="str">
            <v>.432</v>
          </cell>
        </row>
        <row r="4898">
          <cell r="E4898">
            <v>0</v>
          </cell>
          <cell r="F4898" t="str">
            <v/>
          </cell>
          <cell r="G4898" t="str">
            <v/>
          </cell>
          <cell r="H4898" t="str">
            <v xml:space="preserve"> </v>
          </cell>
        </row>
        <row r="4899">
          <cell r="E4899">
            <v>0</v>
          </cell>
          <cell r="F4899" t="str">
            <v/>
          </cell>
          <cell r="G4899" t="str">
            <v/>
          </cell>
          <cell r="H4899">
            <v>0</v>
          </cell>
          <cell r="K4899" t="str">
            <v>טלפון</v>
          </cell>
          <cell r="L4899" t="str">
            <v xml:space="preserve">.540 </v>
          </cell>
        </row>
        <row r="4900">
          <cell r="E4900">
            <v>0</v>
          </cell>
          <cell r="F4900" t="str">
            <v/>
          </cell>
          <cell r="G4900" t="str">
            <v/>
          </cell>
          <cell r="H4900" t="str">
            <v xml:space="preserve"> </v>
          </cell>
        </row>
        <row r="4901">
          <cell r="E4901">
            <v>100</v>
          </cell>
          <cell r="F4901" t="str">
            <v/>
          </cell>
          <cell r="G4901">
            <v>100</v>
          </cell>
          <cell r="H4901">
            <v>0</v>
          </cell>
          <cell r="K4901" t="str">
            <v>השתת'בהוצ' הנח"ש</v>
          </cell>
          <cell r="L4901" t="str">
            <v>.593</v>
          </cell>
        </row>
        <row r="4902">
          <cell r="E4902">
            <v>0</v>
          </cell>
          <cell r="F4902" t="str">
            <v/>
          </cell>
          <cell r="G4902" t="str">
            <v/>
          </cell>
          <cell r="H4902" t="str">
            <v xml:space="preserve"> </v>
          </cell>
        </row>
        <row r="4903">
          <cell r="E4903">
            <v>2400</v>
          </cell>
          <cell r="F4903" t="str">
            <v/>
          </cell>
          <cell r="G4903">
            <v>2400</v>
          </cell>
          <cell r="H4903">
            <v>0</v>
          </cell>
          <cell r="K4903" t="str">
            <v>תקציב שוטף</v>
          </cell>
          <cell r="L4903" t="str">
            <v>.781</v>
          </cell>
        </row>
        <row r="4904">
          <cell r="E4904">
            <v>0</v>
          </cell>
          <cell r="F4904" t="str">
            <v/>
          </cell>
          <cell r="G4904" t="str">
            <v/>
          </cell>
          <cell r="H4904" t="str">
            <v xml:space="preserve"> </v>
          </cell>
        </row>
        <row r="4905">
          <cell r="E4905">
            <v>3600</v>
          </cell>
          <cell r="F4905" t="str">
            <v/>
          </cell>
          <cell r="G4905">
            <v>3600</v>
          </cell>
          <cell r="H4905">
            <v>0</v>
          </cell>
          <cell r="K4905" t="str">
            <v>שמירה</v>
          </cell>
          <cell r="L4905" t="str">
            <v>.785</v>
          </cell>
        </row>
        <row r="4909">
          <cell r="F4909" t="str">
            <v>1-9.99</v>
          </cell>
          <cell r="H4909" t="str">
            <v xml:space="preserve">   -       מאזן תקופתי לגן-כרמלית מצטבר</v>
          </cell>
        </row>
        <row r="4912">
          <cell r="E4912" t="str">
            <v>יתרת תקציב</v>
          </cell>
          <cell r="F4912" t="str">
            <v>ביצוע</v>
          </cell>
          <cell r="G4912" t="str">
            <v>תקציב</v>
          </cell>
          <cell r="H4912" t="str">
            <v>ביצוע הוצאות</v>
          </cell>
          <cell r="L4912" t="str">
            <v xml:space="preserve"> 'מס  </v>
          </cell>
          <cell r="M4912" t="str">
            <v>יתרת תקציב</v>
          </cell>
          <cell r="O4912" t="str">
            <v>תקציב</v>
          </cell>
          <cell r="P4912" t="str">
            <v>ביצוע הכנסות</v>
          </cell>
          <cell r="R4912" t="str">
            <v xml:space="preserve"> 'מס  </v>
          </cell>
        </row>
        <row r="4913">
          <cell r="E4913" t="str">
            <v>תקופתי</v>
          </cell>
          <cell r="F4913" t="str">
            <v>ב %</v>
          </cell>
          <cell r="G4913" t="str">
            <v>תקופתי</v>
          </cell>
          <cell r="H4913" t="str">
            <v>תקופתי</v>
          </cell>
          <cell r="K4913" t="str">
            <v>שם הסעיף</v>
          </cell>
          <cell r="L4913" t="str">
            <v>הסעיף</v>
          </cell>
          <cell r="M4913" t="str">
            <v>תקופתי</v>
          </cell>
          <cell r="O4913" t="str">
            <v>תקופתי</v>
          </cell>
          <cell r="P4913" t="str">
            <v>תקופתי</v>
          </cell>
          <cell r="Q4913" t="str">
            <v>שם הסעיף</v>
          </cell>
          <cell r="R4913" t="str">
            <v>הסעיף</v>
          </cell>
        </row>
        <row r="4914">
          <cell r="E4914" t="str">
            <v>=</v>
          </cell>
          <cell r="F4914" t="str">
            <v>=</v>
          </cell>
          <cell r="G4914" t="str">
            <v>=</v>
          </cell>
          <cell r="H4914" t="str">
            <v>=</v>
          </cell>
          <cell r="K4914" t="str">
            <v>=</v>
          </cell>
          <cell r="L4914" t="str">
            <v>=</v>
          </cell>
          <cell r="M4914" t="str">
            <v>=</v>
          </cell>
          <cell r="O4914" t="str">
            <v>=</v>
          </cell>
          <cell r="P4914" t="str">
            <v>=</v>
          </cell>
          <cell r="Q4914" t="str">
            <v>=</v>
          </cell>
          <cell r="R4914" t="str">
            <v>=</v>
          </cell>
        </row>
        <row r="4916">
          <cell r="E4916">
            <v>113200</v>
          </cell>
          <cell r="F4916" t="str">
            <v/>
          </cell>
          <cell r="G4916">
            <v>113200</v>
          </cell>
          <cell r="H4916">
            <v>0</v>
          </cell>
          <cell r="K4916" t="str">
            <v>גן כרמלית</v>
          </cell>
          <cell r="L4916">
            <v>812512</v>
          </cell>
          <cell r="M4916">
            <v>-388500</v>
          </cell>
          <cell r="O4916">
            <v>388500</v>
          </cell>
          <cell r="P4916">
            <v>0</v>
          </cell>
          <cell r="Q4916" t="str">
            <v>גן  כרמלית</v>
          </cell>
          <cell r="R4916">
            <v>312512</v>
          </cell>
        </row>
        <row r="4917">
          <cell r="E4917" t="str">
            <v>-</v>
          </cell>
          <cell r="F4917" t="str">
            <v>-</v>
          </cell>
          <cell r="G4917" t="str">
            <v>-</v>
          </cell>
          <cell r="H4917" t="str">
            <v>-</v>
          </cell>
          <cell r="K4917" t="str">
            <v>-</v>
          </cell>
          <cell r="L4917" t="str">
            <v>-</v>
          </cell>
          <cell r="M4917" t="str">
            <v>-</v>
          </cell>
          <cell r="O4917" t="str">
            <v>-</v>
          </cell>
          <cell r="P4917" t="str">
            <v>-</v>
          </cell>
          <cell r="Q4917" t="str">
            <v>-</v>
          </cell>
          <cell r="R4917" t="str">
            <v>-</v>
          </cell>
        </row>
        <row r="4918">
          <cell r="E4918">
            <v>100000</v>
          </cell>
          <cell r="F4918" t="str">
            <v/>
          </cell>
          <cell r="G4918">
            <v>100000</v>
          </cell>
          <cell r="H4918">
            <v>0</v>
          </cell>
          <cell r="K4918" t="str">
            <v>משכורת</v>
          </cell>
          <cell r="L4918" t="str">
            <v xml:space="preserve">.110 </v>
          </cell>
          <cell r="M4918">
            <v>-388500</v>
          </cell>
          <cell r="O4918">
            <v>388500</v>
          </cell>
          <cell r="P4918">
            <v>0</v>
          </cell>
          <cell r="Q4918" t="str">
            <v>שכ"ל גן  כרמלית</v>
          </cell>
          <cell r="R4918" t="str">
            <v>.41</v>
          </cell>
        </row>
        <row r="4919">
          <cell r="E4919">
            <v>0</v>
          </cell>
          <cell r="F4919" t="str">
            <v/>
          </cell>
          <cell r="G4919" t="str">
            <v/>
          </cell>
          <cell r="H4919" t="str">
            <v xml:space="preserve"> </v>
          </cell>
        </row>
        <row r="4920">
          <cell r="E4920">
            <v>500</v>
          </cell>
          <cell r="F4920" t="str">
            <v/>
          </cell>
          <cell r="G4920">
            <v>500</v>
          </cell>
          <cell r="H4920">
            <v>0</v>
          </cell>
          <cell r="K4920" t="str">
            <v>חשמל</v>
          </cell>
          <cell r="L4920" t="str">
            <v>.431</v>
          </cell>
        </row>
        <row r="4921">
          <cell r="E4921">
            <v>0</v>
          </cell>
          <cell r="F4921" t="str">
            <v/>
          </cell>
          <cell r="G4921" t="str">
            <v/>
          </cell>
          <cell r="H4921" t="str">
            <v xml:space="preserve"> </v>
          </cell>
        </row>
        <row r="4922">
          <cell r="E4922">
            <v>500</v>
          </cell>
          <cell r="F4922" t="str">
            <v/>
          </cell>
          <cell r="G4922">
            <v>500</v>
          </cell>
          <cell r="H4922">
            <v>0</v>
          </cell>
          <cell r="K4922" t="str">
            <v>מים</v>
          </cell>
          <cell r="L4922" t="str">
            <v>.432</v>
          </cell>
        </row>
        <row r="4923">
          <cell r="E4923">
            <v>0</v>
          </cell>
          <cell r="F4923" t="str">
            <v/>
          </cell>
          <cell r="G4923" t="str">
            <v/>
          </cell>
          <cell r="H4923" t="str">
            <v xml:space="preserve"> </v>
          </cell>
        </row>
        <row r="4924">
          <cell r="E4924">
            <v>500</v>
          </cell>
          <cell r="F4924" t="str">
            <v/>
          </cell>
          <cell r="G4924">
            <v>500</v>
          </cell>
          <cell r="H4924">
            <v>0</v>
          </cell>
          <cell r="K4924" t="str">
            <v>טלפון</v>
          </cell>
          <cell r="L4924" t="str">
            <v xml:space="preserve">.540 </v>
          </cell>
        </row>
        <row r="4925">
          <cell r="E4925">
            <v>0</v>
          </cell>
          <cell r="F4925" t="str">
            <v/>
          </cell>
          <cell r="G4925" t="str">
            <v/>
          </cell>
          <cell r="H4925" t="str">
            <v xml:space="preserve"> </v>
          </cell>
        </row>
        <row r="4926">
          <cell r="E4926">
            <v>200</v>
          </cell>
          <cell r="F4926" t="str">
            <v/>
          </cell>
          <cell r="G4926">
            <v>200</v>
          </cell>
          <cell r="H4926">
            <v>0</v>
          </cell>
          <cell r="K4926" t="str">
            <v>השתת'בהוצ' הנח"ש</v>
          </cell>
          <cell r="L4926" t="str">
            <v>.593</v>
          </cell>
        </row>
        <row r="4927">
          <cell r="E4927">
            <v>0</v>
          </cell>
          <cell r="F4927" t="str">
            <v/>
          </cell>
          <cell r="G4927" t="str">
            <v/>
          </cell>
          <cell r="H4927" t="str">
            <v xml:space="preserve"> </v>
          </cell>
        </row>
        <row r="4928">
          <cell r="E4928">
            <v>7900</v>
          </cell>
          <cell r="F4928" t="str">
            <v/>
          </cell>
          <cell r="G4928">
            <v>7900</v>
          </cell>
          <cell r="H4928">
            <v>0</v>
          </cell>
          <cell r="K4928" t="str">
            <v>תקציב שוטף</v>
          </cell>
          <cell r="L4928" t="str">
            <v>.781</v>
          </cell>
        </row>
        <row r="4929">
          <cell r="E4929">
            <v>0</v>
          </cell>
          <cell r="F4929" t="str">
            <v/>
          </cell>
          <cell r="G4929" t="str">
            <v/>
          </cell>
          <cell r="H4929" t="str">
            <v xml:space="preserve"> </v>
          </cell>
        </row>
        <row r="4930">
          <cell r="E4930">
            <v>3600</v>
          </cell>
          <cell r="F4930" t="str">
            <v/>
          </cell>
          <cell r="G4930">
            <v>3600</v>
          </cell>
          <cell r="H4930">
            <v>0</v>
          </cell>
          <cell r="K4930" t="str">
            <v>שמירה</v>
          </cell>
          <cell r="L4930" t="str">
            <v>.785</v>
          </cell>
        </row>
        <row r="4932">
          <cell r="F4932" t="str">
            <v>1-9.99</v>
          </cell>
          <cell r="H4932" t="str">
            <v xml:space="preserve">   -       מאזן תקופתי לגן-יסמין מצטבר</v>
          </cell>
        </row>
        <row r="4935">
          <cell r="E4935" t="str">
            <v>יתרת תקציב</v>
          </cell>
          <cell r="F4935" t="str">
            <v>ביצוע</v>
          </cell>
          <cell r="G4935" t="str">
            <v>תקציב</v>
          </cell>
          <cell r="H4935" t="str">
            <v>ביצוע הוצאות</v>
          </cell>
          <cell r="L4935" t="str">
            <v xml:space="preserve"> 'מס  </v>
          </cell>
          <cell r="M4935" t="str">
            <v>יתרת תקציב</v>
          </cell>
          <cell r="O4935" t="str">
            <v>תקציב</v>
          </cell>
          <cell r="P4935" t="str">
            <v>ביצוע הכנסות</v>
          </cell>
          <cell r="R4935" t="str">
            <v xml:space="preserve"> 'מס  </v>
          </cell>
        </row>
        <row r="4936">
          <cell r="E4936" t="str">
            <v>תקופתי</v>
          </cell>
          <cell r="F4936" t="str">
            <v>ב %</v>
          </cell>
          <cell r="G4936" t="str">
            <v>תקופתי</v>
          </cell>
          <cell r="H4936" t="str">
            <v>תקופתי</v>
          </cell>
          <cell r="K4936" t="str">
            <v>שם הסעיף</v>
          </cell>
          <cell r="L4936" t="str">
            <v>הסעיף</v>
          </cell>
          <cell r="M4936" t="str">
            <v>תקופתי</v>
          </cell>
          <cell r="O4936" t="str">
            <v>תקופתי</v>
          </cell>
          <cell r="P4936" t="str">
            <v>תקופתי</v>
          </cell>
          <cell r="Q4936" t="str">
            <v>שם הסעיף</v>
          </cell>
          <cell r="R4936" t="str">
            <v>הסעיף</v>
          </cell>
        </row>
        <row r="4937">
          <cell r="E4937" t="str">
            <v>=</v>
          </cell>
          <cell r="F4937" t="str">
            <v>=</v>
          </cell>
          <cell r="G4937" t="str">
            <v>=</v>
          </cell>
          <cell r="H4937" t="str">
            <v>=</v>
          </cell>
          <cell r="K4937" t="str">
            <v>=</v>
          </cell>
          <cell r="L4937" t="str">
            <v>=</v>
          </cell>
          <cell r="M4937" t="str">
            <v>=</v>
          </cell>
          <cell r="O4937" t="str">
            <v>=</v>
          </cell>
          <cell r="P4937" t="str">
            <v>=</v>
          </cell>
          <cell r="Q4937" t="str">
            <v>=</v>
          </cell>
          <cell r="R4937" t="str">
            <v>=</v>
          </cell>
        </row>
        <row r="4939">
          <cell r="E4939">
            <v>113300</v>
          </cell>
          <cell r="F4939" t="str">
            <v/>
          </cell>
          <cell r="G4939">
            <v>113300</v>
          </cell>
          <cell r="H4939">
            <v>0</v>
          </cell>
          <cell r="K4939" t="str">
            <v>גן  יסמין</v>
          </cell>
          <cell r="L4939" t="str">
            <v>812514</v>
          </cell>
          <cell r="M4939">
            <v>-251800</v>
          </cell>
          <cell r="O4939">
            <v>251800</v>
          </cell>
          <cell r="P4939">
            <v>0</v>
          </cell>
          <cell r="Q4939" t="str">
            <v>גן   יסמין</v>
          </cell>
          <cell r="R4939" t="str">
            <v>312514</v>
          </cell>
        </row>
        <row r="4940">
          <cell r="E4940" t="str">
            <v>-</v>
          </cell>
          <cell r="F4940" t="str">
            <v>-</v>
          </cell>
          <cell r="G4940" t="str">
            <v>-</v>
          </cell>
          <cell r="H4940" t="str">
            <v>-</v>
          </cell>
          <cell r="K4940" t="str">
            <v>-</v>
          </cell>
          <cell r="L4940" t="str">
            <v>-</v>
          </cell>
          <cell r="M4940" t="str">
            <v>-</v>
          </cell>
          <cell r="O4940" t="str">
            <v>-</v>
          </cell>
          <cell r="P4940" t="str">
            <v>-</v>
          </cell>
          <cell r="Q4940" t="str">
            <v>-</v>
          </cell>
          <cell r="R4940" t="str">
            <v>-</v>
          </cell>
        </row>
        <row r="4941">
          <cell r="E4941">
            <v>100000</v>
          </cell>
          <cell r="F4941" t="str">
            <v/>
          </cell>
          <cell r="G4941">
            <v>100000</v>
          </cell>
          <cell r="H4941">
            <v>0</v>
          </cell>
          <cell r="K4941" t="str">
            <v>משכורת</v>
          </cell>
          <cell r="L4941" t="str">
            <v xml:space="preserve">.110 </v>
          </cell>
          <cell r="M4941">
            <v>-251800</v>
          </cell>
          <cell r="O4941">
            <v>251800</v>
          </cell>
          <cell r="P4941">
            <v>0</v>
          </cell>
          <cell r="Q4941" t="str">
            <v>שכ"ל גן  יסמין</v>
          </cell>
          <cell r="R4941" t="str">
            <v>.41</v>
          </cell>
        </row>
        <row r="4942">
          <cell r="E4942">
            <v>0</v>
          </cell>
          <cell r="F4942" t="str">
            <v/>
          </cell>
          <cell r="G4942" t="str">
            <v/>
          </cell>
          <cell r="H4942" t="str">
            <v xml:space="preserve"> </v>
          </cell>
        </row>
        <row r="4943">
          <cell r="E4943">
            <v>500</v>
          </cell>
          <cell r="F4943" t="str">
            <v/>
          </cell>
          <cell r="G4943">
            <v>500</v>
          </cell>
          <cell r="H4943">
            <v>0</v>
          </cell>
          <cell r="K4943" t="str">
            <v>חשמל</v>
          </cell>
          <cell r="L4943" t="str">
            <v>.431</v>
          </cell>
        </row>
        <row r="4944">
          <cell r="E4944">
            <v>0</v>
          </cell>
          <cell r="F4944" t="str">
            <v/>
          </cell>
          <cell r="G4944" t="str">
            <v/>
          </cell>
          <cell r="H4944" t="str">
            <v xml:space="preserve"> </v>
          </cell>
        </row>
        <row r="4945">
          <cell r="E4945">
            <v>500</v>
          </cell>
          <cell r="F4945" t="str">
            <v/>
          </cell>
          <cell r="G4945">
            <v>500</v>
          </cell>
          <cell r="H4945">
            <v>0</v>
          </cell>
          <cell r="K4945" t="str">
            <v>מים</v>
          </cell>
          <cell r="L4945" t="str">
            <v>.432</v>
          </cell>
        </row>
        <row r="4946">
          <cell r="E4946">
            <v>0</v>
          </cell>
          <cell r="F4946" t="str">
            <v/>
          </cell>
          <cell r="G4946" t="str">
            <v/>
          </cell>
          <cell r="H4946" t="str">
            <v xml:space="preserve"> </v>
          </cell>
        </row>
        <row r="4947">
          <cell r="E4947">
            <v>500</v>
          </cell>
          <cell r="F4947" t="str">
            <v/>
          </cell>
          <cell r="G4947">
            <v>500</v>
          </cell>
          <cell r="H4947">
            <v>0</v>
          </cell>
          <cell r="K4947" t="str">
            <v>טלפון</v>
          </cell>
          <cell r="L4947" t="str">
            <v xml:space="preserve">.540 </v>
          </cell>
        </row>
        <row r="4948">
          <cell r="E4948">
            <v>0</v>
          </cell>
          <cell r="F4948" t="str">
            <v/>
          </cell>
          <cell r="G4948" t="str">
            <v/>
          </cell>
          <cell r="H4948" t="str">
            <v xml:space="preserve"> </v>
          </cell>
        </row>
        <row r="4949">
          <cell r="E4949">
            <v>200</v>
          </cell>
          <cell r="F4949" t="str">
            <v/>
          </cell>
          <cell r="G4949">
            <v>200</v>
          </cell>
          <cell r="H4949">
            <v>0</v>
          </cell>
          <cell r="K4949" t="str">
            <v>השתת'בהוצ' הנח"ש</v>
          </cell>
          <cell r="L4949" t="str">
            <v>.593</v>
          </cell>
        </row>
        <row r="4950">
          <cell r="E4950">
            <v>0</v>
          </cell>
          <cell r="F4950" t="str">
            <v/>
          </cell>
          <cell r="G4950" t="str">
            <v/>
          </cell>
          <cell r="H4950" t="str">
            <v xml:space="preserve"> </v>
          </cell>
        </row>
        <row r="4951">
          <cell r="E4951">
            <v>8000</v>
          </cell>
          <cell r="F4951" t="str">
            <v/>
          </cell>
          <cell r="G4951">
            <v>8000</v>
          </cell>
          <cell r="H4951">
            <v>0</v>
          </cell>
          <cell r="K4951" t="str">
            <v>תקציב שוטף</v>
          </cell>
          <cell r="L4951" t="str">
            <v>.781</v>
          </cell>
        </row>
        <row r="4952">
          <cell r="E4952">
            <v>0</v>
          </cell>
          <cell r="F4952" t="str">
            <v/>
          </cell>
          <cell r="G4952" t="str">
            <v/>
          </cell>
          <cell r="H4952" t="str">
            <v xml:space="preserve"> </v>
          </cell>
        </row>
        <row r="4953">
          <cell r="E4953">
            <v>3600</v>
          </cell>
          <cell r="F4953" t="str">
            <v/>
          </cell>
          <cell r="G4953">
            <v>3600</v>
          </cell>
          <cell r="H4953">
            <v>0</v>
          </cell>
          <cell r="K4953" t="str">
            <v>שמירה</v>
          </cell>
          <cell r="L4953" t="str">
            <v>.785</v>
          </cell>
        </row>
        <row r="4956">
          <cell r="F4956" t="str">
            <v>1-9.99</v>
          </cell>
          <cell r="H4956" t="str">
            <v xml:space="preserve">   -       מאזן תקופתי לגן-שושנים מצטבר</v>
          </cell>
        </row>
        <row r="4959">
          <cell r="E4959" t="str">
            <v>יתרת תקציב</v>
          </cell>
          <cell r="F4959" t="str">
            <v>ביצוע</v>
          </cell>
          <cell r="G4959" t="str">
            <v>תקציב</v>
          </cell>
          <cell r="H4959" t="str">
            <v>ביצוע הוצאות</v>
          </cell>
          <cell r="L4959" t="str">
            <v xml:space="preserve"> 'מס  </v>
          </cell>
          <cell r="M4959" t="str">
            <v>יתרת תקציב</v>
          </cell>
          <cell r="O4959" t="str">
            <v>תקציב</v>
          </cell>
          <cell r="P4959" t="str">
            <v>ביצוע הכנסות</v>
          </cell>
          <cell r="R4959" t="str">
            <v xml:space="preserve"> 'מס  </v>
          </cell>
        </row>
        <row r="4960">
          <cell r="E4960" t="str">
            <v>תקופתי</v>
          </cell>
          <cell r="F4960" t="str">
            <v>ב %</v>
          </cell>
          <cell r="G4960" t="str">
            <v>תקופתי</v>
          </cell>
          <cell r="H4960" t="str">
            <v>תקופתי</v>
          </cell>
          <cell r="K4960" t="str">
            <v>שם הסעיף</v>
          </cell>
          <cell r="L4960" t="str">
            <v>הסעיף</v>
          </cell>
          <cell r="M4960" t="str">
            <v>תקופתי</v>
          </cell>
          <cell r="O4960" t="str">
            <v>תקופתי</v>
          </cell>
          <cell r="P4960" t="str">
            <v>תקופתי</v>
          </cell>
          <cell r="Q4960" t="str">
            <v>שם הסעיף</v>
          </cell>
          <cell r="R4960" t="str">
            <v>הסעיף</v>
          </cell>
        </row>
        <row r="4961">
          <cell r="E4961" t="str">
            <v>=</v>
          </cell>
          <cell r="F4961" t="str">
            <v>=</v>
          </cell>
          <cell r="G4961" t="str">
            <v>=</v>
          </cell>
          <cell r="H4961" t="str">
            <v>=</v>
          </cell>
          <cell r="K4961" t="str">
            <v>=</v>
          </cell>
          <cell r="L4961" t="str">
            <v>=</v>
          </cell>
          <cell r="M4961" t="str">
            <v>=</v>
          </cell>
          <cell r="O4961" t="str">
            <v>=</v>
          </cell>
          <cell r="P4961" t="str">
            <v>=</v>
          </cell>
          <cell r="Q4961" t="str">
            <v>=</v>
          </cell>
          <cell r="R4961" t="str">
            <v>=</v>
          </cell>
        </row>
        <row r="4963">
          <cell r="E4963">
            <v>59500</v>
          </cell>
          <cell r="F4963" t="str">
            <v/>
          </cell>
          <cell r="G4963">
            <v>59500</v>
          </cell>
          <cell r="H4963">
            <v>0</v>
          </cell>
          <cell r="K4963" t="str">
            <v>גן  השושנים</v>
          </cell>
          <cell r="L4963">
            <v>812515</v>
          </cell>
          <cell r="M4963">
            <v>-100480</v>
          </cell>
          <cell r="O4963">
            <v>100480</v>
          </cell>
          <cell r="P4963">
            <v>0</v>
          </cell>
          <cell r="Q4963" t="str">
            <v>גן   השושנים</v>
          </cell>
          <cell r="R4963">
            <v>312515</v>
          </cell>
        </row>
        <row r="4964">
          <cell r="E4964" t="str">
            <v>-</v>
          </cell>
          <cell r="F4964" t="str">
            <v>-</v>
          </cell>
          <cell r="G4964" t="str">
            <v>-</v>
          </cell>
          <cell r="H4964" t="str">
            <v>-</v>
          </cell>
          <cell r="K4964" t="str">
            <v>-</v>
          </cell>
          <cell r="L4964" t="str">
            <v>-</v>
          </cell>
          <cell r="M4964" t="str">
            <v>-</v>
          </cell>
          <cell r="O4964" t="str">
            <v>-</v>
          </cell>
          <cell r="P4964" t="str">
            <v>-</v>
          </cell>
          <cell r="Q4964" t="str">
            <v>-</v>
          </cell>
          <cell r="R4964" t="str">
            <v>-</v>
          </cell>
        </row>
        <row r="4965">
          <cell r="E4965">
            <v>50700</v>
          </cell>
          <cell r="F4965" t="str">
            <v/>
          </cell>
          <cell r="G4965">
            <v>50700</v>
          </cell>
          <cell r="H4965">
            <v>0</v>
          </cell>
          <cell r="K4965" t="str">
            <v>משכורת</v>
          </cell>
          <cell r="L4965" t="str">
            <v xml:space="preserve">.110 </v>
          </cell>
          <cell r="M4965">
            <v>-100480</v>
          </cell>
          <cell r="O4965">
            <v>100480</v>
          </cell>
          <cell r="P4965">
            <v>0</v>
          </cell>
          <cell r="Q4965" t="str">
            <v>שכ"ל גן  השושנים</v>
          </cell>
          <cell r="R4965" t="str">
            <v>.41</v>
          </cell>
        </row>
        <row r="4966">
          <cell r="E4966">
            <v>0</v>
          </cell>
          <cell r="F4966" t="str">
            <v/>
          </cell>
          <cell r="G4966" t="str">
            <v/>
          </cell>
          <cell r="H4966" t="str">
            <v xml:space="preserve"> </v>
          </cell>
        </row>
        <row r="4967">
          <cell r="E4967">
            <v>1000</v>
          </cell>
          <cell r="F4967" t="str">
            <v/>
          </cell>
          <cell r="G4967">
            <v>1000</v>
          </cell>
          <cell r="H4967">
            <v>0</v>
          </cell>
          <cell r="K4967" t="str">
            <v>חשמל</v>
          </cell>
          <cell r="L4967" t="str">
            <v>.431</v>
          </cell>
        </row>
        <row r="4968">
          <cell r="E4968">
            <v>0</v>
          </cell>
          <cell r="F4968" t="str">
            <v/>
          </cell>
          <cell r="G4968" t="str">
            <v/>
          </cell>
          <cell r="H4968" t="str">
            <v xml:space="preserve"> </v>
          </cell>
        </row>
        <row r="4969">
          <cell r="E4969">
            <v>1000</v>
          </cell>
          <cell r="F4969" t="str">
            <v/>
          </cell>
          <cell r="G4969">
            <v>1000</v>
          </cell>
          <cell r="H4969">
            <v>0</v>
          </cell>
          <cell r="K4969" t="str">
            <v>מים</v>
          </cell>
          <cell r="L4969" t="str">
            <v>.432</v>
          </cell>
        </row>
        <row r="4970">
          <cell r="E4970">
            <v>0</v>
          </cell>
          <cell r="F4970" t="str">
            <v/>
          </cell>
          <cell r="G4970" t="str">
            <v/>
          </cell>
          <cell r="H4970" t="str">
            <v xml:space="preserve"> </v>
          </cell>
        </row>
        <row r="4971">
          <cell r="E4971">
            <v>1200</v>
          </cell>
          <cell r="F4971" t="str">
            <v/>
          </cell>
          <cell r="G4971">
            <v>1200</v>
          </cell>
          <cell r="H4971">
            <v>0</v>
          </cell>
          <cell r="K4971" t="str">
            <v>טלפון</v>
          </cell>
          <cell r="L4971" t="str">
            <v xml:space="preserve">.540 </v>
          </cell>
        </row>
        <row r="4972">
          <cell r="E4972">
            <v>0</v>
          </cell>
          <cell r="F4972" t="str">
            <v/>
          </cell>
          <cell r="G4972" t="str">
            <v/>
          </cell>
          <cell r="H4972" t="str">
            <v xml:space="preserve"> </v>
          </cell>
        </row>
        <row r="4973">
          <cell r="E4973">
            <v>400</v>
          </cell>
          <cell r="F4973" t="str">
            <v/>
          </cell>
          <cell r="G4973">
            <v>400</v>
          </cell>
          <cell r="H4973">
            <v>0</v>
          </cell>
          <cell r="K4973" t="str">
            <v>השתת'בהוצ' הנח"ש</v>
          </cell>
          <cell r="L4973" t="str">
            <v>.593</v>
          </cell>
        </row>
        <row r="4974">
          <cell r="E4974">
            <v>0</v>
          </cell>
          <cell r="F4974" t="str">
            <v/>
          </cell>
          <cell r="G4974" t="str">
            <v/>
          </cell>
          <cell r="H4974" t="str">
            <v xml:space="preserve"> </v>
          </cell>
        </row>
        <row r="4975">
          <cell r="E4975">
            <v>4000</v>
          </cell>
          <cell r="F4975" t="str">
            <v/>
          </cell>
          <cell r="G4975">
            <v>4000</v>
          </cell>
          <cell r="H4975">
            <v>0</v>
          </cell>
          <cell r="K4975" t="str">
            <v>תקציב שוטף</v>
          </cell>
          <cell r="L4975" t="str">
            <v>.781</v>
          </cell>
        </row>
        <row r="4976">
          <cell r="E4976">
            <v>0</v>
          </cell>
          <cell r="F4976" t="str">
            <v/>
          </cell>
          <cell r="G4976" t="str">
            <v/>
          </cell>
          <cell r="H4976" t="str">
            <v xml:space="preserve"> </v>
          </cell>
        </row>
        <row r="4977">
          <cell r="E4977">
            <v>1200</v>
          </cell>
          <cell r="F4977" t="str">
            <v/>
          </cell>
          <cell r="G4977">
            <v>1200</v>
          </cell>
          <cell r="H4977">
            <v>0</v>
          </cell>
          <cell r="K4977" t="str">
            <v>שמירה</v>
          </cell>
          <cell r="L4977" t="str">
            <v>.785</v>
          </cell>
        </row>
        <row r="4979">
          <cell r="F4979" t="str">
            <v>1-9.99</v>
          </cell>
          <cell r="H4979" t="str">
            <v xml:space="preserve">   -       מאזן תקופתי לגן-אלומות מצטבר</v>
          </cell>
        </row>
        <row r="4982">
          <cell r="E4982" t="str">
            <v>יתרת תקציב</v>
          </cell>
          <cell r="F4982" t="str">
            <v>ביצוע</v>
          </cell>
          <cell r="G4982" t="str">
            <v>תקציב</v>
          </cell>
          <cell r="H4982" t="str">
            <v>ביצוע הוצאות</v>
          </cell>
          <cell r="L4982" t="str">
            <v xml:space="preserve"> 'מס  </v>
          </cell>
          <cell r="M4982" t="str">
            <v>יתרת תקציב</v>
          </cell>
          <cell r="O4982" t="str">
            <v>תקציב</v>
          </cell>
          <cell r="P4982" t="str">
            <v>ביצוע הכנסות</v>
          </cell>
          <cell r="R4982" t="str">
            <v xml:space="preserve"> 'מס  </v>
          </cell>
        </row>
        <row r="4983">
          <cell r="E4983" t="str">
            <v>תקופתי</v>
          </cell>
          <cell r="F4983" t="str">
            <v>ב %</v>
          </cell>
          <cell r="G4983" t="str">
            <v>תקופתי</v>
          </cell>
          <cell r="H4983" t="str">
            <v>תקופתי</v>
          </cell>
          <cell r="K4983" t="str">
            <v>שם הסעיף</v>
          </cell>
          <cell r="L4983" t="str">
            <v>הסעיף</v>
          </cell>
          <cell r="M4983" t="str">
            <v>תקופתי</v>
          </cell>
          <cell r="O4983" t="str">
            <v>תקופתי</v>
          </cell>
          <cell r="P4983" t="str">
            <v>תקופתי</v>
          </cell>
          <cell r="Q4983" t="str">
            <v>שם הסעיף</v>
          </cell>
          <cell r="R4983" t="str">
            <v>הסעיף</v>
          </cell>
        </row>
        <row r="4984">
          <cell r="E4984" t="str">
            <v>=</v>
          </cell>
          <cell r="F4984" t="str">
            <v>=</v>
          </cell>
          <cell r="G4984" t="str">
            <v>=</v>
          </cell>
          <cell r="H4984" t="str">
            <v>=</v>
          </cell>
          <cell r="K4984" t="str">
            <v>=</v>
          </cell>
          <cell r="L4984" t="str">
            <v>=</v>
          </cell>
          <cell r="M4984" t="str">
            <v>=</v>
          </cell>
          <cell r="O4984" t="str">
            <v>=</v>
          </cell>
          <cell r="P4984" t="str">
            <v>=</v>
          </cell>
          <cell r="Q4984" t="str">
            <v>=</v>
          </cell>
          <cell r="R4984" t="str">
            <v>=</v>
          </cell>
        </row>
        <row r="4986">
          <cell r="E4986">
            <v>64500</v>
          </cell>
          <cell r="F4986" t="str">
            <v/>
          </cell>
          <cell r="G4986">
            <v>64500</v>
          </cell>
          <cell r="H4986">
            <v>0</v>
          </cell>
          <cell r="K4986" t="str">
            <v>גן  אלומות</v>
          </cell>
          <cell r="L4986">
            <v>812516</v>
          </cell>
          <cell r="M4986">
            <v>-81640</v>
          </cell>
          <cell r="O4986">
            <v>81640</v>
          </cell>
          <cell r="P4986">
            <v>0</v>
          </cell>
          <cell r="Q4986" t="str">
            <v>גן  אלומות</v>
          </cell>
          <cell r="R4986">
            <v>312516</v>
          </cell>
        </row>
        <row r="4987">
          <cell r="E4987" t="str">
            <v>-</v>
          </cell>
          <cell r="F4987" t="str">
            <v>-</v>
          </cell>
          <cell r="G4987" t="str">
            <v>-</v>
          </cell>
          <cell r="H4987" t="str">
            <v>-</v>
          </cell>
          <cell r="K4987" t="str">
            <v>-</v>
          </cell>
          <cell r="L4987" t="str">
            <v>-</v>
          </cell>
          <cell r="M4987" t="str">
            <v>-</v>
          </cell>
          <cell r="O4987" t="str">
            <v>-</v>
          </cell>
          <cell r="P4987" t="str">
            <v>-</v>
          </cell>
          <cell r="Q4987" t="str">
            <v>-</v>
          </cell>
          <cell r="R4987" t="str">
            <v>-</v>
          </cell>
        </row>
        <row r="4988">
          <cell r="E4988">
            <v>55700</v>
          </cell>
          <cell r="F4988" t="str">
            <v/>
          </cell>
          <cell r="G4988">
            <v>55700</v>
          </cell>
          <cell r="H4988">
            <v>0</v>
          </cell>
          <cell r="K4988" t="str">
            <v>משכורת</v>
          </cell>
          <cell r="L4988" t="str">
            <v xml:space="preserve">.110 </v>
          </cell>
          <cell r="M4988">
            <v>-81640</v>
          </cell>
          <cell r="O4988">
            <v>81640</v>
          </cell>
          <cell r="P4988">
            <v>0</v>
          </cell>
          <cell r="Q4988" t="str">
            <v>שכ"ל גן  אלומות</v>
          </cell>
          <cell r="R4988" t="str">
            <v>.41</v>
          </cell>
        </row>
        <row r="4989">
          <cell r="E4989">
            <v>0</v>
          </cell>
          <cell r="F4989" t="str">
            <v/>
          </cell>
          <cell r="G4989" t="str">
            <v/>
          </cell>
          <cell r="H4989" t="str">
            <v xml:space="preserve"> </v>
          </cell>
        </row>
        <row r="4990">
          <cell r="E4990">
            <v>1000</v>
          </cell>
          <cell r="F4990" t="str">
            <v/>
          </cell>
          <cell r="G4990">
            <v>1000</v>
          </cell>
          <cell r="H4990">
            <v>0</v>
          </cell>
          <cell r="K4990" t="str">
            <v>חשמל</v>
          </cell>
          <cell r="L4990" t="str">
            <v>.431</v>
          </cell>
        </row>
        <row r="4991">
          <cell r="E4991">
            <v>0</v>
          </cell>
          <cell r="F4991" t="str">
            <v/>
          </cell>
          <cell r="G4991" t="str">
            <v/>
          </cell>
          <cell r="H4991" t="str">
            <v xml:space="preserve"> </v>
          </cell>
        </row>
        <row r="4992">
          <cell r="E4992">
            <v>1000</v>
          </cell>
          <cell r="F4992" t="str">
            <v/>
          </cell>
          <cell r="G4992">
            <v>1000</v>
          </cell>
          <cell r="H4992">
            <v>0</v>
          </cell>
          <cell r="K4992" t="str">
            <v>מים</v>
          </cell>
          <cell r="L4992" t="str">
            <v>.432</v>
          </cell>
        </row>
        <row r="4993">
          <cell r="E4993">
            <v>0</v>
          </cell>
          <cell r="F4993" t="str">
            <v/>
          </cell>
          <cell r="G4993" t="str">
            <v/>
          </cell>
          <cell r="H4993" t="str">
            <v xml:space="preserve"> </v>
          </cell>
        </row>
        <row r="4994">
          <cell r="E4994">
            <v>1200</v>
          </cell>
          <cell r="F4994" t="str">
            <v/>
          </cell>
          <cell r="G4994">
            <v>1200</v>
          </cell>
          <cell r="H4994">
            <v>0</v>
          </cell>
          <cell r="K4994" t="str">
            <v>טלפון</v>
          </cell>
          <cell r="L4994" t="str">
            <v xml:space="preserve">.540 </v>
          </cell>
        </row>
        <row r="4995">
          <cell r="E4995">
            <v>0</v>
          </cell>
          <cell r="F4995" t="str">
            <v/>
          </cell>
          <cell r="G4995" t="str">
            <v/>
          </cell>
          <cell r="H4995" t="str">
            <v xml:space="preserve"> </v>
          </cell>
        </row>
        <row r="4996">
          <cell r="E4996">
            <v>400</v>
          </cell>
          <cell r="F4996" t="str">
            <v/>
          </cell>
          <cell r="G4996">
            <v>400</v>
          </cell>
          <cell r="H4996">
            <v>0</v>
          </cell>
          <cell r="K4996" t="str">
            <v>השתת'בהוצ' הנח"ש</v>
          </cell>
          <cell r="L4996" t="str">
            <v>.593</v>
          </cell>
        </row>
        <row r="4997">
          <cell r="E4997">
            <v>0</v>
          </cell>
          <cell r="F4997" t="str">
            <v/>
          </cell>
          <cell r="G4997" t="str">
            <v/>
          </cell>
          <cell r="H4997" t="str">
            <v xml:space="preserve"> </v>
          </cell>
        </row>
        <row r="4998">
          <cell r="E4998">
            <v>4000</v>
          </cell>
          <cell r="F4998" t="str">
            <v/>
          </cell>
          <cell r="G4998">
            <v>4000</v>
          </cell>
          <cell r="H4998">
            <v>0</v>
          </cell>
          <cell r="K4998" t="str">
            <v>תקציב שוטף</v>
          </cell>
          <cell r="L4998" t="str">
            <v>.781</v>
          </cell>
        </row>
        <row r="4999">
          <cell r="E4999">
            <v>0</v>
          </cell>
          <cell r="F4999" t="str">
            <v/>
          </cell>
          <cell r="G4999" t="str">
            <v/>
          </cell>
          <cell r="H4999" t="str">
            <v xml:space="preserve"> </v>
          </cell>
        </row>
        <row r="5000">
          <cell r="E5000">
            <v>1200</v>
          </cell>
          <cell r="F5000" t="str">
            <v/>
          </cell>
          <cell r="G5000">
            <v>1200</v>
          </cell>
          <cell r="H5000">
            <v>0</v>
          </cell>
          <cell r="K5000" t="str">
            <v>שמירה</v>
          </cell>
          <cell r="L5000" t="str">
            <v>.785</v>
          </cell>
        </row>
        <row r="5002">
          <cell r="F5002" t="str">
            <v>1-9.99</v>
          </cell>
          <cell r="H5002" t="str">
            <v xml:space="preserve">   -       מאזן תקופתי לגן-סיתונית מצטבר</v>
          </cell>
        </row>
        <row r="5005">
          <cell r="E5005" t="str">
            <v>יתרת תקציב</v>
          </cell>
          <cell r="F5005" t="str">
            <v>ביצוע</v>
          </cell>
          <cell r="G5005" t="str">
            <v>תקציב</v>
          </cell>
          <cell r="H5005" t="str">
            <v>ביצוע הוצאות</v>
          </cell>
          <cell r="L5005" t="str">
            <v xml:space="preserve"> 'מס  </v>
          </cell>
          <cell r="M5005" t="str">
            <v>יתרת תקציב</v>
          </cell>
          <cell r="O5005" t="str">
            <v>תקציב</v>
          </cell>
          <cell r="P5005" t="str">
            <v>ביצוע הכנסות</v>
          </cell>
          <cell r="R5005" t="str">
            <v xml:space="preserve"> 'מס  </v>
          </cell>
        </row>
        <row r="5006">
          <cell r="E5006" t="str">
            <v>תקופתי</v>
          </cell>
          <cell r="F5006" t="str">
            <v>ב %</v>
          </cell>
          <cell r="G5006" t="str">
            <v>תקופתי</v>
          </cell>
          <cell r="H5006" t="str">
            <v>תקופתי</v>
          </cell>
          <cell r="K5006" t="str">
            <v>שם הסעיף</v>
          </cell>
          <cell r="L5006" t="str">
            <v>הסעיף</v>
          </cell>
          <cell r="M5006" t="str">
            <v>תקופתי</v>
          </cell>
          <cell r="O5006" t="str">
            <v>תקופתי</v>
          </cell>
          <cell r="P5006" t="str">
            <v>תקופתי</v>
          </cell>
          <cell r="Q5006" t="str">
            <v>שם הסעיף</v>
          </cell>
          <cell r="R5006" t="str">
            <v>הסעיף</v>
          </cell>
        </row>
        <row r="5007">
          <cell r="E5007" t="str">
            <v>=</v>
          </cell>
          <cell r="F5007" t="str">
            <v>=</v>
          </cell>
          <cell r="G5007" t="str">
            <v>=</v>
          </cell>
          <cell r="H5007" t="str">
            <v>=</v>
          </cell>
          <cell r="K5007" t="str">
            <v>=</v>
          </cell>
          <cell r="L5007" t="str">
            <v>=</v>
          </cell>
          <cell r="M5007" t="str">
            <v>=</v>
          </cell>
          <cell r="O5007" t="str">
            <v>=</v>
          </cell>
          <cell r="P5007" t="str">
            <v>=</v>
          </cell>
          <cell r="Q5007" t="str">
            <v>=</v>
          </cell>
          <cell r="R5007" t="str">
            <v>=</v>
          </cell>
        </row>
        <row r="5009">
          <cell r="E5009">
            <v>59500</v>
          </cell>
          <cell r="F5009" t="str">
            <v/>
          </cell>
          <cell r="G5009">
            <v>59500</v>
          </cell>
          <cell r="H5009">
            <v>0</v>
          </cell>
          <cell r="K5009" t="str">
            <v>גן  סיתונית</v>
          </cell>
          <cell r="L5009">
            <v>812517</v>
          </cell>
          <cell r="M5009">
            <v>-97340</v>
          </cell>
          <cell r="O5009">
            <v>97340</v>
          </cell>
          <cell r="P5009">
            <v>0</v>
          </cell>
          <cell r="Q5009" t="str">
            <v>גן  סיתונית</v>
          </cell>
          <cell r="R5009">
            <v>312517</v>
          </cell>
        </row>
        <row r="5010">
          <cell r="E5010" t="str">
            <v>-</v>
          </cell>
          <cell r="F5010" t="str">
            <v>-</v>
          </cell>
          <cell r="G5010" t="str">
            <v>-</v>
          </cell>
          <cell r="H5010" t="str">
            <v>-</v>
          </cell>
          <cell r="K5010" t="str">
            <v>-</v>
          </cell>
          <cell r="L5010" t="str">
            <v>-</v>
          </cell>
          <cell r="M5010" t="str">
            <v>-</v>
          </cell>
          <cell r="O5010" t="str">
            <v>-</v>
          </cell>
          <cell r="P5010" t="str">
            <v>-</v>
          </cell>
          <cell r="Q5010" t="str">
            <v>-</v>
          </cell>
          <cell r="R5010" t="str">
            <v>-</v>
          </cell>
        </row>
        <row r="5011">
          <cell r="E5011">
            <v>50700</v>
          </cell>
          <cell r="F5011" t="str">
            <v/>
          </cell>
          <cell r="G5011">
            <v>50700</v>
          </cell>
          <cell r="H5011">
            <v>0</v>
          </cell>
          <cell r="K5011" t="str">
            <v>משכורת</v>
          </cell>
          <cell r="L5011" t="str">
            <v xml:space="preserve">.110 </v>
          </cell>
          <cell r="M5011">
            <v>-97340</v>
          </cell>
          <cell r="O5011">
            <v>97340</v>
          </cell>
          <cell r="P5011">
            <v>0</v>
          </cell>
          <cell r="Q5011" t="str">
            <v>שכ"ל גן  סיתונית</v>
          </cell>
          <cell r="R5011" t="str">
            <v>.41</v>
          </cell>
        </row>
        <row r="5012">
          <cell r="E5012">
            <v>0</v>
          </cell>
          <cell r="F5012" t="str">
            <v/>
          </cell>
          <cell r="G5012" t="str">
            <v/>
          </cell>
          <cell r="H5012" t="str">
            <v xml:space="preserve"> </v>
          </cell>
        </row>
        <row r="5013">
          <cell r="E5013">
            <v>1000</v>
          </cell>
          <cell r="F5013" t="str">
            <v/>
          </cell>
          <cell r="G5013">
            <v>1000</v>
          </cell>
          <cell r="H5013">
            <v>0</v>
          </cell>
          <cell r="K5013" t="str">
            <v>חשמל</v>
          </cell>
          <cell r="L5013" t="str">
            <v>.431</v>
          </cell>
        </row>
        <row r="5014">
          <cell r="E5014">
            <v>0</v>
          </cell>
          <cell r="F5014" t="str">
            <v/>
          </cell>
          <cell r="G5014" t="str">
            <v/>
          </cell>
          <cell r="H5014" t="str">
            <v xml:space="preserve"> </v>
          </cell>
        </row>
        <row r="5015">
          <cell r="E5015">
            <v>1000</v>
          </cell>
          <cell r="F5015" t="str">
            <v/>
          </cell>
          <cell r="G5015">
            <v>1000</v>
          </cell>
          <cell r="H5015">
            <v>0</v>
          </cell>
          <cell r="K5015" t="str">
            <v>מים</v>
          </cell>
          <cell r="L5015" t="str">
            <v>.432</v>
          </cell>
        </row>
        <row r="5016">
          <cell r="E5016">
            <v>0</v>
          </cell>
          <cell r="F5016" t="str">
            <v/>
          </cell>
          <cell r="G5016" t="str">
            <v/>
          </cell>
          <cell r="H5016" t="str">
            <v xml:space="preserve"> </v>
          </cell>
        </row>
        <row r="5017">
          <cell r="E5017">
            <v>1200</v>
          </cell>
          <cell r="F5017" t="str">
            <v/>
          </cell>
          <cell r="G5017">
            <v>1200</v>
          </cell>
          <cell r="H5017">
            <v>0</v>
          </cell>
          <cell r="K5017" t="str">
            <v>טלפון</v>
          </cell>
          <cell r="L5017" t="str">
            <v xml:space="preserve">.540 </v>
          </cell>
        </row>
        <row r="5018">
          <cell r="E5018">
            <v>0</v>
          </cell>
          <cell r="F5018" t="str">
            <v/>
          </cell>
          <cell r="G5018" t="str">
            <v/>
          </cell>
          <cell r="H5018" t="str">
            <v xml:space="preserve"> </v>
          </cell>
        </row>
        <row r="5019">
          <cell r="E5019">
            <v>400</v>
          </cell>
          <cell r="F5019" t="str">
            <v/>
          </cell>
          <cell r="G5019">
            <v>400</v>
          </cell>
          <cell r="H5019">
            <v>0</v>
          </cell>
          <cell r="K5019" t="str">
            <v>השתת'בהוצ' הנח"ש</v>
          </cell>
          <cell r="L5019" t="str">
            <v>.593</v>
          </cell>
        </row>
        <row r="5020">
          <cell r="E5020">
            <v>0</v>
          </cell>
          <cell r="F5020" t="str">
            <v/>
          </cell>
          <cell r="G5020" t="str">
            <v/>
          </cell>
          <cell r="H5020" t="str">
            <v xml:space="preserve"> </v>
          </cell>
        </row>
        <row r="5021">
          <cell r="E5021">
            <v>4000</v>
          </cell>
          <cell r="F5021" t="str">
            <v/>
          </cell>
          <cell r="G5021">
            <v>4000</v>
          </cell>
          <cell r="H5021">
            <v>0</v>
          </cell>
          <cell r="K5021" t="str">
            <v>תקציב שוטף</v>
          </cell>
          <cell r="L5021" t="str">
            <v>.781</v>
          </cell>
        </row>
        <row r="5022">
          <cell r="E5022">
            <v>0</v>
          </cell>
          <cell r="F5022" t="str">
            <v/>
          </cell>
          <cell r="G5022" t="str">
            <v/>
          </cell>
          <cell r="H5022" t="str">
            <v xml:space="preserve"> </v>
          </cell>
        </row>
        <row r="5023">
          <cell r="E5023">
            <v>1200</v>
          </cell>
          <cell r="F5023" t="str">
            <v/>
          </cell>
          <cell r="G5023">
            <v>1200</v>
          </cell>
          <cell r="H5023">
            <v>0</v>
          </cell>
          <cell r="K5023" t="str">
            <v>שמירה</v>
          </cell>
          <cell r="L5023" t="str">
            <v>.785</v>
          </cell>
        </row>
        <row r="5025">
          <cell r="F5025" t="str">
            <v>1-9.99</v>
          </cell>
          <cell r="H5025" t="str">
            <v xml:space="preserve">   -       מאזן תקופתי לגן-פרג מצטבר</v>
          </cell>
        </row>
        <row r="5028">
          <cell r="E5028" t="str">
            <v>יתרת תקציב</v>
          </cell>
          <cell r="F5028" t="str">
            <v>ביצוע</v>
          </cell>
          <cell r="G5028" t="str">
            <v>תקציב</v>
          </cell>
          <cell r="H5028" t="str">
            <v>ביצוע הוצאות</v>
          </cell>
          <cell r="L5028" t="str">
            <v xml:space="preserve"> 'מס  </v>
          </cell>
          <cell r="M5028" t="str">
            <v>יתרת תקציב</v>
          </cell>
          <cell r="O5028" t="str">
            <v>תקציב</v>
          </cell>
          <cell r="P5028" t="str">
            <v>ביצוע הכנסות</v>
          </cell>
          <cell r="R5028" t="str">
            <v xml:space="preserve"> 'מס  </v>
          </cell>
        </row>
        <row r="5029">
          <cell r="E5029" t="str">
            <v>תקופתי</v>
          </cell>
          <cell r="F5029" t="str">
            <v>ב %</v>
          </cell>
          <cell r="G5029" t="str">
            <v>תקופתי</v>
          </cell>
          <cell r="H5029" t="str">
            <v>תקופתי</v>
          </cell>
          <cell r="K5029" t="str">
            <v>שם הסעיף</v>
          </cell>
          <cell r="L5029" t="str">
            <v>הסעיף</v>
          </cell>
          <cell r="M5029" t="str">
            <v>תקופתי</v>
          </cell>
          <cell r="O5029" t="str">
            <v>תקופתי</v>
          </cell>
          <cell r="P5029" t="str">
            <v>תקופתי</v>
          </cell>
          <cell r="Q5029" t="str">
            <v>שם הסעיף</v>
          </cell>
          <cell r="R5029" t="str">
            <v>הסעיף</v>
          </cell>
        </row>
        <row r="5030">
          <cell r="E5030" t="str">
            <v>=</v>
          </cell>
          <cell r="F5030" t="str">
            <v>=</v>
          </cell>
          <cell r="G5030" t="str">
            <v>=</v>
          </cell>
          <cell r="H5030" t="str">
            <v>=</v>
          </cell>
          <cell r="K5030" t="str">
            <v>=</v>
          </cell>
          <cell r="L5030" t="str">
            <v>=</v>
          </cell>
          <cell r="M5030" t="str">
            <v>=</v>
          </cell>
          <cell r="O5030" t="str">
            <v>=</v>
          </cell>
          <cell r="P5030" t="str">
            <v>=</v>
          </cell>
          <cell r="Q5030" t="str">
            <v>=</v>
          </cell>
          <cell r="R5030" t="str">
            <v>=</v>
          </cell>
        </row>
        <row r="5032">
          <cell r="E5032">
            <v>59500</v>
          </cell>
          <cell r="F5032" t="str">
            <v/>
          </cell>
          <cell r="G5032">
            <v>59500</v>
          </cell>
          <cell r="H5032">
            <v>0</v>
          </cell>
          <cell r="K5032" t="str">
            <v>גן   פרג</v>
          </cell>
          <cell r="L5032">
            <v>812518</v>
          </cell>
          <cell r="M5032">
            <v>-97340</v>
          </cell>
          <cell r="O5032">
            <v>97340</v>
          </cell>
          <cell r="P5032">
            <v>0</v>
          </cell>
          <cell r="Q5032" t="str">
            <v>גן  פרג</v>
          </cell>
          <cell r="R5032">
            <v>312518</v>
          </cell>
        </row>
        <row r="5033">
          <cell r="E5033" t="str">
            <v>-</v>
          </cell>
          <cell r="F5033" t="str">
            <v>-</v>
          </cell>
          <cell r="G5033" t="str">
            <v>-</v>
          </cell>
          <cell r="H5033" t="str">
            <v>-</v>
          </cell>
          <cell r="K5033" t="str">
            <v>-</v>
          </cell>
          <cell r="L5033" t="str">
            <v>-</v>
          </cell>
          <cell r="M5033" t="str">
            <v>-</v>
          </cell>
          <cell r="O5033" t="str">
            <v>-</v>
          </cell>
          <cell r="P5033" t="str">
            <v>-</v>
          </cell>
          <cell r="Q5033" t="str">
            <v>-</v>
          </cell>
          <cell r="R5033" t="str">
            <v>-</v>
          </cell>
        </row>
        <row r="5034">
          <cell r="E5034">
            <v>50700</v>
          </cell>
          <cell r="F5034" t="str">
            <v/>
          </cell>
          <cell r="G5034">
            <v>50700</v>
          </cell>
          <cell r="H5034">
            <v>0</v>
          </cell>
          <cell r="K5034" t="str">
            <v>משכורת</v>
          </cell>
          <cell r="L5034" t="str">
            <v xml:space="preserve">.110 </v>
          </cell>
          <cell r="M5034">
            <v>-97340</v>
          </cell>
          <cell r="O5034">
            <v>97340</v>
          </cell>
          <cell r="P5034">
            <v>0</v>
          </cell>
          <cell r="Q5034" t="str">
            <v>שכ"ל גן  פרג</v>
          </cell>
          <cell r="R5034" t="str">
            <v>.41</v>
          </cell>
        </row>
        <row r="5035">
          <cell r="E5035">
            <v>0</v>
          </cell>
          <cell r="F5035" t="str">
            <v/>
          </cell>
          <cell r="G5035" t="str">
            <v/>
          </cell>
          <cell r="H5035" t="str">
            <v xml:space="preserve"> </v>
          </cell>
        </row>
        <row r="5036">
          <cell r="E5036">
            <v>1000</v>
          </cell>
          <cell r="F5036" t="str">
            <v/>
          </cell>
          <cell r="G5036">
            <v>1000</v>
          </cell>
          <cell r="H5036">
            <v>0</v>
          </cell>
          <cell r="K5036" t="str">
            <v>חשמל</v>
          </cell>
          <cell r="L5036" t="str">
            <v>.431</v>
          </cell>
        </row>
        <row r="5037">
          <cell r="E5037">
            <v>0</v>
          </cell>
          <cell r="F5037" t="str">
            <v/>
          </cell>
          <cell r="G5037" t="str">
            <v/>
          </cell>
          <cell r="H5037" t="str">
            <v xml:space="preserve"> </v>
          </cell>
        </row>
        <row r="5038">
          <cell r="E5038">
            <v>1000</v>
          </cell>
          <cell r="F5038" t="str">
            <v/>
          </cell>
          <cell r="G5038">
            <v>1000</v>
          </cell>
          <cell r="H5038">
            <v>0</v>
          </cell>
          <cell r="K5038" t="str">
            <v>מים</v>
          </cell>
          <cell r="L5038" t="str">
            <v>.432</v>
          </cell>
        </row>
        <row r="5039">
          <cell r="E5039">
            <v>0</v>
          </cell>
          <cell r="F5039" t="str">
            <v/>
          </cell>
          <cell r="G5039" t="str">
            <v/>
          </cell>
          <cell r="H5039" t="str">
            <v xml:space="preserve"> </v>
          </cell>
        </row>
        <row r="5040">
          <cell r="E5040">
            <v>1200</v>
          </cell>
          <cell r="F5040" t="str">
            <v/>
          </cell>
          <cell r="G5040">
            <v>1200</v>
          </cell>
          <cell r="H5040">
            <v>0</v>
          </cell>
          <cell r="K5040" t="str">
            <v>טלפון</v>
          </cell>
          <cell r="L5040" t="str">
            <v xml:space="preserve">.540 </v>
          </cell>
        </row>
        <row r="5041">
          <cell r="E5041">
            <v>0</v>
          </cell>
          <cell r="F5041" t="str">
            <v/>
          </cell>
          <cell r="G5041" t="str">
            <v/>
          </cell>
          <cell r="H5041" t="str">
            <v xml:space="preserve"> </v>
          </cell>
        </row>
        <row r="5042">
          <cell r="E5042">
            <v>400</v>
          </cell>
          <cell r="F5042" t="str">
            <v/>
          </cell>
          <cell r="G5042">
            <v>400</v>
          </cell>
          <cell r="H5042">
            <v>0</v>
          </cell>
          <cell r="K5042" t="str">
            <v>השתת'בהוצ' הנח"ש</v>
          </cell>
          <cell r="L5042" t="str">
            <v>.593</v>
          </cell>
        </row>
        <row r="5043">
          <cell r="E5043">
            <v>0</v>
          </cell>
          <cell r="F5043" t="str">
            <v/>
          </cell>
          <cell r="G5043" t="str">
            <v/>
          </cell>
          <cell r="H5043" t="str">
            <v xml:space="preserve"> </v>
          </cell>
        </row>
        <row r="5044">
          <cell r="E5044">
            <v>4000</v>
          </cell>
          <cell r="F5044" t="str">
            <v/>
          </cell>
          <cell r="G5044">
            <v>4000</v>
          </cell>
          <cell r="H5044">
            <v>0</v>
          </cell>
          <cell r="K5044" t="str">
            <v>תקציב שוטף</v>
          </cell>
          <cell r="L5044" t="str">
            <v>.781</v>
          </cell>
        </row>
        <row r="5045">
          <cell r="E5045">
            <v>0</v>
          </cell>
          <cell r="F5045" t="str">
            <v/>
          </cell>
          <cell r="G5045" t="str">
            <v/>
          </cell>
          <cell r="H5045" t="str">
            <v xml:space="preserve"> </v>
          </cell>
        </row>
        <row r="5046">
          <cell r="E5046">
            <v>1200</v>
          </cell>
          <cell r="F5046" t="str">
            <v/>
          </cell>
          <cell r="G5046">
            <v>1200</v>
          </cell>
          <cell r="H5046">
            <v>0</v>
          </cell>
          <cell r="K5046" t="str">
            <v>שמירה</v>
          </cell>
          <cell r="L5046" t="str">
            <v>.785</v>
          </cell>
        </row>
        <row r="5048">
          <cell r="F5048" t="str">
            <v>1-9.99</v>
          </cell>
          <cell r="H5048" t="str">
            <v xml:space="preserve">   -       מאזן תקופתי לב.תלמיד-מגד  מצטבר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2002"/>
      <sheetName val="גיליון1"/>
      <sheetName val="קיצוצ"/>
      <sheetName val="גיליון3"/>
      <sheetName val="t98"/>
      <sheetName val="גיליון4"/>
      <sheetName val="גיליון5"/>
      <sheetName val="גיליון6"/>
      <sheetName val="גיליון7"/>
      <sheetName val="גיליון8"/>
      <sheetName val="גיליון9"/>
      <sheetName val="גיליון10"/>
      <sheetName val="גיליון11"/>
      <sheetName val="גיליון12"/>
      <sheetName val="גיליון13"/>
      <sheetName val="גיליון14"/>
      <sheetName val="גיליון15"/>
      <sheetName val="גיליון16"/>
      <sheetName val="Module1"/>
    </sheetNames>
    <sheetDataSet>
      <sheetData sheetId="0">
        <row r="4632">
          <cell r="F4632" t="str">
            <v>1-9.99</v>
          </cell>
          <cell r="H4632" t="str">
            <v xml:space="preserve">   -       מאזן תקופתי לגן-אלונים , מצטבר</v>
          </cell>
        </row>
        <row r="4634">
          <cell r="E4634" t="str">
            <v>הגדלת תקציב</v>
          </cell>
          <cell r="F4634" t="str">
            <v>ביצוע הוצאות</v>
          </cell>
          <cell r="G4634" t="str">
            <v>תקציב</v>
          </cell>
          <cell r="H4634" t="str">
            <v>תקציב</v>
          </cell>
          <cell r="K4634" t="str">
            <v xml:space="preserve">האגפים     </v>
          </cell>
          <cell r="M4634" t="str">
            <v>הגדלת תקציב</v>
          </cell>
          <cell r="N4634" t="str">
            <v>ביצוע הכנסות</v>
          </cell>
          <cell r="O4634" t="str">
            <v>תקציב</v>
          </cell>
          <cell r="P4634" t="str">
            <v>תקציב</v>
          </cell>
          <cell r="Q4634" t="str">
            <v xml:space="preserve">האגפים     </v>
          </cell>
          <cell r="R4634" t="str">
            <v xml:space="preserve"> 'מס  </v>
          </cell>
        </row>
        <row r="4635">
          <cell r="E4635" t="str">
            <v>מול  1999</v>
          </cell>
          <cell r="F4635" t="str">
            <v>תקופתי</v>
          </cell>
          <cell r="G4635">
            <v>1999</v>
          </cell>
          <cell r="H4635" t="str">
            <v>2000</v>
          </cell>
          <cell r="M4635" t="str">
            <v>מול  1999</v>
          </cell>
          <cell r="N4635" t="str">
            <v>תקופתי</v>
          </cell>
          <cell r="O4635">
            <v>1999</v>
          </cell>
          <cell r="P4635" t="str">
            <v>2000</v>
          </cell>
          <cell r="R4635" t="str">
            <v>סעיף</v>
          </cell>
        </row>
        <row r="4636">
          <cell r="E4636" t="str">
            <v>=</v>
          </cell>
          <cell r="F4636" t="str">
            <v>=</v>
          </cell>
          <cell r="G4636" t="str">
            <v>=</v>
          </cell>
          <cell r="H4636" t="str">
            <v>=</v>
          </cell>
          <cell r="K4636" t="str">
            <v>=</v>
          </cell>
          <cell r="L4636" t="str">
            <v>=</v>
          </cell>
          <cell r="M4636" t="str">
            <v>=</v>
          </cell>
          <cell r="O4636" t="str">
            <v>=</v>
          </cell>
          <cell r="P4636" t="str">
            <v>=</v>
          </cell>
          <cell r="Q4636" t="str">
            <v>=</v>
          </cell>
          <cell r="R4636" t="str">
            <v>=</v>
          </cell>
        </row>
        <row r="4637">
          <cell r="F4637" t="str">
            <v/>
          </cell>
        </row>
        <row r="4638">
          <cell r="E4638">
            <v>11800</v>
          </cell>
          <cell r="F4638" t="str">
            <v/>
          </cell>
          <cell r="G4638">
            <v>11800</v>
          </cell>
          <cell r="H4638">
            <v>0</v>
          </cell>
          <cell r="K4638" t="str">
            <v>גן אלונים</v>
          </cell>
          <cell r="L4638" t="str">
            <v>81251</v>
          </cell>
          <cell r="M4638">
            <v>-274000</v>
          </cell>
          <cell r="O4638">
            <v>274000</v>
          </cell>
          <cell r="P4638">
            <v>0</v>
          </cell>
          <cell r="Q4638" t="str">
            <v>גן אלונים</v>
          </cell>
          <cell r="R4638" t="str">
            <v>31251</v>
          </cell>
        </row>
        <row r="4639">
          <cell r="E4639" t="str">
            <v>-</v>
          </cell>
          <cell r="F4639" t="str">
            <v>-</v>
          </cell>
          <cell r="G4639" t="str">
            <v>-</v>
          </cell>
          <cell r="H4639" t="str">
            <v>-</v>
          </cell>
          <cell r="K4639" t="str">
            <v>-</v>
          </cell>
          <cell r="L4639" t="str">
            <v>-</v>
          </cell>
          <cell r="M4639" t="str">
            <v>-</v>
          </cell>
          <cell r="O4639" t="str">
            <v>-</v>
          </cell>
          <cell r="P4639" t="str">
            <v>-</v>
          </cell>
          <cell r="Q4639" t="str">
            <v>-</v>
          </cell>
          <cell r="R4639" t="str">
            <v>-</v>
          </cell>
        </row>
        <row r="4640">
          <cell r="E4640">
            <v>180000</v>
          </cell>
          <cell r="F4640" t="str">
            <v/>
          </cell>
          <cell r="G4640">
            <v>180000</v>
          </cell>
          <cell r="H4640">
            <v>0</v>
          </cell>
          <cell r="K4640" t="str">
            <v>משכורת</v>
          </cell>
          <cell r="L4640">
            <v>110</v>
          </cell>
          <cell r="M4640">
            <v>-274000</v>
          </cell>
          <cell r="O4640">
            <v>274000</v>
          </cell>
          <cell r="P4640">
            <v>0</v>
          </cell>
          <cell r="Q4640" t="str">
            <v>שכ"ל גן אלונים</v>
          </cell>
          <cell r="R4640" t="str">
            <v>.41</v>
          </cell>
        </row>
        <row r="4641">
          <cell r="E4641">
            <v>0</v>
          </cell>
          <cell r="F4641" t="str">
            <v/>
          </cell>
          <cell r="G4641" t="str">
            <v/>
          </cell>
          <cell r="H4641" t="str">
            <v xml:space="preserve"> </v>
          </cell>
        </row>
        <row r="4642">
          <cell r="E4642">
            <v>1500</v>
          </cell>
          <cell r="F4642" t="str">
            <v/>
          </cell>
          <cell r="G4642">
            <v>1500</v>
          </cell>
          <cell r="H4642">
            <v>0</v>
          </cell>
          <cell r="K4642" t="str">
            <v>חשמל</v>
          </cell>
          <cell r="L4642" t="str">
            <v>.431</v>
          </cell>
        </row>
        <row r="4643">
          <cell r="E4643">
            <v>0</v>
          </cell>
          <cell r="F4643" t="str">
            <v/>
          </cell>
          <cell r="G4643" t="str">
            <v/>
          </cell>
          <cell r="H4643" t="str">
            <v xml:space="preserve"> </v>
          </cell>
        </row>
        <row r="4644">
          <cell r="E4644">
            <v>2500</v>
          </cell>
          <cell r="F4644" t="str">
            <v/>
          </cell>
          <cell r="G4644">
            <v>2500</v>
          </cell>
          <cell r="H4644">
            <v>0</v>
          </cell>
          <cell r="K4644" t="str">
            <v>מים</v>
          </cell>
          <cell r="L4644" t="str">
            <v>.432</v>
          </cell>
        </row>
        <row r="4645">
          <cell r="E4645">
            <v>0</v>
          </cell>
          <cell r="F4645" t="str">
            <v/>
          </cell>
          <cell r="G4645" t="str">
            <v/>
          </cell>
          <cell r="H4645" t="str">
            <v xml:space="preserve"> </v>
          </cell>
        </row>
        <row r="4646">
          <cell r="E4646">
            <v>2500</v>
          </cell>
          <cell r="F4646" t="str">
            <v/>
          </cell>
          <cell r="G4646">
            <v>2500</v>
          </cell>
          <cell r="H4646">
            <v>0</v>
          </cell>
          <cell r="K4646" t="str">
            <v>טלפון</v>
          </cell>
          <cell r="L4646" t="str">
            <v xml:space="preserve">.540 </v>
          </cell>
        </row>
        <row r="4647">
          <cell r="E4647">
            <v>0</v>
          </cell>
          <cell r="F4647" t="str">
            <v/>
          </cell>
          <cell r="G4647" t="str">
            <v/>
          </cell>
          <cell r="H4647" t="str">
            <v xml:space="preserve"> </v>
          </cell>
        </row>
        <row r="4648">
          <cell r="E4648">
            <v>200</v>
          </cell>
          <cell r="F4648" t="str">
            <v/>
          </cell>
          <cell r="G4648">
            <v>200</v>
          </cell>
          <cell r="H4648">
            <v>0</v>
          </cell>
          <cell r="K4648" t="str">
            <v>השתת'בהוצ' הנח"ש</v>
          </cell>
          <cell r="L4648" t="str">
            <v>.593</v>
          </cell>
        </row>
        <row r="4649">
          <cell r="E4649">
            <v>0</v>
          </cell>
          <cell r="F4649" t="str">
            <v/>
          </cell>
          <cell r="G4649" t="str">
            <v/>
          </cell>
          <cell r="H4649" t="str">
            <v xml:space="preserve"> </v>
          </cell>
        </row>
        <row r="4650">
          <cell r="E4650">
            <v>8000</v>
          </cell>
          <cell r="F4650" t="str">
            <v/>
          </cell>
          <cell r="G4650">
            <v>8000</v>
          </cell>
          <cell r="H4650">
            <v>0</v>
          </cell>
          <cell r="K4650" t="str">
            <v>תקציב שוטף</v>
          </cell>
          <cell r="L4650" t="str">
            <v>.781</v>
          </cell>
        </row>
        <row r="4651">
          <cell r="E4651">
            <v>0</v>
          </cell>
          <cell r="F4651" t="str">
            <v/>
          </cell>
          <cell r="G4651" t="str">
            <v/>
          </cell>
          <cell r="H4651" t="str">
            <v xml:space="preserve"> </v>
          </cell>
        </row>
        <row r="4652">
          <cell r="E4652">
            <v>3600</v>
          </cell>
          <cell r="F4652" t="str">
            <v/>
          </cell>
          <cell r="G4652">
            <v>3600</v>
          </cell>
          <cell r="H4652">
            <v>0</v>
          </cell>
          <cell r="K4652" t="str">
            <v>שמירה</v>
          </cell>
          <cell r="L4652" t="str">
            <v>.785</v>
          </cell>
        </row>
        <row r="4655">
          <cell r="F4655" t="str">
            <v>1-9.99</v>
          </cell>
          <cell r="J4655" t="str">
            <v xml:space="preserve">   -       מאזן תקופתי לגן-פעמונית, מצטבר</v>
          </cell>
        </row>
        <row r="4657">
          <cell r="E4657" t="str">
            <v>הגדלת תקציב</v>
          </cell>
          <cell r="F4657" t="str">
            <v>ביצוע הוצאות</v>
          </cell>
          <cell r="G4657" t="str">
            <v>תקציב</v>
          </cell>
          <cell r="H4657" t="str">
            <v>תקציב</v>
          </cell>
          <cell r="K4657" t="str">
            <v xml:space="preserve">האגפים     </v>
          </cell>
          <cell r="M4657" t="str">
            <v>הגדלת תקציב</v>
          </cell>
          <cell r="N4657" t="str">
            <v>ביצוע הכנסות</v>
          </cell>
          <cell r="O4657" t="str">
            <v>תקציב</v>
          </cell>
          <cell r="P4657" t="str">
            <v>תקציב</v>
          </cell>
          <cell r="Q4657" t="str">
            <v xml:space="preserve">האגפים     </v>
          </cell>
          <cell r="R4657" t="str">
            <v xml:space="preserve"> 'מס  </v>
          </cell>
        </row>
        <row r="4658">
          <cell r="E4658" t="str">
            <v>מול  1999</v>
          </cell>
          <cell r="F4658" t="str">
            <v>תקופתי</v>
          </cell>
          <cell r="G4658">
            <v>1999</v>
          </cell>
          <cell r="H4658" t="str">
            <v>2000</v>
          </cell>
          <cell r="M4658" t="str">
            <v>מול  1999</v>
          </cell>
          <cell r="N4658" t="str">
            <v>תקופתי</v>
          </cell>
          <cell r="O4658">
            <v>1999</v>
          </cell>
          <cell r="P4658" t="str">
            <v>2000</v>
          </cell>
          <cell r="R4658" t="str">
            <v>סעיף</v>
          </cell>
        </row>
        <row r="4659">
          <cell r="E4659" t="str">
            <v>=</v>
          </cell>
          <cell r="F4659" t="str">
            <v>=</v>
          </cell>
          <cell r="G4659" t="str">
            <v>=</v>
          </cell>
          <cell r="H4659" t="str">
            <v>=</v>
          </cell>
          <cell r="K4659" t="str">
            <v>=</v>
          </cell>
          <cell r="L4659" t="str">
            <v>=</v>
          </cell>
          <cell r="M4659" t="str">
            <v>=</v>
          </cell>
          <cell r="O4659" t="str">
            <v>=</v>
          </cell>
          <cell r="P4659" t="str">
            <v>=</v>
          </cell>
          <cell r="Q4659" t="str">
            <v>=</v>
          </cell>
          <cell r="R4659" t="str">
            <v>=</v>
          </cell>
        </row>
        <row r="4661">
          <cell r="E4661">
            <v>207100</v>
          </cell>
          <cell r="F4661" t="str">
            <v/>
          </cell>
          <cell r="G4661">
            <v>207100</v>
          </cell>
          <cell r="H4661">
            <v>0</v>
          </cell>
          <cell r="K4661" t="str">
            <v>גן פעמונית</v>
          </cell>
          <cell r="L4661" t="str">
            <v>81252</v>
          </cell>
          <cell r="M4661">
            <v>-248700</v>
          </cell>
          <cell r="O4661">
            <v>248700</v>
          </cell>
          <cell r="P4661">
            <v>0</v>
          </cell>
          <cell r="Q4661" t="str">
            <v>גן פעמונית</v>
          </cell>
          <cell r="R4661" t="str">
            <v>31252</v>
          </cell>
        </row>
        <row r="4662">
          <cell r="E4662" t="str">
            <v>-</v>
          </cell>
          <cell r="F4662" t="str">
            <v>-</v>
          </cell>
          <cell r="G4662" t="str">
            <v>-</v>
          </cell>
          <cell r="H4662" t="str">
            <v>-</v>
          </cell>
          <cell r="K4662" t="str">
            <v>-</v>
          </cell>
          <cell r="L4662" t="str">
            <v>-</v>
          </cell>
          <cell r="M4662" t="str">
            <v>-</v>
          </cell>
          <cell r="O4662" t="str">
            <v>-</v>
          </cell>
          <cell r="P4662" t="str">
            <v>-</v>
          </cell>
          <cell r="Q4662" t="str">
            <v>-</v>
          </cell>
          <cell r="R4662" t="str">
            <v>-</v>
          </cell>
        </row>
        <row r="4663">
          <cell r="E4663">
            <v>190000</v>
          </cell>
          <cell r="F4663" t="str">
            <v/>
          </cell>
          <cell r="G4663">
            <v>190000</v>
          </cell>
          <cell r="H4663">
            <v>0</v>
          </cell>
          <cell r="K4663" t="str">
            <v>משכורת</v>
          </cell>
          <cell r="L4663" t="str">
            <v>.110</v>
          </cell>
          <cell r="M4663">
            <v>-248700</v>
          </cell>
          <cell r="O4663">
            <v>248700</v>
          </cell>
          <cell r="P4663">
            <v>0</v>
          </cell>
          <cell r="Q4663" t="str">
            <v>שכ"ל גן פעמונית</v>
          </cell>
          <cell r="R4663" t="str">
            <v>.41</v>
          </cell>
        </row>
        <row r="4664">
          <cell r="E4664">
            <v>0</v>
          </cell>
          <cell r="F4664" t="str">
            <v/>
          </cell>
          <cell r="G4664" t="str">
            <v/>
          </cell>
          <cell r="H4664" t="str">
            <v xml:space="preserve"> </v>
          </cell>
        </row>
        <row r="4665">
          <cell r="E4665">
            <v>2500</v>
          </cell>
          <cell r="F4665" t="str">
            <v/>
          </cell>
          <cell r="G4665">
            <v>2500</v>
          </cell>
          <cell r="H4665">
            <v>0</v>
          </cell>
          <cell r="K4665" t="str">
            <v>חשמל</v>
          </cell>
          <cell r="L4665" t="str">
            <v>.431</v>
          </cell>
        </row>
        <row r="4666">
          <cell r="E4666">
            <v>0</v>
          </cell>
          <cell r="F4666" t="str">
            <v/>
          </cell>
          <cell r="G4666" t="str">
            <v/>
          </cell>
          <cell r="H4666" t="str">
            <v xml:space="preserve"> </v>
          </cell>
        </row>
        <row r="4667">
          <cell r="E4667">
            <v>800</v>
          </cell>
          <cell r="F4667" t="str">
            <v/>
          </cell>
          <cell r="G4667">
            <v>800</v>
          </cell>
          <cell r="H4667">
            <v>0</v>
          </cell>
          <cell r="K4667" t="str">
            <v>מים</v>
          </cell>
          <cell r="L4667" t="str">
            <v>.432</v>
          </cell>
        </row>
        <row r="4668">
          <cell r="E4668">
            <v>0</v>
          </cell>
          <cell r="F4668" t="str">
            <v/>
          </cell>
          <cell r="G4668" t="str">
            <v/>
          </cell>
          <cell r="H4668" t="str">
            <v xml:space="preserve"> </v>
          </cell>
        </row>
        <row r="4669">
          <cell r="E4669">
            <v>2000</v>
          </cell>
          <cell r="F4669" t="str">
            <v/>
          </cell>
          <cell r="G4669">
            <v>2000</v>
          </cell>
          <cell r="H4669">
            <v>0</v>
          </cell>
          <cell r="K4669" t="str">
            <v>טלפון</v>
          </cell>
          <cell r="L4669" t="str">
            <v xml:space="preserve">.540 </v>
          </cell>
        </row>
        <row r="4670">
          <cell r="E4670">
            <v>0</v>
          </cell>
          <cell r="F4670" t="str">
            <v/>
          </cell>
          <cell r="G4670" t="str">
            <v/>
          </cell>
          <cell r="H4670" t="str">
            <v xml:space="preserve"> </v>
          </cell>
        </row>
        <row r="4671">
          <cell r="E4671">
            <v>200</v>
          </cell>
          <cell r="F4671" t="str">
            <v/>
          </cell>
          <cell r="G4671">
            <v>200</v>
          </cell>
          <cell r="H4671">
            <v>0</v>
          </cell>
          <cell r="K4671" t="str">
            <v>השתת'בהוצ' הנח"ש</v>
          </cell>
          <cell r="L4671" t="str">
            <v>.593</v>
          </cell>
        </row>
        <row r="4672">
          <cell r="E4672">
            <v>0</v>
          </cell>
          <cell r="F4672" t="str">
            <v/>
          </cell>
          <cell r="G4672" t="str">
            <v/>
          </cell>
          <cell r="H4672" t="str">
            <v xml:space="preserve"> </v>
          </cell>
        </row>
        <row r="4673">
          <cell r="E4673">
            <v>8000</v>
          </cell>
          <cell r="G4673">
            <v>8000</v>
          </cell>
          <cell r="H4673">
            <v>0</v>
          </cell>
          <cell r="K4673" t="str">
            <v>תקציב שוטף</v>
          </cell>
          <cell r="L4673" t="str">
            <v>.781</v>
          </cell>
        </row>
        <row r="4674">
          <cell r="E4674">
            <v>0</v>
          </cell>
          <cell r="F4674" t="str">
            <v/>
          </cell>
          <cell r="G4674" t="str">
            <v/>
          </cell>
          <cell r="H4674" t="str">
            <v xml:space="preserve"> </v>
          </cell>
        </row>
        <row r="4675">
          <cell r="E4675">
            <v>3600</v>
          </cell>
          <cell r="F4675" t="str">
            <v/>
          </cell>
          <cell r="G4675">
            <v>3600</v>
          </cell>
          <cell r="H4675">
            <v>0</v>
          </cell>
          <cell r="K4675" t="str">
            <v>שמירה</v>
          </cell>
          <cell r="L4675" t="str">
            <v>.785</v>
          </cell>
        </row>
        <row r="4676">
          <cell r="F4676" t="str">
            <v/>
          </cell>
        </row>
        <row r="4677">
          <cell r="F4677" t="str">
            <v>1-9.99</v>
          </cell>
          <cell r="I4677" t="str">
            <v xml:space="preserve">   -       מאזן תקופתי לגן-לוטן, מצטבר</v>
          </cell>
        </row>
        <row r="4678">
          <cell r="F4678" t="str">
            <v/>
          </cell>
        </row>
        <row r="4679">
          <cell r="E4679" t="str">
            <v>הגדלת תקציב</v>
          </cell>
          <cell r="F4679" t="str">
            <v>ביצוע הוצאות</v>
          </cell>
          <cell r="G4679" t="str">
            <v>תקציב</v>
          </cell>
          <cell r="H4679" t="str">
            <v>תקציב</v>
          </cell>
          <cell r="K4679" t="str">
            <v xml:space="preserve">האגפים     </v>
          </cell>
          <cell r="M4679" t="str">
            <v>הגדלת תקציב</v>
          </cell>
          <cell r="N4679" t="str">
            <v>ביצוע הכנסות</v>
          </cell>
          <cell r="O4679" t="str">
            <v>תקציב</v>
          </cell>
          <cell r="P4679" t="str">
            <v>תקציב</v>
          </cell>
          <cell r="Q4679" t="str">
            <v xml:space="preserve">האגפים     </v>
          </cell>
          <cell r="R4679" t="str">
            <v xml:space="preserve"> 'מס  </v>
          </cell>
        </row>
        <row r="4680">
          <cell r="E4680" t="str">
            <v>מול  1999</v>
          </cell>
          <cell r="F4680" t="str">
            <v>תקופתי</v>
          </cell>
          <cell r="G4680">
            <v>1999</v>
          </cell>
          <cell r="H4680" t="str">
            <v>2000</v>
          </cell>
          <cell r="M4680" t="str">
            <v>מול  1999</v>
          </cell>
          <cell r="N4680" t="str">
            <v>תקופתי</v>
          </cell>
          <cell r="O4680">
            <v>1999</v>
          </cell>
          <cell r="P4680" t="str">
            <v>2000</v>
          </cell>
          <cell r="R4680" t="str">
            <v>סעיף</v>
          </cell>
        </row>
        <row r="4681">
          <cell r="E4681" t="str">
            <v>=</v>
          </cell>
          <cell r="F4681" t="str">
            <v>=</v>
          </cell>
          <cell r="G4681" t="str">
            <v>=</v>
          </cell>
          <cell r="H4681" t="str">
            <v>=</v>
          </cell>
          <cell r="K4681" t="str">
            <v>=</v>
          </cell>
          <cell r="L4681" t="str">
            <v>=</v>
          </cell>
          <cell r="M4681" t="str">
            <v>=</v>
          </cell>
          <cell r="O4681" t="str">
            <v>=</v>
          </cell>
          <cell r="P4681" t="str">
            <v>=</v>
          </cell>
          <cell r="Q4681" t="str">
            <v>=</v>
          </cell>
          <cell r="R4681" t="str">
            <v>=</v>
          </cell>
        </row>
        <row r="4682">
          <cell r="F4682" t="str">
            <v/>
          </cell>
        </row>
        <row r="4683">
          <cell r="E4683">
            <v>185100</v>
          </cell>
          <cell r="F4683" t="str">
            <v/>
          </cell>
          <cell r="G4683">
            <v>185100</v>
          </cell>
          <cell r="H4683">
            <v>0</v>
          </cell>
          <cell r="K4683" t="str">
            <v>גן  לוטן</v>
          </cell>
          <cell r="L4683" t="str">
            <v>81253</v>
          </cell>
          <cell r="M4683">
            <v>-149900</v>
          </cell>
          <cell r="O4683">
            <v>149900</v>
          </cell>
          <cell r="P4683">
            <v>0</v>
          </cell>
          <cell r="Q4683" t="str">
            <v>גן לוטן</v>
          </cell>
          <cell r="R4683" t="str">
            <v>31253</v>
          </cell>
        </row>
        <row r="4684">
          <cell r="E4684" t="str">
            <v>-</v>
          </cell>
          <cell r="F4684" t="str">
            <v>-</v>
          </cell>
          <cell r="G4684" t="str">
            <v>-</v>
          </cell>
          <cell r="H4684" t="str">
            <v>-</v>
          </cell>
          <cell r="K4684" t="str">
            <v>-</v>
          </cell>
          <cell r="L4684" t="str">
            <v>-</v>
          </cell>
          <cell r="M4684" t="str">
            <v>-</v>
          </cell>
          <cell r="O4684" t="str">
            <v>-</v>
          </cell>
          <cell r="P4684" t="str">
            <v>-</v>
          </cell>
          <cell r="Q4684" t="str">
            <v>-</v>
          </cell>
          <cell r="R4684" t="str">
            <v>-</v>
          </cell>
        </row>
        <row r="4685">
          <cell r="E4685">
            <v>170000</v>
          </cell>
          <cell r="F4685" t="str">
            <v/>
          </cell>
          <cell r="G4685">
            <v>170000</v>
          </cell>
          <cell r="H4685">
            <v>0</v>
          </cell>
          <cell r="K4685" t="str">
            <v>משכורת</v>
          </cell>
          <cell r="L4685">
            <v>110</v>
          </cell>
          <cell r="M4685">
            <v>-149900</v>
          </cell>
          <cell r="O4685">
            <v>149900</v>
          </cell>
          <cell r="P4685">
            <v>0</v>
          </cell>
          <cell r="Q4685" t="str">
            <v>שכ"ל גן לוטן</v>
          </cell>
          <cell r="R4685" t="str">
            <v>.41</v>
          </cell>
        </row>
        <row r="4686">
          <cell r="E4686">
            <v>0</v>
          </cell>
          <cell r="F4686" t="str">
            <v/>
          </cell>
          <cell r="G4686" t="str">
            <v/>
          </cell>
          <cell r="H4686" t="str">
            <v xml:space="preserve"> </v>
          </cell>
        </row>
        <row r="4687">
          <cell r="E4687">
            <v>1800</v>
          </cell>
          <cell r="F4687" t="str">
            <v/>
          </cell>
          <cell r="G4687">
            <v>1800</v>
          </cell>
          <cell r="H4687">
            <v>0</v>
          </cell>
          <cell r="K4687" t="str">
            <v>חשמל</v>
          </cell>
          <cell r="L4687" t="str">
            <v>.431</v>
          </cell>
        </row>
        <row r="4688">
          <cell r="E4688">
            <v>0</v>
          </cell>
          <cell r="F4688" t="str">
            <v/>
          </cell>
          <cell r="G4688" t="str">
            <v/>
          </cell>
          <cell r="H4688" t="str">
            <v xml:space="preserve"> </v>
          </cell>
        </row>
        <row r="4689">
          <cell r="E4689">
            <v>1000</v>
          </cell>
          <cell r="F4689" t="str">
            <v/>
          </cell>
          <cell r="G4689">
            <v>1000</v>
          </cell>
          <cell r="H4689">
            <v>0</v>
          </cell>
          <cell r="K4689" t="str">
            <v>מים</v>
          </cell>
          <cell r="L4689" t="str">
            <v>.432</v>
          </cell>
        </row>
        <row r="4690">
          <cell r="E4690">
            <v>0</v>
          </cell>
          <cell r="F4690" t="str">
            <v/>
          </cell>
          <cell r="G4690" t="str">
            <v/>
          </cell>
          <cell r="H4690" t="str">
            <v xml:space="preserve"> </v>
          </cell>
        </row>
        <row r="4691">
          <cell r="E4691">
            <v>500</v>
          </cell>
          <cell r="F4691" t="str">
            <v/>
          </cell>
          <cell r="G4691">
            <v>500</v>
          </cell>
          <cell r="H4691">
            <v>0</v>
          </cell>
          <cell r="K4691" t="str">
            <v>טלפון</v>
          </cell>
          <cell r="L4691" t="str">
            <v xml:space="preserve">.540 </v>
          </cell>
        </row>
        <row r="4692">
          <cell r="E4692">
            <v>0</v>
          </cell>
          <cell r="F4692" t="str">
            <v/>
          </cell>
          <cell r="G4692" t="str">
            <v/>
          </cell>
          <cell r="H4692" t="str">
            <v xml:space="preserve"> </v>
          </cell>
        </row>
        <row r="4693">
          <cell r="E4693">
            <v>200</v>
          </cell>
          <cell r="F4693" t="str">
            <v/>
          </cell>
          <cell r="G4693">
            <v>200</v>
          </cell>
          <cell r="H4693">
            <v>0</v>
          </cell>
          <cell r="K4693" t="str">
            <v>השתת'בהוצ' הנח"ש</v>
          </cell>
          <cell r="L4693" t="str">
            <v>.593</v>
          </cell>
        </row>
        <row r="4694">
          <cell r="E4694">
            <v>0</v>
          </cell>
          <cell r="F4694" t="str">
            <v/>
          </cell>
          <cell r="G4694" t="str">
            <v/>
          </cell>
          <cell r="H4694" t="str">
            <v xml:space="preserve"> </v>
          </cell>
        </row>
        <row r="4695">
          <cell r="E4695">
            <v>8000</v>
          </cell>
          <cell r="F4695" t="str">
            <v/>
          </cell>
          <cell r="G4695">
            <v>8000</v>
          </cell>
          <cell r="H4695">
            <v>0</v>
          </cell>
          <cell r="K4695" t="str">
            <v>תקציב שוטף</v>
          </cell>
          <cell r="L4695" t="str">
            <v>.781</v>
          </cell>
        </row>
        <row r="4696">
          <cell r="E4696">
            <v>0</v>
          </cell>
          <cell r="F4696" t="str">
            <v/>
          </cell>
          <cell r="G4696" t="str">
            <v/>
          </cell>
          <cell r="H4696" t="str">
            <v xml:space="preserve"> </v>
          </cell>
        </row>
        <row r="4697">
          <cell r="E4697">
            <v>3600</v>
          </cell>
          <cell r="F4697" t="str">
            <v/>
          </cell>
          <cell r="G4697">
            <v>3600</v>
          </cell>
          <cell r="H4697">
            <v>0</v>
          </cell>
          <cell r="K4697" t="str">
            <v>שמירה</v>
          </cell>
          <cell r="L4697" t="str">
            <v>.785</v>
          </cell>
        </row>
        <row r="4700">
          <cell r="F4700" t="str">
            <v>1-9.99</v>
          </cell>
          <cell r="H4700" t="str">
            <v xml:space="preserve">   -       מאזן תקופתי לגן-נורית, מצטבר</v>
          </cell>
        </row>
        <row r="4703">
          <cell r="E4703" t="str">
            <v>הגדלת תקציב</v>
          </cell>
          <cell r="F4703" t="str">
            <v>ביצוע הוצאות</v>
          </cell>
          <cell r="G4703" t="str">
            <v>תקציב</v>
          </cell>
          <cell r="H4703" t="str">
            <v>תקציב</v>
          </cell>
          <cell r="K4703" t="str">
            <v xml:space="preserve">האגפים     </v>
          </cell>
          <cell r="M4703" t="str">
            <v>הגדלת תקציב</v>
          </cell>
          <cell r="N4703" t="str">
            <v>ביצוע הכנסות</v>
          </cell>
          <cell r="O4703" t="str">
            <v>תקציב</v>
          </cell>
          <cell r="P4703" t="str">
            <v>תקציב</v>
          </cell>
          <cell r="Q4703" t="str">
            <v xml:space="preserve">האגפים     </v>
          </cell>
          <cell r="R4703" t="str">
            <v xml:space="preserve"> 'מס  </v>
          </cell>
        </row>
        <row r="4704">
          <cell r="E4704" t="str">
            <v>מול  1999</v>
          </cell>
          <cell r="F4704" t="str">
            <v>תקופתי</v>
          </cell>
          <cell r="G4704">
            <v>1999</v>
          </cell>
          <cell r="H4704" t="str">
            <v>2000</v>
          </cell>
          <cell r="M4704" t="str">
            <v>מול  1999</v>
          </cell>
          <cell r="N4704" t="str">
            <v>תקופתי</v>
          </cell>
          <cell r="O4704">
            <v>1999</v>
          </cell>
          <cell r="P4704" t="str">
            <v>2000</v>
          </cell>
          <cell r="R4704" t="str">
            <v>סעיף</v>
          </cell>
        </row>
        <row r="4705">
          <cell r="E4705" t="str">
            <v>=</v>
          </cell>
          <cell r="F4705" t="str">
            <v>=</v>
          </cell>
          <cell r="G4705" t="str">
            <v>=</v>
          </cell>
          <cell r="H4705" t="str">
            <v>=</v>
          </cell>
          <cell r="K4705" t="str">
            <v>=</v>
          </cell>
          <cell r="L4705" t="str">
            <v>=</v>
          </cell>
          <cell r="M4705" t="str">
            <v>=</v>
          </cell>
          <cell r="O4705" t="str">
            <v>=</v>
          </cell>
          <cell r="P4705" t="str">
            <v>=</v>
          </cell>
          <cell r="Q4705" t="str">
            <v>=</v>
          </cell>
          <cell r="R4705" t="str">
            <v>=</v>
          </cell>
        </row>
        <row r="4707">
          <cell r="E4707">
            <v>207900</v>
          </cell>
          <cell r="F4707" t="str">
            <v/>
          </cell>
          <cell r="G4707">
            <v>207900</v>
          </cell>
          <cell r="H4707">
            <v>0</v>
          </cell>
          <cell r="K4707" t="str">
            <v>גן נורית</v>
          </cell>
          <cell r="L4707" t="str">
            <v>81254</v>
          </cell>
          <cell r="M4707">
            <v>-247200</v>
          </cell>
          <cell r="O4707">
            <v>247200</v>
          </cell>
          <cell r="P4707">
            <v>0</v>
          </cell>
          <cell r="Q4707" t="str">
            <v>גן נורית</v>
          </cell>
          <cell r="R4707" t="str">
            <v>31254</v>
          </cell>
        </row>
        <row r="4708">
          <cell r="E4708" t="str">
            <v>-</v>
          </cell>
          <cell r="F4708" t="str">
            <v>-</v>
          </cell>
          <cell r="G4708" t="str">
            <v>-</v>
          </cell>
          <cell r="H4708" t="str">
            <v>-</v>
          </cell>
          <cell r="K4708" t="str">
            <v>-</v>
          </cell>
          <cell r="L4708" t="str">
            <v>-</v>
          </cell>
          <cell r="M4708" t="str">
            <v>-</v>
          </cell>
          <cell r="O4708" t="str">
            <v>-</v>
          </cell>
          <cell r="P4708" t="str">
            <v>-</v>
          </cell>
          <cell r="Q4708" t="str">
            <v>-</v>
          </cell>
          <cell r="R4708" t="str">
            <v>-</v>
          </cell>
        </row>
        <row r="4709">
          <cell r="E4709">
            <v>190000</v>
          </cell>
          <cell r="F4709" t="str">
            <v/>
          </cell>
          <cell r="G4709">
            <v>190000</v>
          </cell>
          <cell r="H4709">
            <v>0</v>
          </cell>
          <cell r="K4709" t="str">
            <v>משכורת</v>
          </cell>
          <cell r="L4709">
            <v>110</v>
          </cell>
          <cell r="M4709">
            <v>-247200</v>
          </cell>
          <cell r="O4709">
            <v>247200</v>
          </cell>
          <cell r="P4709">
            <v>0</v>
          </cell>
          <cell r="Q4709" t="str">
            <v>שכ"ל גן נורית</v>
          </cell>
          <cell r="R4709" t="str">
            <v>.41</v>
          </cell>
        </row>
        <row r="4710">
          <cell r="E4710">
            <v>0</v>
          </cell>
          <cell r="F4710" t="str">
            <v/>
          </cell>
          <cell r="G4710" t="str">
            <v/>
          </cell>
          <cell r="H4710" t="str">
            <v xml:space="preserve"> </v>
          </cell>
        </row>
        <row r="4711">
          <cell r="E4711">
            <v>1000</v>
          </cell>
          <cell r="F4711" t="str">
            <v/>
          </cell>
          <cell r="G4711">
            <v>1000</v>
          </cell>
          <cell r="H4711">
            <v>0</v>
          </cell>
          <cell r="K4711" t="str">
            <v>חשמל</v>
          </cell>
          <cell r="L4711" t="str">
            <v>.431</v>
          </cell>
        </row>
        <row r="4712">
          <cell r="E4712">
            <v>0</v>
          </cell>
          <cell r="F4712" t="str">
            <v/>
          </cell>
          <cell r="G4712" t="str">
            <v/>
          </cell>
          <cell r="H4712" t="str">
            <v xml:space="preserve"> </v>
          </cell>
        </row>
        <row r="4713">
          <cell r="E4713">
            <v>2500</v>
          </cell>
          <cell r="F4713" t="str">
            <v/>
          </cell>
          <cell r="G4713">
            <v>2500</v>
          </cell>
          <cell r="H4713">
            <v>0</v>
          </cell>
          <cell r="K4713" t="str">
            <v>מים</v>
          </cell>
          <cell r="L4713" t="str">
            <v>.432</v>
          </cell>
        </row>
        <row r="4714">
          <cell r="E4714">
            <v>0</v>
          </cell>
          <cell r="F4714" t="str">
            <v/>
          </cell>
          <cell r="G4714" t="str">
            <v/>
          </cell>
          <cell r="H4714" t="str">
            <v xml:space="preserve"> </v>
          </cell>
        </row>
        <row r="4715">
          <cell r="E4715">
            <v>1800</v>
          </cell>
          <cell r="F4715" t="str">
            <v/>
          </cell>
          <cell r="G4715">
            <v>1800</v>
          </cell>
          <cell r="H4715">
            <v>0</v>
          </cell>
          <cell r="K4715" t="str">
            <v>טלפון</v>
          </cell>
          <cell r="L4715" t="str">
            <v xml:space="preserve">.540 </v>
          </cell>
        </row>
        <row r="4716">
          <cell r="E4716">
            <v>0</v>
          </cell>
          <cell r="F4716" t="str">
            <v/>
          </cell>
          <cell r="G4716" t="str">
            <v/>
          </cell>
          <cell r="H4716" t="str">
            <v xml:space="preserve"> </v>
          </cell>
        </row>
        <row r="4717">
          <cell r="E4717">
            <v>1200</v>
          </cell>
          <cell r="F4717" t="str">
            <v/>
          </cell>
          <cell r="G4717">
            <v>1200</v>
          </cell>
          <cell r="H4717">
            <v>0</v>
          </cell>
          <cell r="K4717" t="str">
            <v>השתת'בהוצ' הנח"ש</v>
          </cell>
          <cell r="L4717" t="str">
            <v>.593</v>
          </cell>
        </row>
        <row r="4718">
          <cell r="E4718">
            <v>0</v>
          </cell>
          <cell r="F4718" t="str">
            <v/>
          </cell>
          <cell r="G4718" t="str">
            <v/>
          </cell>
          <cell r="H4718" t="str">
            <v xml:space="preserve"> </v>
          </cell>
        </row>
        <row r="4719">
          <cell r="E4719">
            <v>7800</v>
          </cell>
          <cell r="F4719" t="str">
            <v/>
          </cell>
          <cell r="G4719">
            <v>7800</v>
          </cell>
          <cell r="H4719">
            <v>0</v>
          </cell>
          <cell r="K4719" t="str">
            <v>תקציב שוטף</v>
          </cell>
          <cell r="L4719" t="str">
            <v>.781</v>
          </cell>
        </row>
        <row r="4720">
          <cell r="E4720">
            <v>0</v>
          </cell>
          <cell r="F4720" t="str">
            <v/>
          </cell>
          <cell r="G4720" t="str">
            <v/>
          </cell>
          <cell r="H4720" t="str">
            <v xml:space="preserve"> </v>
          </cell>
        </row>
        <row r="4721">
          <cell r="E4721">
            <v>3600</v>
          </cell>
          <cell r="F4721" t="str">
            <v/>
          </cell>
          <cell r="G4721">
            <v>3600</v>
          </cell>
          <cell r="H4721">
            <v>0</v>
          </cell>
          <cell r="K4721" t="str">
            <v>שמירה</v>
          </cell>
          <cell r="L4721" t="str">
            <v>.785</v>
          </cell>
        </row>
        <row r="4725">
          <cell r="F4725" t="str">
            <v>1-9.99</v>
          </cell>
          <cell r="H4725" t="str">
            <v xml:space="preserve">   -       מאזן תקופתי לגן-דובדבן, מצטבר</v>
          </cell>
        </row>
        <row r="4727">
          <cell r="E4727" t="str">
            <v>הגדלת תקציב</v>
          </cell>
          <cell r="F4727" t="str">
            <v>ביצוע הוצאות</v>
          </cell>
          <cell r="G4727" t="str">
            <v>תקציב</v>
          </cell>
          <cell r="H4727" t="str">
            <v>תקציב</v>
          </cell>
          <cell r="K4727" t="str">
            <v xml:space="preserve">האגפים     </v>
          </cell>
          <cell r="M4727" t="str">
            <v>הגדלת תקציב</v>
          </cell>
          <cell r="N4727" t="str">
            <v>ביצוע הכנסות</v>
          </cell>
          <cell r="O4727" t="str">
            <v>תקציב</v>
          </cell>
          <cell r="P4727" t="str">
            <v>תקציב</v>
          </cell>
          <cell r="Q4727" t="str">
            <v xml:space="preserve">האגפים     </v>
          </cell>
          <cell r="R4727" t="str">
            <v xml:space="preserve"> 'מס  </v>
          </cell>
        </row>
        <row r="4728">
          <cell r="E4728" t="str">
            <v>מול  1999</v>
          </cell>
          <cell r="F4728" t="str">
            <v>תקופתי</v>
          </cell>
          <cell r="G4728">
            <v>1999</v>
          </cell>
          <cell r="H4728" t="str">
            <v>2000</v>
          </cell>
          <cell r="M4728" t="str">
            <v>מול  1999</v>
          </cell>
          <cell r="N4728" t="str">
            <v>תקופתי</v>
          </cell>
          <cell r="O4728">
            <v>1999</v>
          </cell>
          <cell r="P4728" t="str">
            <v>2000</v>
          </cell>
          <cell r="R4728" t="str">
            <v>סעיף</v>
          </cell>
        </row>
        <row r="4729">
          <cell r="E4729" t="str">
            <v>=</v>
          </cell>
          <cell r="F4729" t="str">
            <v>=</v>
          </cell>
          <cell r="G4729" t="str">
            <v>=</v>
          </cell>
          <cell r="H4729" t="str">
            <v>=</v>
          </cell>
          <cell r="K4729" t="str">
            <v>=</v>
          </cell>
          <cell r="L4729" t="str">
            <v>=</v>
          </cell>
          <cell r="M4729" t="str">
            <v>=</v>
          </cell>
          <cell r="O4729" t="str">
            <v>=</v>
          </cell>
          <cell r="P4729" t="str">
            <v>=</v>
          </cell>
          <cell r="Q4729" t="str">
            <v>=</v>
          </cell>
          <cell r="R4729" t="str">
            <v>=</v>
          </cell>
        </row>
        <row r="4731">
          <cell r="E4731">
            <v>149600</v>
          </cell>
          <cell r="F4731" t="str">
            <v/>
          </cell>
          <cell r="G4731">
            <v>149600</v>
          </cell>
          <cell r="H4731">
            <v>0</v>
          </cell>
          <cell r="K4731" t="str">
            <v>גן דובדבן</v>
          </cell>
          <cell r="L4731" t="str">
            <v>81255</v>
          </cell>
          <cell r="M4731">
            <v>-242900</v>
          </cell>
          <cell r="O4731">
            <v>242900</v>
          </cell>
          <cell r="P4731">
            <v>0</v>
          </cell>
          <cell r="Q4731" t="str">
            <v>גן דובדבן</v>
          </cell>
          <cell r="R4731" t="str">
            <v>31255</v>
          </cell>
        </row>
        <row r="4732">
          <cell r="E4732" t="str">
            <v>-</v>
          </cell>
          <cell r="F4732" t="str">
            <v>-</v>
          </cell>
          <cell r="G4732" t="str">
            <v>-</v>
          </cell>
          <cell r="H4732" t="str">
            <v>-</v>
          </cell>
          <cell r="K4732" t="str">
            <v>-</v>
          </cell>
          <cell r="L4732" t="str">
            <v>-</v>
          </cell>
          <cell r="M4732" t="str">
            <v>-</v>
          </cell>
          <cell r="O4732" t="str">
            <v>-</v>
          </cell>
          <cell r="P4732" t="str">
            <v>-</v>
          </cell>
          <cell r="Q4732" t="str">
            <v>-</v>
          </cell>
          <cell r="R4732" t="str">
            <v>-</v>
          </cell>
        </row>
        <row r="4733">
          <cell r="E4733">
            <v>100000</v>
          </cell>
          <cell r="F4733" t="str">
            <v/>
          </cell>
          <cell r="G4733">
            <v>100000</v>
          </cell>
          <cell r="H4733">
            <v>0</v>
          </cell>
          <cell r="K4733" t="str">
            <v>משכורת</v>
          </cell>
          <cell r="L4733">
            <v>110</v>
          </cell>
          <cell r="M4733">
            <v>-242900</v>
          </cell>
          <cell r="O4733">
            <v>242900</v>
          </cell>
          <cell r="P4733">
            <v>0</v>
          </cell>
          <cell r="Q4733" t="str">
            <v>שכ"ל גן דובדבן</v>
          </cell>
          <cell r="R4733" t="str">
            <v>.41</v>
          </cell>
        </row>
        <row r="4734">
          <cell r="E4734">
            <v>0</v>
          </cell>
          <cell r="F4734" t="str">
            <v/>
          </cell>
          <cell r="G4734" t="str">
            <v/>
          </cell>
          <cell r="H4734" t="str">
            <v xml:space="preserve"> </v>
          </cell>
        </row>
        <row r="4735">
          <cell r="E4735">
            <v>500</v>
          </cell>
          <cell r="F4735" t="str">
            <v/>
          </cell>
          <cell r="G4735">
            <v>500</v>
          </cell>
          <cell r="H4735">
            <v>0</v>
          </cell>
          <cell r="K4735" t="str">
            <v>חשמל</v>
          </cell>
          <cell r="L4735" t="str">
            <v>.431</v>
          </cell>
        </row>
        <row r="4736">
          <cell r="E4736">
            <v>0</v>
          </cell>
          <cell r="F4736" t="str">
            <v/>
          </cell>
          <cell r="G4736" t="str">
            <v/>
          </cell>
          <cell r="H4736" t="str">
            <v xml:space="preserve"> </v>
          </cell>
        </row>
        <row r="4737">
          <cell r="E4737">
            <v>3500</v>
          </cell>
          <cell r="F4737" t="str">
            <v/>
          </cell>
          <cell r="G4737">
            <v>3500</v>
          </cell>
          <cell r="H4737">
            <v>0</v>
          </cell>
          <cell r="K4737" t="str">
            <v>מים</v>
          </cell>
          <cell r="L4737" t="str">
            <v>.432</v>
          </cell>
        </row>
        <row r="4738">
          <cell r="E4738">
            <v>0</v>
          </cell>
          <cell r="F4738" t="str">
            <v/>
          </cell>
          <cell r="G4738" t="str">
            <v/>
          </cell>
          <cell r="H4738" t="str">
            <v xml:space="preserve"> </v>
          </cell>
        </row>
        <row r="4739">
          <cell r="E4739">
            <v>1500</v>
          </cell>
          <cell r="F4739" t="str">
            <v/>
          </cell>
          <cell r="G4739">
            <v>1500</v>
          </cell>
          <cell r="H4739">
            <v>0</v>
          </cell>
          <cell r="K4739" t="str">
            <v>טלפון</v>
          </cell>
          <cell r="L4739" t="str">
            <v xml:space="preserve">.540 </v>
          </cell>
        </row>
        <row r="4740">
          <cell r="E4740">
            <v>0</v>
          </cell>
          <cell r="F4740" t="str">
            <v/>
          </cell>
          <cell r="G4740" t="str">
            <v/>
          </cell>
          <cell r="H4740" t="str">
            <v xml:space="preserve"> </v>
          </cell>
        </row>
        <row r="4741">
          <cell r="E4741">
            <v>200</v>
          </cell>
          <cell r="F4741" t="str">
            <v/>
          </cell>
          <cell r="G4741">
            <v>200</v>
          </cell>
          <cell r="H4741">
            <v>0</v>
          </cell>
          <cell r="K4741" t="str">
            <v>השתת'בהוצ' הנח"ש</v>
          </cell>
          <cell r="L4741" t="str">
            <v>.593</v>
          </cell>
        </row>
        <row r="4742">
          <cell r="E4742">
            <v>0</v>
          </cell>
          <cell r="F4742" t="str">
            <v/>
          </cell>
          <cell r="G4742" t="str">
            <v/>
          </cell>
          <cell r="H4742" t="str">
            <v xml:space="preserve"> </v>
          </cell>
        </row>
        <row r="4743">
          <cell r="E4743">
            <v>7900</v>
          </cell>
          <cell r="F4743" t="str">
            <v/>
          </cell>
          <cell r="G4743">
            <v>7900</v>
          </cell>
          <cell r="H4743">
            <v>0</v>
          </cell>
          <cell r="K4743" t="str">
            <v>תקציב שוטף</v>
          </cell>
          <cell r="L4743" t="str">
            <v>.781</v>
          </cell>
        </row>
        <row r="4744">
          <cell r="E4744">
            <v>0</v>
          </cell>
          <cell r="F4744" t="str">
            <v/>
          </cell>
          <cell r="G4744" t="str">
            <v/>
          </cell>
        </row>
        <row r="4745">
          <cell r="E4745">
            <v>36000</v>
          </cell>
          <cell r="F4745" t="str">
            <v/>
          </cell>
          <cell r="G4745">
            <v>36000</v>
          </cell>
          <cell r="H4745">
            <v>0</v>
          </cell>
          <cell r="K4745" t="str">
            <v>שמירה</v>
          </cell>
          <cell r="L4745" t="str">
            <v>.785</v>
          </cell>
        </row>
        <row r="4748">
          <cell r="F4748" t="str">
            <v>1-9.99</v>
          </cell>
          <cell r="H4748" t="str">
            <v xml:space="preserve">   -       מאזן תקופתי לגן-מרגנית, מצטבר</v>
          </cell>
        </row>
        <row r="4751">
          <cell r="E4751" t="str">
            <v>הגדלת תקציב</v>
          </cell>
          <cell r="F4751" t="str">
            <v>ביצוע הוצאות</v>
          </cell>
          <cell r="G4751" t="str">
            <v>תקציב</v>
          </cell>
          <cell r="H4751" t="str">
            <v>תקציב</v>
          </cell>
          <cell r="K4751" t="str">
            <v xml:space="preserve">האגפים     </v>
          </cell>
          <cell r="M4751" t="str">
            <v>הגדלת תקציב</v>
          </cell>
          <cell r="N4751" t="str">
            <v>ביצוע הכנסות</v>
          </cell>
          <cell r="O4751" t="str">
            <v>תקציב</v>
          </cell>
          <cell r="P4751" t="str">
            <v>תקציב</v>
          </cell>
          <cell r="Q4751" t="str">
            <v xml:space="preserve">האגפים     </v>
          </cell>
          <cell r="R4751" t="str">
            <v xml:space="preserve"> 'מס  </v>
          </cell>
        </row>
        <row r="4752">
          <cell r="E4752" t="str">
            <v>מול  1999</v>
          </cell>
          <cell r="F4752" t="str">
            <v>תקופתי</v>
          </cell>
          <cell r="G4752">
            <v>1999</v>
          </cell>
          <cell r="H4752" t="str">
            <v>2000</v>
          </cell>
          <cell r="M4752" t="str">
            <v>מול  1999</v>
          </cell>
          <cell r="N4752" t="str">
            <v>תקופתי</v>
          </cell>
          <cell r="O4752">
            <v>1999</v>
          </cell>
          <cell r="P4752" t="str">
            <v>2000</v>
          </cell>
          <cell r="R4752" t="str">
            <v>סעיף</v>
          </cell>
        </row>
        <row r="4753">
          <cell r="E4753" t="str">
            <v>=</v>
          </cell>
          <cell r="F4753" t="str">
            <v>=</v>
          </cell>
          <cell r="G4753" t="str">
            <v>=</v>
          </cell>
          <cell r="H4753" t="str">
            <v>=</v>
          </cell>
          <cell r="K4753" t="str">
            <v>=</v>
          </cell>
          <cell r="L4753" t="str">
            <v>=</v>
          </cell>
          <cell r="M4753" t="str">
            <v>=</v>
          </cell>
          <cell r="O4753" t="str">
            <v>=</v>
          </cell>
          <cell r="P4753" t="str">
            <v>=</v>
          </cell>
          <cell r="Q4753" t="str">
            <v>=</v>
          </cell>
          <cell r="R4753" t="str">
            <v>=</v>
          </cell>
        </row>
        <row r="4755">
          <cell r="E4755">
            <v>176300</v>
          </cell>
          <cell r="F4755" t="str">
            <v/>
          </cell>
          <cell r="G4755">
            <v>176300</v>
          </cell>
          <cell r="H4755">
            <v>0</v>
          </cell>
          <cell r="K4755" t="str">
            <v>גן מרגנית</v>
          </cell>
          <cell r="L4755" t="str">
            <v>81256</v>
          </cell>
          <cell r="M4755">
            <v>-304900</v>
          </cell>
          <cell r="O4755">
            <v>304900</v>
          </cell>
          <cell r="P4755">
            <v>0</v>
          </cell>
          <cell r="Q4755" t="str">
            <v>גן מרגנית</v>
          </cell>
          <cell r="R4755" t="str">
            <v>31256</v>
          </cell>
        </row>
        <row r="4756">
          <cell r="E4756" t="str">
            <v>-</v>
          </cell>
          <cell r="F4756" t="str">
            <v>-</v>
          </cell>
          <cell r="G4756" t="str">
            <v>-</v>
          </cell>
          <cell r="H4756" t="str">
            <v>-</v>
          </cell>
          <cell r="K4756" t="str">
            <v>-</v>
          </cell>
          <cell r="L4756" t="str">
            <v>-</v>
          </cell>
          <cell r="M4756" t="str">
            <v>-</v>
          </cell>
          <cell r="O4756" t="str">
            <v>-</v>
          </cell>
          <cell r="P4756" t="str">
            <v>-</v>
          </cell>
          <cell r="Q4756" t="str">
            <v>-</v>
          </cell>
          <cell r="R4756" t="str">
            <v>-</v>
          </cell>
        </row>
        <row r="4757">
          <cell r="E4757">
            <v>160000</v>
          </cell>
          <cell r="F4757" t="str">
            <v/>
          </cell>
          <cell r="G4757">
            <v>160000</v>
          </cell>
          <cell r="H4757">
            <v>0</v>
          </cell>
          <cell r="K4757" t="str">
            <v>משכורת</v>
          </cell>
          <cell r="L4757">
            <v>110</v>
          </cell>
          <cell r="M4757">
            <v>-304900</v>
          </cell>
          <cell r="O4757">
            <v>304900</v>
          </cell>
          <cell r="P4757">
            <v>0</v>
          </cell>
          <cell r="Q4757" t="str">
            <v>שכ"ל גן מרגנית</v>
          </cell>
          <cell r="R4757" t="str">
            <v>.41</v>
          </cell>
        </row>
        <row r="4758">
          <cell r="E4758">
            <v>0</v>
          </cell>
          <cell r="F4758" t="str">
            <v/>
          </cell>
          <cell r="G4758" t="str">
            <v/>
          </cell>
          <cell r="H4758" t="str">
            <v xml:space="preserve"> </v>
          </cell>
        </row>
        <row r="4759">
          <cell r="E4759">
            <v>1500</v>
          </cell>
          <cell r="F4759" t="str">
            <v/>
          </cell>
          <cell r="G4759">
            <v>1500</v>
          </cell>
          <cell r="H4759">
            <v>0</v>
          </cell>
          <cell r="K4759" t="str">
            <v>חשמל</v>
          </cell>
          <cell r="L4759" t="str">
            <v>.431</v>
          </cell>
        </row>
        <row r="4760">
          <cell r="E4760">
            <v>0</v>
          </cell>
          <cell r="F4760" t="str">
            <v/>
          </cell>
          <cell r="G4760" t="str">
            <v/>
          </cell>
          <cell r="H4760" t="str">
            <v xml:space="preserve"> </v>
          </cell>
        </row>
        <row r="4761">
          <cell r="E4761">
            <v>500</v>
          </cell>
          <cell r="F4761" t="str">
            <v/>
          </cell>
          <cell r="G4761">
            <v>500</v>
          </cell>
          <cell r="H4761">
            <v>0</v>
          </cell>
          <cell r="K4761" t="str">
            <v>מים</v>
          </cell>
          <cell r="L4761" t="str">
            <v>.432</v>
          </cell>
        </row>
        <row r="4762">
          <cell r="E4762">
            <v>0</v>
          </cell>
          <cell r="F4762" t="str">
            <v/>
          </cell>
          <cell r="G4762" t="str">
            <v/>
          </cell>
          <cell r="H4762" t="str">
            <v xml:space="preserve"> </v>
          </cell>
        </row>
        <row r="4763">
          <cell r="E4763">
            <v>2500</v>
          </cell>
          <cell r="F4763" t="str">
            <v/>
          </cell>
          <cell r="G4763">
            <v>2500</v>
          </cell>
          <cell r="H4763">
            <v>0</v>
          </cell>
          <cell r="K4763" t="str">
            <v>טלפון</v>
          </cell>
          <cell r="L4763" t="str">
            <v xml:space="preserve">.540 </v>
          </cell>
        </row>
        <row r="4764">
          <cell r="E4764">
            <v>0</v>
          </cell>
          <cell r="F4764" t="str">
            <v/>
          </cell>
          <cell r="G4764" t="str">
            <v/>
          </cell>
          <cell r="H4764" t="str">
            <v xml:space="preserve"> </v>
          </cell>
        </row>
        <row r="4765">
          <cell r="E4765">
            <v>200</v>
          </cell>
          <cell r="F4765" t="str">
            <v/>
          </cell>
          <cell r="G4765">
            <v>200</v>
          </cell>
          <cell r="H4765">
            <v>0</v>
          </cell>
          <cell r="K4765" t="str">
            <v>השתת'בהוצ' הנח"ש</v>
          </cell>
          <cell r="L4765" t="str">
            <v>.593</v>
          </cell>
        </row>
        <row r="4766">
          <cell r="E4766">
            <v>0</v>
          </cell>
          <cell r="F4766" t="str">
            <v/>
          </cell>
          <cell r="G4766" t="str">
            <v/>
          </cell>
          <cell r="H4766" t="str">
            <v xml:space="preserve"> </v>
          </cell>
        </row>
        <row r="4767">
          <cell r="E4767">
            <v>8000</v>
          </cell>
          <cell r="F4767" t="str">
            <v/>
          </cell>
          <cell r="G4767">
            <v>8000</v>
          </cell>
          <cell r="H4767">
            <v>0</v>
          </cell>
          <cell r="K4767" t="str">
            <v>תקציב שוטף</v>
          </cell>
          <cell r="L4767" t="str">
            <v>.781</v>
          </cell>
        </row>
        <row r="4768">
          <cell r="E4768">
            <v>0</v>
          </cell>
          <cell r="F4768" t="str">
            <v/>
          </cell>
          <cell r="G4768" t="str">
            <v/>
          </cell>
          <cell r="H4768" t="str">
            <v xml:space="preserve"> </v>
          </cell>
        </row>
        <row r="4769">
          <cell r="E4769">
            <v>3600</v>
          </cell>
          <cell r="F4769" t="str">
            <v/>
          </cell>
          <cell r="G4769">
            <v>3600</v>
          </cell>
          <cell r="H4769">
            <v>0</v>
          </cell>
          <cell r="K4769" t="str">
            <v>שמירה</v>
          </cell>
          <cell r="L4769" t="str">
            <v>.785</v>
          </cell>
        </row>
        <row r="4771">
          <cell r="F4771" t="str">
            <v>1-9.99</v>
          </cell>
          <cell r="H4771" t="str">
            <v xml:space="preserve">   -       מאזן תקופתי לגן-אורנים מצטבר</v>
          </cell>
        </row>
        <row r="4773">
          <cell r="E4773" t="str">
            <v>הגדלת תקציב</v>
          </cell>
          <cell r="F4773" t="str">
            <v>ביצוע הוצאות</v>
          </cell>
          <cell r="G4773" t="str">
            <v>תקציב</v>
          </cell>
          <cell r="H4773" t="str">
            <v>תקציב</v>
          </cell>
          <cell r="K4773" t="str">
            <v xml:space="preserve">האגפים     </v>
          </cell>
          <cell r="M4773" t="str">
            <v>הגדלת תקציב</v>
          </cell>
          <cell r="N4773" t="str">
            <v>ביצוע הכנסות</v>
          </cell>
          <cell r="O4773" t="str">
            <v>תקציב</v>
          </cell>
          <cell r="P4773" t="str">
            <v>תקציב</v>
          </cell>
          <cell r="Q4773" t="str">
            <v xml:space="preserve">האגפים     </v>
          </cell>
          <cell r="R4773" t="str">
            <v xml:space="preserve"> 'מס  </v>
          </cell>
        </row>
        <row r="4774">
          <cell r="E4774" t="str">
            <v>מול  1999</v>
          </cell>
          <cell r="F4774" t="str">
            <v>תקופתי</v>
          </cell>
          <cell r="G4774">
            <v>1999</v>
          </cell>
          <cell r="H4774" t="str">
            <v>2000</v>
          </cell>
          <cell r="M4774" t="str">
            <v>מול  1999</v>
          </cell>
          <cell r="N4774" t="str">
            <v>תקופתי</v>
          </cell>
          <cell r="O4774">
            <v>1999</v>
          </cell>
          <cell r="P4774" t="str">
            <v>2000</v>
          </cell>
          <cell r="R4774" t="str">
            <v>סעיף</v>
          </cell>
        </row>
        <row r="4775">
          <cell r="E4775" t="str">
            <v>=</v>
          </cell>
          <cell r="F4775" t="str">
            <v>=</v>
          </cell>
          <cell r="G4775" t="str">
            <v>=</v>
          </cell>
          <cell r="H4775" t="str">
            <v>=</v>
          </cell>
          <cell r="K4775" t="str">
            <v>=</v>
          </cell>
          <cell r="L4775" t="str">
            <v>=</v>
          </cell>
          <cell r="M4775" t="str">
            <v>=</v>
          </cell>
          <cell r="O4775" t="str">
            <v>=</v>
          </cell>
          <cell r="P4775" t="str">
            <v>=</v>
          </cell>
          <cell r="Q4775" t="str">
            <v>=</v>
          </cell>
          <cell r="R4775" t="str">
            <v>=</v>
          </cell>
        </row>
        <row r="4777">
          <cell r="E4777">
            <v>94900</v>
          </cell>
          <cell r="F4777" t="str">
            <v/>
          </cell>
          <cell r="G4777">
            <v>94900</v>
          </cell>
          <cell r="H4777">
            <v>0</v>
          </cell>
          <cell r="K4777" t="str">
            <v>גן אורנים</v>
          </cell>
          <cell r="L4777" t="str">
            <v>81257</v>
          </cell>
          <cell r="M4777">
            <v>-162800</v>
          </cell>
          <cell r="O4777">
            <v>162800</v>
          </cell>
          <cell r="P4777">
            <v>0</v>
          </cell>
          <cell r="Q4777" t="str">
            <v>גן אורנים</v>
          </cell>
          <cell r="R4777" t="str">
            <v>31257</v>
          </cell>
        </row>
        <row r="4778">
          <cell r="E4778" t="str">
            <v>-</v>
          </cell>
          <cell r="F4778" t="str">
            <v>-</v>
          </cell>
          <cell r="G4778" t="str">
            <v>-</v>
          </cell>
          <cell r="H4778" t="str">
            <v>-</v>
          </cell>
          <cell r="K4778" t="str">
            <v>-</v>
          </cell>
          <cell r="L4778" t="str">
            <v>-</v>
          </cell>
          <cell r="M4778" t="str">
            <v>-</v>
          </cell>
          <cell r="O4778" t="str">
            <v>-</v>
          </cell>
          <cell r="P4778" t="str">
            <v>-</v>
          </cell>
          <cell r="Q4778" t="str">
            <v>-</v>
          </cell>
          <cell r="R4778" t="str">
            <v>-</v>
          </cell>
        </row>
        <row r="4779">
          <cell r="E4779">
            <v>84800</v>
          </cell>
          <cell r="F4779" t="str">
            <v/>
          </cell>
          <cell r="G4779">
            <v>84800</v>
          </cell>
          <cell r="H4779">
            <v>0</v>
          </cell>
          <cell r="K4779" t="str">
            <v>משכורת</v>
          </cell>
          <cell r="L4779">
            <v>110</v>
          </cell>
          <cell r="M4779">
            <v>-162800</v>
          </cell>
          <cell r="O4779">
            <v>162800</v>
          </cell>
          <cell r="P4779">
            <v>0</v>
          </cell>
          <cell r="Q4779" t="str">
            <v>שכ"ל גן אורנים</v>
          </cell>
          <cell r="R4779" t="str">
            <v>.41</v>
          </cell>
        </row>
        <row r="4780">
          <cell r="E4780">
            <v>0</v>
          </cell>
          <cell r="F4780" t="str">
            <v/>
          </cell>
          <cell r="G4780" t="str">
            <v/>
          </cell>
          <cell r="H4780" t="str">
            <v xml:space="preserve"> </v>
          </cell>
        </row>
        <row r="4781">
          <cell r="E4781">
            <v>2300</v>
          </cell>
          <cell r="F4781" t="str">
            <v/>
          </cell>
          <cell r="G4781">
            <v>2300</v>
          </cell>
          <cell r="H4781">
            <v>0</v>
          </cell>
          <cell r="K4781" t="str">
            <v>חשמל</v>
          </cell>
          <cell r="L4781" t="str">
            <v>.431</v>
          </cell>
        </row>
        <row r="4782">
          <cell r="E4782">
            <v>0</v>
          </cell>
          <cell r="F4782" t="str">
            <v/>
          </cell>
          <cell r="G4782" t="str">
            <v/>
          </cell>
          <cell r="H4782" t="str">
            <v xml:space="preserve"> </v>
          </cell>
        </row>
        <row r="4783">
          <cell r="E4783">
            <v>700</v>
          </cell>
          <cell r="F4783" t="str">
            <v/>
          </cell>
          <cell r="G4783">
            <v>700</v>
          </cell>
          <cell r="H4783">
            <v>0</v>
          </cell>
          <cell r="K4783" t="str">
            <v>מים</v>
          </cell>
          <cell r="L4783" t="str">
            <v>.432</v>
          </cell>
        </row>
        <row r="4784">
          <cell r="E4784">
            <v>0</v>
          </cell>
          <cell r="F4784" t="str">
            <v/>
          </cell>
          <cell r="G4784" t="str">
            <v/>
          </cell>
          <cell r="H4784" t="str">
            <v xml:space="preserve"> </v>
          </cell>
        </row>
        <row r="4785">
          <cell r="E4785">
            <v>800</v>
          </cell>
          <cell r="F4785" t="str">
            <v/>
          </cell>
          <cell r="G4785">
            <v>800</v>
          </cell>
          <cell r="H4785">
            <v>0</v>
          </cell>
          <cell r="K4785" t="str">
            <v>טלפון</v>
          </cell>
          <cell r="L4785" t="str">
            <v xml:space="preserve">.540 </v>
          </cell>
        </row>
        <row r="4786">
          <cell r="E4786">
            <v>0</v>
          </cell>
          <cell r="F4786" t="str">
            <v/>
          </cell>
          <cell r="G4786" t="str">
            <v/>
          </cell>
          <cell r="H4786" t="str">
            <v xml:space="preserve"> </v>
          </cell>
        </row>
        <row r="4787">
          <cell r="E4787">
            <v>100</v>
          </cell>
          <cell r="F4787" t="str">
            <v/>
          </cell>
          <cell r="G4787">
            <v>100</v>
          </cell>
          <cell r="H4787">
            <v>0</v>
          </cell>
          <cell r="K4787" t="str">
            <v>השתת'בהוצ' הנח"ש</v>
          </cell>
          <cell r="L4787" t="str">
            <v>.593</v>
          </cell>
        </row>
        <row r="4788">
          <cell r="E4788">
            <v>0</v>
          </cell>
          <cell r="F4788" t="str">
            <v/>
          </cell>
          <cell r="G4788" t="str">
            <v/>
          </cell>
          <cell r="H4788" t="str">
            <v xml:space="preserve"> </v>
          </cell>
        </row>
        <row r="4789">
          <cell r="E4789">
            <v>4100</v>
          </cell>
          <cell r="F4789" t="str">
            <v/>
          </cell>
          <cell r="G4789">
            <v>4100</v>
          </cell>
          <cell r="H4789">
            <v>0</v>
          </cell>
          <cell r="K4789" t="str">
            <v>תקציב שוטף</v>
          </cell>
          <cell r="L4789" t="str">
            <v>.781</v>
          </cell>
        </row>
        <row r="4790">
          <cell r="E4790">
            <v>0</v>
          </cell>
          <cell r="F4790" t="str">
            <v/>
          </cell>
          <cell r="G4790" t="str">
            <v/>
          </cell>
          <cell r="H4790" t="str">
            <v xml:space="preserve"> </v>
          </cell>
        </row>
        <row r="4791">
          <cell r="E4791">
            <v>2100</v>
          </cell>
          <cell r="F4791" t="str">
            <v/>
          </cell>
          <cell r="G4791">
            <v>2100</v>
          </cell>
          <cell r="H4791">
            <v>0</v>
          </cell>
          <cell r="K4791" t="str">
            <v>שמירה</v>
          </cell>
          <cell r="L4791" t="str">
            <v>.785</v>
          </cell>
        </row>
        <row r="4794">
          <cell r="F4794" t="str">
            <v>1-9.99</v>
          </cell>
          <cell r="H4794" t="str">
            <v xml:space="preserve">   -       מאזן תקופתי לגן-נרקיס מצטבר</v>
          </cell>
        </row>
        <row r="4796">
          <cell r="E4796" t="str">
            <v>יתרת תקציב</v>
          </cell>
          <cell r="F4796" t="str">
            <v>ביצוע</v>
          </cell>
          <cell r="G4796" t="str">
            <v>תקציב</v>
          </cell>
          <cell r="H4796" t="str">
            <v>ביצוע הוצאות</v>
          </cell>
          <cell r="L4796" t="str">
            <v xml:space="preserve"> 'מס  </v>
          </cell>
          <cell r="M4796" t="str">
            <v>יתרת תקציב</v>
          </cell>
          <cell r="O4796" t="str">
            <v>תקציב</v>
          </cell>
          <cell r="P4796" t="str">
            <v>ביצוע הכנסות</v>
          </cell>
          <cell r="R4796" t="str">
            <v xml:space="preserve"> 'מס  </v>
          </cell>
        </row>
        <row r="4797">
          <cell r="E4797" t="str">
            <v>תקופתי</v>
          </cell>
          <cell r="F4797" t="str">
            <v>ב %</v>
          </cell>
          <cell r="G4797" t="str">
            <v>תקופתי</v>
          </cell>
          <cell r="H4797" t="str">
            <v>תקופתי</v>
          </cell>
          <cell r="K4797" t="str">
            <v>שם הסעיף</v>
          </cell>
          <cell r="L4797" t="str">
            <v>הסעיף</v>
          </cell>
          <cell r="M4797" t="str">
            <v>תקופתי</v>
          </cell>
          <cell r="O4797" t="str">
            <v>תקופתי</v>
          </cell>
          <cell r="P4797" t="str">
            <v>תקופתי</v>
          </cell>
          <cell r="Q4797" t="str">
            <v>שם הסעיף</v>
          </cell>
          <cell r="R4797" t="str">
            <v>הסעיף</v>
          </cell>
        </row>
        <row r="4798">
          <cell r="E4798" t="str">
            <v>=</v>
          </cell>
          <cell r="F4798" t="str">
            <v>=</v>
          </cell>
          <cell r="G4798" t="str">
            <v>=</v>
          </cell>
          <cell r="H4798" t="str">
            <v>=</v>
          </cell>
          <cell r="K4798" t="str">
            <v>=</v>
          </cell>
          <cell r="L4798" t="str">
            <v>=</v>
          </cell>
          <cell r="M4798" t="str">
            <v>=</v>
          </cell>
          <cell r="O4798" t="str">
            <v>=</v>
          </cell>
          <cell r="P4798" t="str">
            <v>=</v>
          </cell>
          <cell r="Q4798" t="str">
            <v>=</v>
          </cell>
          <cell r="R4798" t="str">
            <v>=</v>
          </cell>
        </row>
        <row r="4800">
          <cell r="E4800">
            <v>198100</v>
          </cell>
          <cell r="F4800" t="str">
            <v/>
          </cell>
          <cell r="G4800">
            <v>198100</v>
          </cell>
          <cell r="H4800">
            <v>0</v>
          </cell>
          <cell r="K4800" t="str">
            <v>גן נרקיס</v>
          </cell>
          <cell r="L4800" t="str">
            <v>81258</v>
          </cell>
          <cell r="M4800">
            <v>-224800</v>
          </cell>
          <cell r="O4800">
            <v>224800</v>
          </cell>
          <cell r="P4800">
            <v>0</v>
          </cell>
          <cell r="Q4800" t="str">
            <v>גן נרקיס</v>
          </cell>
          <cell r="R4800" t="str">
            <v>31258</v>
          </cell>
        </row>
        <row r="4801">
          <cell r="E4801" t="str">
            <v>-</v>
          </cell>
          <cell r="F4801" t="str">
            <v>-</v>
          </cell>
          <cell r="G4801" t="str">
            <v>-</v>
          </cell>
          <cell r="H4801" t="str">
            <v>-</v>
          </cell>
          <cell r="K4801" t="str">
            <v>-</v>
          </cell>
          <cell r="L4801" t="str">
            <v>-</v>
          </cell>
          <cell r="M4801" t="str">
            <v>-</v>
          </cell>
          <cell r="O4801" t="str">
            <v>-</v>
          </cell>
          <cell r="P4801" t="str">
            <v>-</v>
          </cell>
          <cell r="Q4801" t="str">
            <v>-</v>
          </cell>
          <cell r="R4801" t="str">
            <v>-</v>
          </cell>
        </row>
        <row r="4802">
          <cell r="E4802">
            <v>185000</v>
          </cell>
          <cell r="F4802" t="str">
            <v/>
          </cell>
          <cell r="G4802">
            <v>185000</v>
          </cell>
          <cell r="H4802">
            <v>0</v>
          </cell>
          <cell r="K4802" t="str">
            <v>משכורת</v>
          </cell>
          <cell r="L4802">
            <v>110</v>
          </cell>
          <cell r="M4802">
            <v>-224800</v>
          </cell>
          <cell r="O4802">
            <v>224800</v>
          </cell>
          <cell r="P4802">
            <v>0</v>
          </cell>
          <cell r="Q4802" t="str">
            <v>שכ"ל גן נרקיס</v>
          </cell>
          <cell r="R4802" t="str">
            <v>.41</v>
          </cell>
        </row>
        <row r="4803">
          <cell r="E4803">
            <v>0</v>
          </cell>
          <cell r="F4803" t="str">
            <v/>
          </cell>
          <cell r="G4803" t="str">
            <v/>
          </cell>
          <cell r="H4803" t="str">
            <v xml:space="preserve"> </v>
          </cell>
        </row>
        <row r="4804">
          <cell r="E4804">
            <v>500</v>
          </cell>
          <cell r="F4804" t="str">
            <v/>
          </cell>
          <cell r="G4804">
            <v>500</v>
          </cell>
          <cell r="H4804">
            <v>0</v>
          </cell>
          <cell r="K4804" t="str">
            <v>חשמל</v>
          </cell>
          <cell r="L4804" t="str">
            <v>.431</v>
          </cell>
        </row>
        <row r="4805">
          <cell r="E4805">
            <v>0</v>
          </cell>
          <cell r="F4805" t="str">
            <v/>
          </cell>
          <cell r="G4805" t="str">
            <v/>
          </cell>
          <cell r="H4805" t="str">
            <v xml:space="preserve"> </v>
          </cell>
        </row>
        <row r="4806">
          <cell r="E4806">
            <v>500</v>
          </cell>
          <cell r="F4806" t="str">
            <v/>
          </cell>
          <cell r="G4806">
            <v>500</v>
          </cell>
          <cell r="H4806">
            <v>0</v>
          </cell>
          <cell r="K4806" t="str">
            <v>מים</v>
          </cell>
          <cell r="L4806" t="str">
            <v>.432</v>
          </cell>
        </row>
        <row r="4807">
          <cell r="E4807">
            <v>0</v>
          </cell>
          <cell r="F4807" t="str">
            <v/>
          </cell>
          <cell r="G4807" t="str">
            <v/>
          </cell>
          <cell r="H4807" t="str">
            <v xml:space="preserve"> </v>
          </cell>
        </row>
        <row r="4808">
          <cell r="E4808">
            <v>500</v>
          </cell>
          <cell r="F4808" t="str">
            <v/>
          </cell>
          <cell r="G4808">
            <v>500</v>
          </cell>
          <cell r="H4808">
            <v>0</v>
          </cell>
          <cell r="K4808" t="str">
            <v>טלפון</v>
          </cell>
          <cell r="L4808" t="str">
            <v xml:space="preserve">.540 </v>
          </cell>
        </row>
        <row r="4809">
          <cell r="E4809">
            <v>0</v>
          </cell>
          <cell r="F4809" t="str">
            <v/>
          </cell>
          <cell r="G4809" t="str">
            <v/>
          </cell>
          <cell r="H4809" t="str">
            <v xml:space="preserve"> </v>
          </cell>
        </row>
        <row r="4810">
          <cell r="E4810">
            <v>200</v>
          </cell>
          <cell r="F4810" t="str">
            <v/>
          </cell>
          <cell r="G4810">
            <v>200</v>
          </cell>
          <cell r="H4810">
            <v>0</v>
          </cell>
          <cell r="K4810" t="str">
            <v>השתת'בהוצ' הנח"ש</v>
          </cell>
          <cell r="L4810" t="str">
            <v>.593</v>
          </cell>
        </row>
        <row r="4811">
          <cell r="E4811">
            <v>0</v>
          </cell>
          <cell r="F4811" t="str">
            <v/>
          </cell>
          <cell r="G4811" t="str">
            <v/>
          </cell>
          <cell r="H4811" t="str">
            <v xml:space="preserve"> </v>
          </cell>
        </row>
        <row r="4812">
          <cell r="E4812">
            <v>7800</v>
          </cell>
          <cell r="F4812" t="str">
            <v/>
          </cell>
          <cell r="G4812">
            <v>7800</v>
          </cell>
          <cell r="H4812">
            <v>0</v>
          </cell>
          <cell r="K4812" t="str">
            <v>תקציב שוטף</v>
          </cell>
          <cell r="L4812" t="str">
            <v>.781</v>
          </cell>
        </row>
        <row r="4813">
          <cell r="E4813">
            <v>0</v>
          </cell>
          <cell r="F4813" t="str">
            <v/>
          </cell>
          <cell r="G4813" t="str">
            <v/>
          </cell>
          <cell r="H4813" t="str">
            <v xml:space="preserve"> </v>
          </cell>
        </row>
        <row r="4814">
          <cell r="E4814">
            <v>3600</v>
          </cell>
          <cell r="F4814" t="str">
            <v/>
          </cell>
          <cell r="G4814">
            <v>3600</v>
          </cell>
          <cell r="H4814">
            <v>0</v>
          </cell>
          <cell r="K4814" t="str">
            <v>שמירה</v>
          </cell>
          <cell r="L4814" t="str">
            <v>.785</v>
          </cell>
        </row>
        <row r="4816">
          <cell r="F4816" t="str">
            <v>1-9.99</v>
          </cell>
          <cell r="H4816" t="str">
            <v xml:space="preserve">   -       מאזן תקופתי לגן-השעורה, מצטבר</v>
          </cell>
        </row>
        <row r="4819">
          <cell r="E4819" t="str">
            <v>יתרת תקציב</v>
          </cell>
          <cell r="F4819" t="str">
            <v>ביצוע</v>
          </cell>
          <cell r="G4819" t="str">
            <v>תקציב</v>
          </cell>
          <cell r="H4819" t="str">
            <v>ביצוע הוצאות</v>
          </cell>
          <cell r="L4819" t="str">
            <v xml:space="preserve"> 'מס  </v>
          </cell>
          <cell r="M4819" t="str">
            <v>יתרת תקציב</v>
          </cell>
          <cell r="O4819" t="str">
            <v>תקציב</v>
          </cell>
          <cell r="P4819" t="str">
            <v>ביצוע הכנסות</v>
          </cell>
          <cell r="R4819" t="str">
            <v xml:space="preserve"> 'מס  </v>
          </cell>
        </row>
        <row r="4820">
          <cell r="E4820" t="str">
            <v>תקופתי</v>
          </cell>
          <cell r="F4820" t="str">
            <v>ב %</v>
          </cell>
          <cell r="G4820" t="str">
            <v>תקופתי</v>
          </cell>
          <cell r="H4820" t="str">
            <v>תקופתי</v>
          </cell>
          <cell r="K4820" t="str">
            <v>שם הסעיף</v>
          </cell>
          <cell r="L4820" t="str">
            <v>הסעיף</v>
          </cell>
          <cell r="M4820" t="str">
            <v>תקופתי</v>
          </cell>
          <cell r="O4820" t="str">
            <v>תקופתי</v>
          </cell>
          <cell r="P4820" t="str">
            <v>תקופתי</v>
          </cell>
          <cell r="Q4820" t="str">
            <v>שם הסעיף</v>
          </cell>
          <cell r="R4820" t="str">
            <v>הסעיף</v>
          </cell>
        </row>
        <row r="4821">
          <cell r="E4821" t="str">
            <v>=</v>
          </cell>
          <cell r="F4821" t="str">
            <v>=</v>
          </cell>
          <cell r="G4821" t="str">
            <v>=</v>
          </cell>
          <cell r="H4821" t="str">
            <v>=</v>
          </cell>
          <cell r="K4821" t="str">
            <v>=</v>
          </cell>
          <cell r="L4821" t="str">
            <v>=</v>
          </cell>
          <cell r="M4821" t="str">
            <v>=</v>
          </cell>
          <cell r="O4821" t="str">
            <v>=</v>
          </cell>
          <cell r="P4821" t="str">
            <v>=</v>
          </cell>
          <cell r="Q4821" t="str">
            <v>=</v>
          </cell>
          <cell r="R4821" t="str">
            <v>=</v>
          </cell>
        </row>
        <row r="4823">
          <cell r="E4823">
            <v>168600</v>
          </cell>
          <cell r="F4823" t="str">
            <v/>
          </cell>
          <cell r="G4823">
            <v>168600</v>
          </cell>
          <cell r="H4823">
            <v>0</v>
          </cell>
          <cell r="K4823" t="str">
            <v>גן שעורה</v>
          </cell>
          <cell r="L4823" t="str">
            <v>81259</v>
          </cell>
          <cell r="M4823">
            <v>-238900</v>
          </cell>
          <cell r="O4823">
            <v>238900</v>
          </cell>
          <cell r="P4823">
            <v>0</v>
          </cell>
          <cell r="Q4823" t="str">
            <v>גן שעורה</v>
          </cell>
          <cell r="R4823" t="str">
            <v>31259</v>
          </cell>
        </row>
        <row r="4824">
          <cell r="E4824" t="str">
            <v>-</v>
          </cell>
          <cell r="F4824" t="str">
            <v>-</v>
          </cell>
          <cell r="G4824" t="str">
            <v>-</v>
          </cell>
          <cell r="H4824" t="str">
            <v>-</v>
          </cell>
          <cell r="K4824" t="str">
            <v>-</v>
          </cell>
          <cell r="L4824" t="str">
            <v>-</v>
          </cell>
          <cell r="M4824" t="str">
            <v>-</v>
          </cell>
          <cell r="O4824" t="str">
            <v>-</v>
          </cell>
          <cell r="P4824" t="str">
            <v>-</v>
          </cell>
          <cell r="Q4824" t="str">
            <v>-</v>
          </cell>
          <cell r="R4824" t="str">
            <v>-</v>
          </cell>
        </row>
        <row r="4825">
          <cell r="E4825">
            <v>155000</v>
          </cell>
          <cell r="F4825" t="str">
            <v/>
          </cell>
          <cell r="G4825">
            <v>155000</v>
          </cell>
          <cell r="H4825">
            <v>0</v>
          </cell>
          <cell r="K4825" t="str">
            <v>משכורת</v>
          </cell>
          <cell r="L4825">
            <v>110</v>
          </cell>
          <cell r="M4825">
            <v>-238900</v>
          </cell>
          <cell r="O4825">
            <v>238900</v>
          </cell>
          <cell r="P4825">
            <v>0</v>
          </cell>
          <cell r="Q4825" t="str">
            <v>שכ"ל גן שערה</v>
          </cell>
          <cell r="R4825" t="str">
            <v>.41</v>
          </cell>
        </row>
        <row r="4826">
          <cell r="E4826">
            <v>0</v>
          </cell>
          <cell r="F4826" t="str">
            <v/>
          </cell>
          <cell r="G4826" t="str">
            <v/>
          </cell>
          <cell r="H4826" t="str">
            <v xml:space="preserve"> </v>
          </cell>
        </row>
        <row r="4827">
          <cell r="E4827">
            <v>500</v>
          </cell>
          <cell r="F4827" t="str">
            <v/>
          </cell>
          <cell r="G4827">
            <v>500</v>
          </cell>
          <cell r="H4827">
            <v>0</v>
          </cell>
          <cell r="K4827" t="str">
            <v>חשמל</v>
          </cell>
          <cell r="L4827" t="str">
            <v>.431</v>
          </cell>
        </row>
        <row r="4828">
          <cell r="E4828">
            <v>0</v>
          </cell>
          <cell r="F4828" t="str">
            <v/>
          </cell>
          <cell r="G4828" t="str">
            <v/>
          </cell>
          <cell r="H4828" t="str">
            <v xml:space="preserve"> </v>
          </cell>
        </row>
        <row r="4829">
          <cell r="E4829">
            <v>500</v>
          </cell>
          <cell r="F4829" t="str">
            <v/>
          </cell>
          <cell r="G4829">
            <v>500</v>
          </cell>
          <cell r="H4829">
            <v>0</v>
          </cell>
          <cell r="K4829" t="str">
            <v>מים</v>
          </cell>
          <cell r="L4829" t="str">
            <v>.432</v>
          </cell>
        </row>
        <row r="4830">
          <cell r="E4830">
            <v>0</v>
          </cell>
          <cell r="F4830" t="str">
            <v/>
          </cell>
          <cell r="G4830" t="str">
            <v/>
          </cell>
          <cell r="H4830" t="str">
            <v xml:space="preserve"> </v>
          </cell>
        </row>
        <row r="4831">
          <cell r="E4831">
            <v>1000</v>
          </cell>
          <cell r="F4831" t="str">
            <v/>
          </cell>
          <cell r="G4831">
            <v>1000</v>
          </cell>
          <cell r="H4831">
            <v>0</v>
          </cell>
          <cell r="K4831" t="str">
            <v>טלפון</v>
          </cell>
          <cell r="L4831" t="str">
            <v xml:space="preserve">.540 </v>
          </cell>
        </row>
        <row r="4832">
          <cell r="E4832">
            <v>0</v>
          </cell>
          <cell r="F4832" t="str">
            <v/>
          </cell>
          <cell r="G4832" t="str">
            <v/>
          </cell>
          <cell r="H4832" t="str">
            <v xml:space="preserve"> </v>
          </cell>
        </row>
        <row r="4833">
          <cell r="E4833">
            <v>200</v>
          </cell>
          <cell r="F4833" t="str">
            <v/>
          </cell>
          <cell r="G4833">
            <v>200</v>
          </cell>
          <cell r="H4833">
            <v>0</v>
          </cell>
          <cell r="K4833" t="str">
            <v>השתת'בהוצ' הנח"ש</v>
          </cell>
          <cell r="L4833" t="str">
            <v>.593</v>
          </cell>
        </row>
        <row r="4834">
          <cell r="E4834">
            <v>0</v>
          </cell>
          <cell r="F4834" t="str">
            <v/>
          </cell>
          <cell r="G4834" t="str">
            <v/>
          </cell>
          <cell r="H4834" t="str">
            <v xml:space="preserve"> </v>
          </cell>
        </row>
        <row r="4835">
          <cell r="E4835">
            <v>7800</v>
          </cell>
          <cell r="F4835" t="str">
            <v/>
          </cell>
          <cell r="G4835">
            <v>7800</v>
          </cell>
          <cell r="H4835">
            <v>0</v>
          </cell>
          <cell r="K4835" t="str">
            <v>תקציב שוטף</v>
          </cell>
          <cell r="L4835" t="str">
            <v>.781</v>
          </cell>
        </row>
        <row r="4836">
          <cell r="E4836">
            <v>0</v>
          </cell>
          <cell r="F4836" t="str">
            <v/>
          </cell>
          <cell r="G4836" t="str">
            <v/>
          </cell>
          <cell r="H4836" t="str">
            <v xml:space="preserve"> </v>
          </cell>
        </row>
        <row r="4837">
          <cell r="E4837">
            <v>3600</v>
          </cell>
          <cell r="F4837" t="str">
            <v/>
          </cell>
          <cell r="G4837">
            <v>3600</v>
          </cell>
          <cell r="H4837">
            <v>0</v>
          </cell>
          <cell r="K4837" t="str">
            <v>שמירה</v>
          </cell>
          <cell r="L4837" t="str">
            <v>.785</v>
          </cell>
        </row>
        <row r="4840">
          <cell r="F4840" t="str">
            <v>1-9.99</v>
          </cell>
          <cell r="H4840" t="str">
            <v xml:space="preserve">   -       מאזן תקופתי לגן-הפרחים מצטבר</v>
          </cell>
        </row>
        <row r="4842">
          <cell r="E4842" t="str">
            <v>יתרת תקציב</v>
          </cell>
          <cell r="F4842" t="str">
            <v>ביצוע</v>
          </cell>
          <cell r="G4842" t="str">
            <v>תקציב</v>
          </cell>
          <cell r="H4842" t="str">
            <v>ביצוע הוצאות</v>
          </cell>
          <cell r="L4842" t="str">
            <v xml:space="preserve"> 'מס  </v>
          </cell>
          <cell r="M4842" t="str">
            <v>יתרת תקציב</v>
          </cell>
          <cell r="O4842" t="str">
            <v>תקציב</v>
          </cell>
          <cell r="P4842" t="str">
            <v>ביצוע הכנסות</v>
          </cell>
          <cell r="R4842" t="str">
            <v xml:space="preserve"> 'מס  </v>
          </cell>
        </row>
        <row r="4843">
          <cell r="E4843" t="str">
            <v>תקופתי</v>
          </cell>
          <cell r="F4843" t="str">
            <v>ב %</v>
          </cell>
          <cell r="G4843" t="str">
            <v>תקופתי</v>
          </cell>
          <cell r="H4843" t="str">
            <v>תקופתי</v>
          </cell>
          <cell r="K4843" t="str">
            <v>שם הסעיף</v>
          </cell>
          <cell r="L4843" t="str">
            <v>הסעיף</v>
          </cell>
          <cell r="M4843" t="str">
            <v>תקופתי</v>
          </cell>
          <cell r="O4843" t="str">
            <v>תקופתי</v>
          </cell>
          <cell r="P4843" t="str">
            <v>תקופתי</v>
          </cell>
          <cell r="Q4843" t="str">
            <v>שם הסעיף</v>
          </cell>
          <cell r="R4843" t="str">
            <v>הסעיף</v>
          </cell>
        </row>
        <row r="4844">
          <cell r="E4844" t="str">
            <v>=</v>
          </cell>
          <cell r="F4844" t="str">
            <v>=</v>
          </cell>
          <cell r="G4844" t="str">
            <v>=</v>
          </cell>
          <cell r="H4844" t="str">
            <v>=</v>
          </cell>
          <cell r="K4844" t="str">
            <v>=</v>
          </cell>
          <cell r="L4844" t="str">
            <v>=</v>
          </cell>
          <cell r="M4844" t="str">
            <v>=</v>
          </cell>
          <cell r="O4844" t="str">
            <v>=</v>
          </cell>
          <cell r="P4844" t="str">
            <v>=</v>
          </cell>
          <cell r="Q4844" t="str">
            <v>=</v>
          </cell>
          <cell r="R4844" t="str">
            <v>=</v>
          </cell>
        </row>
        <row r="4846">
          <cell r="E4846">
            <v>213800</v>
          </cell>
          <cell r="F4846" t="str">
            <v/>
          </cell>
          <cell r="G4846">
            <v>213800</v>
          </cell>
          <cell r="H4846">
            <v>0</v>
          </cell>
          <cell r="K4846" t="str">
            <v>גן הפרחים</v>
          </cell>
          <cell r="L4846" t="str">
            <v>812511</v>
          </cell>
          <cell r="M4846">
            <v>-266200</v>
          </cell>
          <cell r="O4846">
            <v>266200</v>
          </cell>
          <cell r="P4846">
            <v>0</v>
          </cell>
          <cell r="Q4846" t="str">
            <v>גן הפרחים</v>
          </cell>
          <cell r="R4846" t="str">
            <v>312511</v>
          </cell>
        </row>
        <row r="4847">
          <cell r="E4847" t="str">
            <v>-</v>
          </cell>
          <cell r="F4847" t="str">
            <v>-</v>
          </cell>
          <cell r="G4847" t="str">
            <v>-</v>
          </cell>
          <cell r="H4847" t="str">
            <v>-</v>
          </cell>
          <cell r="K4847" t="str">
            <v>-</v>
          </cell>
          <cell r="L4847" t="str">
            <v>-</v>
          </cell>
          <cell r="M4847" t="str">
            <v>-</v>
          </cell>
          <cell r="O4847" t="str">
            <v>-</v>
          </cell>
          <cell r="P4847" t="str">
            <v>-</v>
          </cell>
          <cell r="Q4847" t="str">
            <v>-</v>
          </cell>
          <cell r="R4847" t="str">
            <v>-</v>
          </cell>
        </row>
        <row r="4848">
          <cell r="E4848">
            <v>200000</v>
          </cell>
          <cell r="F4848" t="str">
            <v/>
          </cell>
          <cell r="G4848">
            <v>200000</v>
          </cell>
          <cell r="H4848">
            <v>0</v>
          </cell>
          <cell r="K4848" t="str">
            <v>משכורת</v>
          </cell>
          <cell r="L4848">
            <v>110</v>
          </cell>
          <cell r="M4848">
            <v>-266200</v>
          </cell>
          <cell r="O4848">
            <v>266200</v>
          </cell>
          <cell r="P4848">
            <v>0</v>
          </cell>
          <cell r="Q4848" t="str">
            <v>שכ"ל גן הפרחים</v>
          </cell>
          <cell r="R4848" t="str">
            <v>.41</v>
          </cell>
        </row>
        <row r="4849">
          <cell r="E4849">
            <v>0</v>
          </cell>
          <cell r="F4849" t="str">
            <v/>
          </cell>
          <cell r="G4849" t="str">
            <v/>
          </cell>
          <cell r="H4849" t="str">
            <v xml:space="preserve"> </v>
          </cell>
        </row>
        <row r="4850">
          <cell r="E4850">
            <v>500</v>
          </cell>
          <cell r="F4850" t="str">
            <v/>
          </cell>
          <cell r="G4850">
            <v>500</v>
          </cell>
          <cell r="H4850">
            <v>0</v>
          </cell>
          <cell r="K4850" t="str">
            <v>חשמל</v>
          </cell>
          <cell r="L4850" t="str">
            <v>.431</v>
          </cell>
        </row>
        <row r="4851">
          <cell r="E4851">
            <v>0</v>
          </cell>
          <cell r="F4851" t="str">
            <v/>
          </cell>
          <cell r="G4851" t="str">
            <v/>
          </cell>
          <cell r="H4851" t="str">
            <v xml:space="preserve"> </v>
          </cell>
        </row>
        <row r="4852">
          <cell r="E4852">
            <v>500</v>
          </cell>
          <cell r="F4852" t="str">
            <v/>
          </cell>
          <cell r="G4852">
            <v>500</v>
          </cell>
          <cell r="H4852">
            <v>0</v>
          </cell>
          <cell r="K4852" t="str">
            <v>מים</v>
          </cell>
          <cell r="L4852" t="str">
            <v>.432</v>
          </cell>
        </row>
        <row r="4853">
          <cell r="E4853">
            <v>0</v>
          </cell>
          <cell r="F4853" t="str">
            <v/>
          </cell>
          <cell r="G4853" t="str">
            <v/>
          </cell>
          <cell r="H4853" t="str">
            <v xml:space="preserve"> </v>
          </cell>
        </row>
        <row r="4854">
          <cell r="E4854">
            <v>2000</v>
          </cell>
          <cell r="F4854" t="str">
            <v/>
          </cell>
          <cell r="G4854">
            <v>2000</v>
          </cell>
          <cell r="H4854">
            <v>0</v>
          </cell>
          <cell r="K4854" t="str">
            <v>טלפון</v>
          </cell>
          <cell r="L4854" t="str">
            <v xml:space="preserve">.540 </v>
          </cell>
        </row>
        <row r="4855">
          <cell r="E4855">
            <v>0</v>
          </cell>
          <cell r="F4855" t="str">
            <v/>
          </cell>
          <cell r="G4855" t="str">
            <v/>
          </cell>
          <cell r="H4855" t="str">
            <v xml:space="preserve"> </v>
          </cell>
        </row>
        <row r="4856">
          <cell r="E4856">
            <v>200</v>
          </cell>
          <cell r="F4856" t="str">
            <v/>
          </cell>
          <cell r="G4856">
            <v>200</v>
          </cell>
          <cell r="H4856">
            <v>0</v>
          </cell>
          <cell r="K4856" t="str">
            <v>השתת'בהוצ' הנח"ש</v>
          </cell>
          <cell r="L4856" t="str">
            <v>.593</v>
          </cell>
        </row>
        <row r="4857">
          <cell r="E4857">
            <v>0</v>
          </cell>
          <cell r="F4857" t="str">
            <v/>
          </cell>
          <cell r="G4857" t="str">
            <v/>
          </cell>
          <cell r="H4857" t="str">
            <v xml:space="preserve"> </v>
          </cell>
        </row>
        <row r="4858">
          <cell r="E4858">
            <v>7000</v>
          </cell>
          <cell r="F4858" t="str">
            <v/>
          </cell>
          <cell r="G4858">
            <v>7000</v>
          </cell>
          <cell r="H4858">
            <v>0</v>
          </cell>
          <cell r="K4858" t="str">
            <v>תקציב שוטף</v>
          </cell>
          <cell r="L4858" t="str">
            <v>.781</v>
          </cell>
        </row>
        <row r="4859">
          <cell r="E4859">
            <v>0</v>
          </cell>
          <cell r="F4859" t="str">
            <v/>
          </cell>
          <cell r="G4859" t="str">
            <v/>
          </cell>
          <cell r="H4859" t="str">
            <v xml:space="preserve"> </v>
          </cell>
        </row>
        <row r="4860">
          <cell r="E4860">
            <v>3600</v>
          </cell>
          <cell r="F4860" t="str">
            <v/>
          </cell>
          <cell r="G4860">
            <v>3600</v>
          </cell>
          <cell r="H4860">
            <v>0</v>
          </cell>
          <cell r="K4860" t="str">
            <v>שמירה</v>
          </cell>
          <cell r="L4860" t="str">
            <v>.785</v>
          </cell>
        </row>
        <row r="4862">
          <cell r="F4862" t="str">
            <v>1-9.99</v>
          </cell>
          <cell r="H4862" t="str">
            <v xml:space="preserve">   -       מאזן תקופתי לגן-רותם מצטבר</v>
          </cell>
        </row>
        <row r="4864">
          <cell r="E4864" t="str">
            <v>יתרת תקציב</v>
          </cell>
          <cell r="F4864" t="str">
            <v>ביצוע</v>
          </cell>
          <cell r="G4864" t="str">
            <v>תקציב</v>
          </cell>
          <cell r="H4864" t="str">
            <v>ביצוע הוצאות</v>
          </cell>
          <cell r="L4864" t="str">
            <v xml:space="preserve"> 'מס  </v>
          </cell>
          <cell r="M4864" t="str">
            <v>יתרת תקציב</v>
          </cell>
          <cell r="O4864" t="str">
            <v>תקציב</v>
          </cell>
          <cell r="P4864" t="str">
            <v>ביצוע הכנסות</v>
          </cell>
          <cell r="R4864" t="str">
            <v xml:space="preserve"> 'מס  </v>
          </cell>
        </row>
        <row r="4865">
          <cell r="E4865" t="str">
            <v>תקופתי</v>
          </cell>
          <cell r="F4865" t="str">
            <v>ב %</v>
          </cell>
          <cell r="G4865" t="str">
            <v>תקופתי</v>
          </cell>
          <cell r="H4865" t="str">
            <v>תקופתי</v>
          </cell>
          <cell r="K4865" t="str">
            <v>שם הסעיף</v>
          </cell>
          <cell r="L4865" t="str">
            <v>הסעיף</v>
          </cell>
          <cell r="M4865" t="str">
            <v>תקופתי</v>
          </cell>
          <cell r="O4865" t="str">
            <v>תקופתי</v>
          </cell>
          <cell r="P4865" t="str">
            <v>תקופתי</v>
          </cell>
          <cell r="Q4865" t="str">
            <v>שם הסעיף</v>
          </cell>
          <cell r="R4865" t="str">
            <v>הסעיף</v>
          </cell>
        </row>
        <row r="4866">
          <cell r="E4866" t="str">
            <v>=</v>
          </cell>
          <cell r="F4866" t="str">
            <v>=</v>
          </cell>
          <cell r="G4866" t="str">
            <v>=</v>
          </cell>
          <cell r="H4866" t="str">
            <v>=</v>
          </cell>
          <cell r="K4866" t="str">
            <v>=</v>
          </cell>
          <cell r="L4866" t="str">
            <v>=</v>
          </cell>
          <cell r="M4866" t="str">
            <v>=</v>
          </cell>
          <cell r="O4866" t="str">
            <v>=</v>
          </cell>
          <cell r="P4866" t="str">
            <v>=</v>
          </cell>
          <cell r="Q4866" t="str">
            <v>=</v>
          </cell>
          <cell r="R4866" t="str">
            <v>=</v>
          </cell>
        </row>
        <row r="4868">
          <cell r="E4868">
            <v>113300</v>
          </cell>
          <cell r="F4868" t="str">
            <v/>
          </cell>
          <cell r="G4868">
            <v>113300</v>
          </cell>
          <cell r="H4868">
            <v>0</v>
          </cell>
          <cell r="K4868" t="str">
            <v>גן  רותם</v>
          </cell>
          <cell r="L4868" t="str">
            <v>812591</v>
          </cell>
          <cell r="M4868">
            <v>-247700</v>
          </cell>
          <cell r="O4868">
            <v>247700</v>
          </cell>
          <cell r="P4868">
            <v>0</v>
          </cell>
          <cell r="Q4868" t="str">
            <v>גן  רותם</v>
          </cell>
          <cell r="R4868" t="str">
            <v>312591</v>
          </cell>
        </row>
        <row r="4869">
          <cell r="E4869" t="str">
            <v>-</v>
          </cell>
          <cell r="F4869" t="str">
            <v>-</v>
          </cell>
          <cell r="G4869" t="str">
            <v>-</v>
          </cell>
          <cell r="H4869" t="str">
            <v>-</v>
          </cell>
          <cell r="K4869" t="str">
            <v>-</v>
          </cell>
          <cell r="L4869" t="str">
            <v>-</v>
          </cell>
          <cell r="M4869" t="str">
            <v>-</v>
          </cell>
          <cell r="O4869" t="str">
            <v>-</v>
          </cell>
          <cell r="P4869" t="str">
            <v>-</v>
          </cell>
          <cell r="Q4869" t="str">
            <v>-</v>
          </cell>
          <cell r="R4869" t="str">
            <v>-</v>
          </cell>
        </row>
        <row r="4870">
          <cell r="E4870">
            <v>100000</v>
          </cell>
          <cell r="F4870" t="str">
            <v/>
          </cell>
          <cell r="G4870">
            <v>100000</v>
          </cell>
          <cell r="H4870">
            <v>0</v>
          </cell>
          <cell r="K4870" t="str">
            <v>משכורת</v>
          </cell>
          <cell r="L4870" t="str">
            <v xml:space="preserve">.110 </v>
          </cell>
          <cell r="M4870">
            <v>-247700</v>
          </cell>
          <cell r="O4870">
            <v>247700</v>
          </cell>
          <cell r="P4870">
            <v>0</v>
          </cell>
          <cell r="Q4870" t="str">
            <v>שכ"ל גן   רותם</v>
          </cell>
          <cell r="R4870" t="str">
            <v>.41</v>
          </cell>
        </row>
        <row r="4871">
          <cell r="E4871">
            <v>0</v>
          </cell>
          <cell r="F4871" t="str">
            <v/>
          </cell>
          <cell r="G4871" t="str">
            <v/>
          </cell>
          <cell r="H4871" t="str">
            <v xml:space="preserve"> </v>
          </cell>
        </row>
        <row r="4872">
          <cell r="E4872">
            <v>500</v>
          </cell>
          <cell r="F4872" t="str">
            <v/>
          </cell>
          <cell r="G4872">
            <v>500</v>
          </cell>
          <cell r="H4872">
            <v>0</v>
          </cell>
          <cell r="K4872" t="str">
            <v>חשמל</v>
          </cell>
          <cell r="L4872" t="str">
            <v>.431</v>
          </cell>
        </row>
        <row r="4873">
          <cell r="E4873">
            <v>0</v>
          </cell>
          <cell r="F4873" t="str">
            <v/>
          </cell>
          <cell r="G4873" t="str">
            <v/>
          </cell>
          <cell r="H4873" t="str">
            <v xml:space="preserve"> </v>
          </cell>
        </row>
        <row r="4874">
          <cell r="E4874">
            <v>500</v>
          </cell>
          <cell r="F4874" t="str">
            <v/>
          </cell>
          <cell r="G4874">
            <v>500</v>
          </cell>
          <cell r="H4874">
            <v>0</v>
          </cell>
          <cell r="K4874" t="str">
            <v>מים</v>
          </cell>
          <cell r="L4874" t="str">
            <v>.432</v>
          </cell>
        </row>
        <row r="4875">
          <cell r="E4875">
            <v>0</v>
          </cell>
          <cell r="F4875" t="str">
            <v/>
          </cell>
          <cell r="G4875" t="str">
            <v/>
          </cell>
          <cell r="H4875" t="str">
            <v xml:space="preserve"> </v>
          </cell>
        </row>
        <row r="4876">
          <cell r="E4876">
            <v>500</v>
          </cell>
          <cell r="F4876" t="str">
            <v/>
          </cell>
          <cell r="G4876">
            <v>500</v>
          </cell>
          <cell r="H4876">
            <v>0</v>
          </cell>
          <cell r="K4876" t="str">
            <v>טלפון</v>
          </cell>
          <cell r="L4876" t="str">
            <v xml:space="preserve">.540 </v>
          </cell>
        </row>
        <row r="4877">
          <cell r="E4877">
            <v>0</v>
          </cell>
          <cell r="F4877" t="str">
            <v/>
          </cell>
          <cell r="G4877" t="str">
            <v/>
          </cell>
          <cell r="H4877" t="str">
            <v xml:space="preserve"> </v>
          </cell>
        </row>
        <row r="4878">
          <cell r="E4878">
            <v>200</v>
          </cell>
          <cell r="F4878" t="str">
            <v/>
          </cell>
          <cell r="G4878">
            <v>200</v>
          </cell>
          <cell r="H4878">
            <v>0</v>
          </cell>
          <cell r="K4878" t="str">
            <v>השתת'בהוצ' הנח"ש</v>
          </cell>
          <cell r="L4878" t="str">
            <v>.593</v>
          </cell>
        </row>
        <row r="4879">
          <cell r="E4879">
            <v>0</v>
          </cell>
          <cell r="F4879" t="str">
            <v/>
          </cell>
          <cell r="G4879" t="str">
            <v/>
          </cell>
          <cell r="H4879" t="str">
            <v xml:space="preserve"> </v>
          </cell>
        </row>
        <row r="4880">
          <cell r="E4880">
            <v>8000</v>
          </cell>
          <cell r="F4880" t="str">
            <v/>
          </cell>
          <cell r="G4880">
            <v>8000</v>
          </cell>
          <cell r="H4880">
            <v>0</v>
          </cell>
          <cell r="K4880" t="str">
            <v>תקציב שוטף</v>
          </cell>
          <cell r="L4880" t="str">
            <v>.781</v>
          </cell>
        </row>
        <row r="4881">
          <cell r="E4881">
            <v>0</v>
          </cell>
          <cell r="F4881" t="str">
            <v/>
          </cell>
          <cell r="G4881" t="str">
            <v/>
          </cell>
          <cell r="H4881" t="str">
            <v xml:space="preserve"> </v>
          </cell>
        </row>
        <row r="4882">
          <cell r="E4882">
            <v>3600</v>
          </cell>
          <cell r="F4882" t="str">
            <v/>
          </cell>
          <cell r="G4882">
            <v>3600</v>
          </cell>
          <cell r="H4882">
            <v>0</v>
          </cell>
          <cell r="K4882" t="str">
            <v>שמירה</v>
          </cell>
          <cell r="L4882" t="str">
            <v>.785</v>
          </cell>
        </row>
        <row r="4884">
          <cell r="F4884" t="str">
            <v>1-9.99</v>
          </cell>
          <cell r="H4884" t="str">
            <v xml:space="preserve">   -       מאזן תקופתי לגן-סבלב, מצטבר</v>
          </cell>
        </row>
        <row r="4887">
          <cell r="E4887" t="str">
            <v>יתרת תקציב</v>
          </cell>
          <cell r="F4887" t="str">
            <v>ביצוע</v>
          </cell>
          <cell r="G4887" t="str">
            <v>תקציב</v>
          </cell>
          <cell r="H4887" t="str">
            <v>ביצוע הוצאות</v>
          </cell>
          <cell r="L4887" t="str">
            <v xml:space="preserve"> 'מס  </v>
          </cell>
          <cell r="M4887" t="str">
            <v>יתרת תקציב</v>
          </cell>
          <cell r="O4887" t="str">
            <v>תקציב</v>
          </cell>
          <cell r="P4887" t="str">
            <v>ביצוע הכנסות</v>
          </cell>
          <cell r="R4887" t="str">
            <v xml:space="preserve"> 'מס  </v>
          </cell>
        </row>
        <row r="4888">
          <cell r="E4888" t="str">
            <v>תקופתי</v>
          </cell>
          <cell r="F4888" t="str">
            <v>ב %</v>
          </cell>
          <cell r="G4888" t="str">
            <v>תקופתי</v>
          </cell>
          <cell r="H4888" t="str">
            <v>תקופתי</v>
          </cell>
          <cell r="K4888" t="str">
            <v>שם הסעיף</v>
          </cell>
          <cell r="L4888" t="str">
            <v>הסעיף</v>
          </cell>
          <cell r="M4888" t="str">
            <v>תקופתי</v>
          </cell>
          <cell r="O4888" t="str">
            <v>תקופתי</v>
          </cell>
          <cell r="P4888" t="str">
            <v>תקופתי</v>
          </cell>
          <cell r="Q4888" t="str">
            <v>שם הסעיף</v>
          </cell>
          <cell r="R4888" t="str">
            <v>הסעיף</v>
          </cell>
        </row>
        <row r="4889">
          <cell r="E4889" t="str">
            <v>=</v>
          </cell>
          <cell r="F4889" t="str">
            <v>=</v>
          </cell>
          <cell r="G4889" t="str">
            <v>=</v>
          </cell>
          <cell r="H4889" t="str">
            <v>=</v>
          </cell>
          <cell r="K4889" t="str">
            <v>=</v>
          </cell>
          <cell r="L4889" t="str">
            <v>=</v>
          </cell>
          <cell r="M4889" t="str">
            <v>=</v>
          </cell>
          <cell r="O4889" t="str">
            <v>=</v>
          </cell>
          <cell r="P4889" t="str">
            <v>=</v>
          </cell>
          <cell r="Q4889" t="str">
            <v>=</v>
          </cell>
          <cell r="R4889" t="str">
            <v>=</v>
          </cell>
        </row>
        <row r="4891">
          <cell r="E4891">
            <v>85100</v>
          </cell>
          <cell r="F4891" t="str">
            <v/>
          </cell>
          <cell r="G4891">
            <v>85100</v>
          </cell>
          <cell r="H4891">
            <v>0</v>
          </cell>
          <cell r="K4891" t="str">
            <v>גן סבלב</v>
          </cell>
          <cell r="L4891" t="str">
            <v>812513</v>
          </cell>
          <cell r="M4891">
            <v>-113900</v>
          </cell>
          <cell r="O4891">
            <v>113900</v>
          </cell>
          <cell r="P4891">
            <v>0</v>
          </cell>
          <cell r="Q4891" t="str">
            <v>גן סבלב</v>
          </cell>
          <cell r="R4891" t="str">
            <v>312513</v>
          </cell>
        </row>
        <row r="4892">
          <cell r="E4892" t="str">
            <v>-</v>
          </cell>
          <cell r="F4892" t="str">
            <v>-</v>
          </cell>
          <cell r="G4892" t="str">
            <v>-</v>
          </cell>
          <cell r="H4892" t="str">
            <v>-</v>
          </cell>
          <cell r="K4892" t="str">
            <v>-</v>
          </cell>
          <cell r="L4892" t="str">
            <v>-</v>
          </cell>
          <cell r="M4892" t="str">
            <v>-</v>
          </cell>
          <cell r="O4892" t="str">
            <v>-</v>
          </cell>
          <cell r="P4892" t="str">
            <v>-</v>
          </cell>
          <cell r="Q4892" t="str">
            <v>-</v>
          </cell>
          <cell r="R4892" t="str">
            <v>-</v>
          </cell>
        </row>
        <row r="4893">
          <cell r="E4893">
            <v>79000</v>
          </cell>
          <cell r="F4893" t="str">
            <v/>
          </cell>
          <cell r="G4893">
            <v>79000</v>
          </cell>
          <cell r="H4893">
            <v>0</v>
          </cell>
          <cell r="K4893" t="str">
            <v>משכורת</v>
          </cell>
          <cell r="L4893" t="str">
            <v xml:space="preserve">.110 </v>
          </cell>
          <cell r="M4893">
            <v>-113900</v>
          </cell>
          <cell r="O4893">
            <v>113900</v>
          </cell>
          <cell r="P4893">
            <v>0</v>
          </cell>
          <cell r="Q4893" t="str">
            <v>שכ"ל גן סבלב</v>
          </cell>
          <cell r="R4893" t="str">
            <v>.41</v>
          </cell>
        </row>
        <row r="4894">
          <cell r="E4894">
            <v>0</v>
          </cell>
          <cell r="F4894" t="str">
            <v/>
          </cell>
          <cell r="G4894" t="str">
            <v/>
          </cell>
          <cell r="H4894" t="str">
            <v xml:space="preserve"> </v>
          </cell>
        </row>
        <row r="4895">
          <cell r="E4895">
            <v>0</v>
          </cell>
          <cell r="F4895" t="str">
            <v/>
          </cell>
          <cell r="G4895" t="str">
            <v/>
          </cell>
          <cell r="H4895">
            <v>0</v>
          </cell>
          <cell r="K4895" t="str">
            <v>חשמל</v>
          </cell>
          <cell r="L4895" t="str">
            <v>.431</v>
          </cell>
        </row>
        <row r="4896">
          <cell r="E4896">
            <v>0</v>
          </cell>
          <cell r="F4896" t="str">
            <v/>
          </cell>
          <cell r="G4896" t="str">
            <v/>
          </cell>
          <cell r="H4896" t="str">
            <v xml:space="preserve"> </v>
          </cell>
        </row>
        <row r="4897">
          <cell r="E4897">
            <v>0</v>
          </cell>
          <cell r="F4897" t="str">
            <v/>
          </cell>
          <cell r="G4897" t="str">
            <v/>
          </cell>
          <cell r="H4897">
            <v>0</v>
          </cell>
          <cell r="K4897" t="str">
            <v>מים</v>
          </cell>
          <cell r="L4897" t="str">
            <v>.432</v>
          </cell>
        </row>
        <row r="4898">
          <cell r="E4898">
            <v>0</v>
          </cell>
          <cell r="F4898" t="str">
            <v/>
          </cell>
          <cell r="G4898" t="str">
            <v/>
          </cell>
          <cell r="H4898" t="str">
            <v xml:space="preserve"> </v>
          </cell>
        </row>
        <row r="4899">
          <cell r="E4899">
            <v>0</v>
          </cell>
          <cell r="F4899" t="str">
            <v/>
          </cell>
          <cell r="G4899" t="str">
            <v/>
          </cell>
          <cell r="H4899">
            <v>0</v>
          </cell>
          <cell r="K4899" t="str">
            <v>טלפון</v>
          </cell>
          <cell r="L4899" t="str">
            <v xml:space="preserve">.540 </v>
          </cell>
        </row>
        <row r="4900">
          <cell r="E4900">
            <v>0</v>
          </cell>
          <cell r="F4900" t="str">
            <v/>
          </cell>
          <cell r="G4900" t="str">
            <v/>
          </cell>
          <cell r="H4900" t="str">
            <v xml:space="preserve"> </v>
          </cell>
        </row>
        <row r="4901">
          <cell r="E4901">
            <v>100</v>
          </cell>
          <cell r="F4901" t="str">
            <v/>
          </cell>
          <cell r="G4901">
            <v>100</v>
          </cell>
          <cell r="H4901">
            <v>0</v>
          </cell>
          <cell r="K4901" t="str">
            <v>השתת'בהוצ' הנח"ש</v>
          </cell>
          <cell r="L4901" t="str">
            <v>.593</v>
          </cell>
        </row>
        <row r="4902">
          <cell r="E4902">
            <v>0</v>
          </cell>
          <cell r="F4902" t="str">
            <v/>
          </cell>
          <cell r="G4902" t="str">
            <v/>
          </cell>
          <cell r="H4902" t="str">
            <v xml:space="preserve"> </v>
          </cell>
        </row>
        <row r="4903">
          <cell r="E4903">
            <v>2400</v>
          </cell>
          <cell r="F4903" t="str">
            <v/>
          </cell>
          <cell r="G4903">
            <v>2400</v>
          </cell>
          <cell r="H4903">
            <v>0</v>
          </cell>
          <cell r="K4903" t="str">
            <v>תקציב שוטף</v>
          </cell>
          <cell r="L4903" t="str">
            <v>.781</v>
          </cell>
        </row>
        <row r="4904">
          <cell r="E4904">
            <v>0</v>
          </cell>
          <cell r="F4904" t="str">
            <v/>
          </cell>
          <cell r="G4904" t="str">
            <v/>
          </cell>
          <cell r="H4904" t="str">
            <v xml:space="preserve"> </v>
          </cell>
        </row>
        <row r="4905">
          <cell r="E4905">
            <v>3600</v>
          </cell>
          <cell r="F4905" t="str">
            <v/>
          </cell>
          <cell r="G4905">
            <v>3600</v>
          </cell>
          <cell r="H4905">
            <v>0</v>
          </cell>
          <cell r="K4905" t="str">
            <v>שמירה</v>
          </cell>
          <cell r="L4905" t="str">
            <v>.785</v>
          </cell>
        </row>
        <row r="4909">
          <cell r="F4909" t="str">
            <v>1-9.99</v>
          </cell>
          <cell r="H4909" t="str">
            <v xml:space="preserve">   -       מאזן תקופתי לגן-כרמלית מצטבר</v>
          </cell>
        </row>
        <row r="4912">
          <cell r="E4912" t="str">
            <v>יתרת תקציב</v>
          </cell>
          <cell r="F4912" t="str">
            <v>ביצוע</v>
          </cell>
          <cell r="G4912" t="str">
            <v>תקציב</v>
          </cell>
          <cell r="H4912" t="str">
            <v>ביצוע הוצאות</v>
          </cell>
          <cell r="L4912" t="str">
            <v xml:space="preserve"> 'מס  </v>
          </cell>
          <cell r="M4912" t="str">
            <v>יתרת תקציב</v>
          </cell>
          <cell r="O4912" t="str">
            <v>תקציב</v>
          </cell>
          <cell r="P4912" t="str">
            <v>ביצוע הכנסות</v>
          </cell>
          <cell r="R4912" t="str">
            <v xml:space="preserve"> 'מס  </v>
          </cell>
        </row>
        <row r="4913">
          <cell r="E4913" t="str">
            <v>תקופתי</v>
          </cell>
          <cell r="F4913" t="str">
            <v>ב %</v>
          </cell>
          <cell r="G4913" t="str">
            <v>תקופתי</v>
          </cell>
          <cell r="H4913" t="str">
            <v>תקופתי</v>
          </cell>
          <cell r="K4913" t="str">
            <v>שם הסעיף</v>
          </cell>
          <cell r="L4913" t="str">
            <v>הסעיף</v>
          </cell>
          <cell r="M4913" t="str">
            <v>תקופתי</v>
          </cell>
          <cell r="O4913" t="str">
            <v>תקופתי</v>
          </cell>
          <cell r="P4913" t="str">
            <v>תקופתי</v>
          </cell>
          <cell r="Q4913" t="str">
            <v>שם הסעיף</v>
          </cell>
          <cell r="R4913" t="str">
            <v>הסעיף</v>
          </cell>
        </row>
        <row r="4914">
          <cell r="E4914" t="str">
            <v>=</v>
          </cell>
          <cell r="F4914" t="str">
            <v>=</v>
          </cell>
          <cell r="G4914" t="str">
            <v>=</v>
          </cell>
          <cell r="H4914" t="str">
            <v>=</v>
          </cell>
          <cell r="K4914" t="str">
            <v>=</v>
          </cell>
          <cell r="L4914" t="str">
            <v>=</v>
          </cell>
          <cell r="M4914" t="str">
            <v>=</v>
          </cell>
          <cell r="O4914" t="str">
            <v>=</v>
          </cell>
          <cell r="P4914" t="str">
            <v>=</v>
          </cell>
          <cell r="Q4914" t="str">
            <v>=</v>
          </cell>
          <cell r="R4914" t="str">
            <v>=</v>
          </cell>
        </row>
        <row r="4916">
          <cell r="E4916">
            <v>113200</v>
          </cell>
          <cell r="F4916" t="str">
            <v/>
          </cell>
          <cell r="G4916">
            <v>113200</v>
          </cell>
          <cell r="H4916">
            <v>0</v>
          </cell>
          <cell r="K4916" t="str">
            <v>גן כרמלית</v>
          </cell>
          <cell r="L4916">
            <v>812512</v>
          </cell>
          <cell r="M4916">
            <v>-388500</v>
          </cell>
          <cell r="O4916">
            <v>388500</v>
          </cell>
          <cell r="P4916">
            <v>0</v>
          </cell>
          <cell r="Q4916" t="str">
            <v>גן  כרמלית</v>
          </cell>
          <cell r="R4916">
            <v>312512</v>
          </cell>
        </row>
        <row r="4917">
          <cell r="E4917" t="str">
            <v>-</v>
          </cell>
          <cell r="F4917" t="str">
            <v>-</v>
          </cell>
          <cell r="G4917" t="str">
            <v>-</v>
          </cell>
          <cell r="H4917" t="str">
            <v>-</v>
          </cell>
          <cell r="K4917" t="str">
            <v>-</v>
          </cell>
          <cell r="L4917" t="str">
            <v>-</v>
          </cell>
          <cell r="M4917" t="str">
            <v>-</v>
          </cell>
          <cell r="O4917" t="str">
            <v>-</v>
          </cell>
          <cell r="P4917" t="str">
            <v>-</v>
          </cell>
          <cell r="Q4917" t="str">
            <v>-</v>
          </cell>
          <cell r="R4917" t="str">
            <v>-</v>
          </cell>
        </row>
        <row r="4918">
          <cell r="E4918">
            <v>100000</v>
          </cell>
          <cell r="F4918" t="str">
            <v/>
          </cell>
          <cell r="G4918">
            <v>100000</v>
          </cell>
          <cell r="H4918">
            <v>0</v>
          </cell>
          <cell r="K4918" t="str">
            <v>משכורת</v>
          </cell>
          <cell r="L4918" t="str">
            <v xml:space="preserve">.110 </v>
          </cell>
          <cell r="M4918">
            <v>-388500</v>
          </cell>
          <cell r="O4918">
            <v>388500</v>
          </cell>
          <cell r="P4918">
            <v>0</v>
          </cell>
          <cell r="Q4918" t="str">
            <v>שכ"ל גן  כרמלית</v>
          </cell>
          <cell r="R4918" t="str">
            <v>.41</v>
          </cell>
        </row>
        <row r="4919">
          <cell r="E4919">
            <v>0</v>
          </cell>
          <cell r="F4919" t="str">
            <v/>
          </cell>
          <cell r="G4919" t="str">
            <v/>
          </cell>
          <cell r="H4919" t="str">
            <v xml:space="preserve"> </v>
          </cell>
        </row>
        <row r="4920">
          <cell r="E4920">
            <v>500</v>
          </cell>
          <cell r="F4920" t="str">
            <v/>
          </cell>
          <cell r="G4920">
            <v>500</v>
          </cell>
          <cell r="H4920">
            <v>0</v>
          </cell>
          <cell r="K4920" t="str">
            <v>חשמל</v>
          </cell>
          <cell r="L4920" t="str">
            <v>.431</v>
          </cell>
        </row>
        <row r="4921">
          <cell r="E4921">
            <v>0</v>
          </cell>
          <cell r="F4921" t="str">
            <v/>
          </cell>
          <cell r="G4921" t="str">
            <v/>
          </cell>
          <cell r="H4921" t="str">
            <v xml:space="preserve"> </v>
          </cell>
        </row>
        <row r="4922">
          <cell r="E4922">
            <v>500</v>
          </cell>
          <cell r="F4922" t="str">
            <v/>
          </cell>
          <cell r="G4922">
            <v>500</v>
          </cell>
          <cell r="H4922">
            <v>0</v>
          </cell>
          <cell r="K4922" t="str">
            <v>מים</v>
          </cell>
          <cell r="L4922" t="str">
            <v>.432</v>
          </cell>
        </row>
        <row r="4923">
          <cell r="E4923">
            <v>0</v>
          </cell>
          <cell r="F4923" t="str">
            <v/>
          </cell>
          <cell r="G4923" t="str">
            <v/>
          </cell>
          <cell r="H4923" t="str">
            <v xml:space="preserve"> </v>
          </cell>
        </row>
        <row r="4924">
          <cell r="E4924">
            <v>500</v>
          </cell>
          <cell r="F4924" t="str">
            <v/>
          </cell>
          <cell r="G4924">
            <v>500</v>
          </cell>
          <cell r="H4924">
            <v>0</v>
          </cell>
          <cell r="K4924" t="str">
            <v>טלפון</v>
          </cell>
          <cell r="L4924" t="str">
            <v xml:space="preserve">.540 </v>
          </cell>
        </row>
        <row r="4925">
          <cell r="E4925">
            <v>0</v>
          </cell>
          <cell r="F4925" t="str">
            <v/>
          </cell>
          <cell r="G4925" t="str">
            <v/>
          </cell>
          <cell r="H4925" t="str">
            <v xml:space="preserve"> </v>
          </cell>
        </row>
        <row r="4926">
          <cell r="E4926">
            <v>200</v>
          </cell>
          <cell r="F4926" t="str">
            <v/>
          </cell>
          <cell r="G4926">
            <v>200</v>
          </cell>
          <cell r="H4926">
            <v>0</v>
          </cell>
          <cell r="K4926" t="str">
            <v>השתת'בהוצ' הנח"ש</v>
          </cell>
          <cell r="L4926" t="str">
            <v>.593</v>
          </cell>
        </row>
        <row r="4927">
          <cell r="E4927">
            <v>0</v>
          </cell>
          <cell r="F4927" t="str">
            <v/>
          </cell>
          <cell r="G4927" t="str">
            <v/>
          </cell>
          <cell r="H4927" t="str">
            <v xml:space="preserve"> </v>
          </cell>
        </row>
        <row r="4928">
          <cell r="E4928">
            <v>7900</v>
          </cell>
          <cell r="F4928" t="str">
            <v/>
          </cell>
          <cell r="G4928">
            <v>7900</v>
          </cell>
          <cell r="H4928">
            <v>0</v>
          </cell>
          <cell r="K4928" t="str">
            <v>תקציב שוטף</v>
          </cell>
          <cell r="L4928" t="str">
            <v>.781</v>
          </cell>
        </row>
        <row r="4929">
          <cell r="E4929">
            <v>0</v>
          </cell>
          <cell r="F4929" t="str">
            <v/>
          </cell>
          <cell r="G4929" t="str">
            <v/>
          </cell>
          <cell r="H4929" t="str">
            <v xml:space="preserve"> </v>
          </cell>
        </row>
        <row r="4930">
          <cell r="E4930">
            <v>3600</v>
          </cell>
          <cell r="F4930" t="str">
            <v/>
          </cell>
          <cell r="G4930">
            <v>3600</v>
          </cell>
          <cell r="H4930">
            <v>0</v>
          </cell>
          <cell r="K4930" t="str">
            <v>שמירה</v>
          </cell>
          <cell r="L4930" t="str">
            <v>.785</v>
          </cell>
        </row>
        <row r="4932">
          <cell r="F4932" t="str">
            <v>1-9.99</v>
          </cell>
          <cell r="H4932" t="str">
            <v xml:space="preserve">   -       מאזן תקופתי לגן-יסמין מצטבר</v>
          </cell>
        </row>
        <row r="4935">
          <cell r="E4935" t="str">
            <v>יתרת תקציב</v>
          </cell>
          <cell r="F4935" t="str">
            <v>ביצוע</v>
          </cell>
          <cell r="G4935" t="str">
            <v>תקציב</v>
          </cell>
          <cell r="H4935" t="str">
            <v>ביצוע הוצאות</v>
          </cell>
          <cell r="L4935" t="str">
            <v xml:space="preserve"> 'מס  </v>
          </cell>
          <cell r="M4935" t="str">
            <v>יתרת תקציב</v>
          </cell>
          <cell r="O4935" t="str">
            <v>תקציב</v>
          </cell>
          <cell r="P4935" t="str">
            <v>ביצוע הכנסות</v>
          </cell>
          <cell r="R4935" t="str">
            <v xml:space="preserve"> 'מס  </v>
          </cell>
        </row>
        <row r="4936">
          <cell r="E4936" t="str">
            <v>תקופתי</v>
          </cell>
          <cell r="F4936" t="str">
            <v>ב %</v>
          </cell>
          <cell r="G4936" t="str">
            <v>תקופתי</v>
          </cell>
          <cell r="H4936" t="str">
            <v>תקופתי</v>
          </cell>
          <cell r="K4936" t="str">
            <v>שם הסעיף</v>
          </cell>
          <cell r="L4936" t="str">
            <v>הסעיף</v>
          </cell>
          <cell r="M4936" t="str">
            <v>תקופתי</v>
          </cell>
          <cell r="O4936" t="str">
            <v>תקופתי</v>
          </cell>
          <cell r="P4936" t="str">
            <v>תקופתי</v>
          </cell>
          <cell r="Q4936" t="str">
            <v>שם הסעיף</v>
          </cell>
          <cell r="R4936" t="str">
            <v>הסעיף</v>
          </cell>
        </row>
        <row r="4937">
          <cell r="E4937" t="str">
            <v>=</v>
          </cell>
          <cell r="F4937" t="str">
            <v>=</v>
          </cell>
          <cell r="G4937" t="str">
            <v>=</v>
          </cell>
          <cell r="H4937" t="str">
            <v>=</v>
          </cell>
          <cell r="K4937" t="str">
            <v>=</v>
          </cell>
          <cell r="L4937" t="str">
            <v>=</v>
          </cell>
          <cell r="M4937" t="str">
            <v>=</v>
          </cell>
          <cell r="O4937" t="str">
            <v>=</v>
          </cell>
          <cell r="P4937" t="str">
            <v>=</v>
          </cell>
          <cell r="Q4937" t="str">
            <v>=</v>
          </cell>
          <cell r="R4937" t="str">
            <v>=</v>
          </cell>
        </row>
        <row r="4939">
          <cell r="E4939">
            <v>113300</v>
          </cell>
          <cell r="F4939" t="str">
            <v/>
          </cell>
          <cell r="G4939">
            <v>113300</v>
          </cell>
          <cell r="H4939">
            <v>0</v>
          </cell>
          <cell r="K4939" t="str">
            <v>גן  יסמין</v>
          </cell>
          <cell r="L4939" t="str">
            <v>812514</v>
          </cell>
          <cell r="M4939">
            <v>-251800</v>
          </cell>
          <cell r="O4939">
            <v>251800</v>
          </cell>
          <cell r="P4939">
            <v>0</v>
          </cell>
          <cell r="Q4939" t="str">
            <v>גן   יסמין</v>
          </cell>
          <cell r="R4939" t="str">
            <v>312514</v>
          </cell>
        </row>
        <row r="4940">
          <cell r="E4940" t="str">
            <v>-</v>
          </cell>
          <cell r="F4940" t="str">
            <v>-</v>
          </cell>
          <cell r="G4940" t="str">
            <v>-</v>
          </cell>
          <cell r="H4940" t="str">
            <v>-</v>
          </cell>
          <cell r="K4940" t="str">
            <v>-</v>
          </cell>
          <cell r="L4940" t="str">
            <v>-</v>
          </cell>
          <cell r="M4940" t="str">
            <v>-</v>
          </cell>
          <cell r="O4940" t="str">
            <v>-</v>
          </cell>
          <cell r="P4940" t="str">
            <v>-</v>
          </cell>
          <cell r="Q4940" t="str">
            <v>-</v>
          </cell>
          <cell r="R4940" t="str">
            <v>-</v>
          </cell>
        </row>
        <row r="4941">
          <cell r="E4941">
            <v>100000</v>
          </cell>
          <cell r="F4941" t="str">
            <v/>
          </cell>
          <cell r="G4941">
            <v>100000</v>
          </cell>
          <cell r="H4941">
            <v>0</v>
          </cell>
          <cell r="K4941" t="str">
            <v>משכורת</v>
          </cell>
          <cell r="L4941" t="str">
            <v xml:space="preserve">.110 </v>
          </cell>
          <cell r="M4941">
            <v>-251800</v>
          </cell>
          <cell r="O4941">
            <v>251800</v>
          </cell>
          <cell r="P4941">
            <v>0</v>
          </cell>
          <cell r="Q4941" t="str">
            <v>שכ"ל גן  יסמין</v>
          </cell>
          <cell r="R4941" t="str">
            <v>.41</v>
          </cell>
        </row>
        <row r="4942">
          <cell r="E4942">
            <v>0</v>
          </cell>
          <cell r="F4942" t="str">
            <v/>
          </cell>
          <cell r="G4942" t="str">
            <v/>
          </cell>
          <cell r="H4942" t="str">
            <v xml:space="preserve"> </v>
          </cell>
        </row>
        <row r="4943">
          <cell r="E4943">
            <v>500</v>
          </cell>
          <cell r="F4943" t="str">
            <v/>
          </cell>
          <cell r="G4943">
            <v>500</v>
          </cell>
          <cell r="H4943">
            <v>0</v>
          </cell>
          <cell r="K4943" t="str">
            <v>חשמל</v>
          </cell>
          <cell r="L4943" t="str">
            <v>.431</v>
          </cell>
        </row>
        <row r="4944">
          <cell r="E4944">
            <v>0</v>
          </cell>
          <cell r="F4944" t="str">
            <v/>
          </cell>
          <cell r="G4944" t="str">
            <v/>
          </cell>
          <cell r="H4944" t="str">
            <v xml:space="preserve"> </v>
          </cell>
        </row>
        <row r="4945">
          <cell r="E4945">
            <v>500</v>
          </cell>
          <cell r="F4945" t="str">
            <v/>
          </cell>
          <cell r="G4945">
            <v>500</v>
          </cell>
          <cell r="H4945">
            <v>0</v>
          </cell>
          <cell r="K4945" t="str">
            <v>מים</v>
          </cell>
          <cell r="L4945" t="str">
            <v>.432</v>
          </cell>
        </row>
        <row r="4946">
          <cell r="E4946">
            <v>0</v>
          </cell>
          <cell r="F4946" t="str">
            <v/>
          </cell>
          <cell r="G4946" t="str">
            <v/>
          </cell>
          <cell r="H4946" t="str">
            <v xml:space="preserve"> </v>
          </cell>
        </row>
        <row r="4947">
          <cell r="E4947">
            <v>500</v>
          </cell>
          <cell r="F4947" t="str">
            <v/>
          </cell>
          <cell r="G4947">
            <v>500</v>
          </cell>
          <cell r="H4947">
            <v>0</v>
          </cell>
          <cell r="K4947" t="str">
            <v>טלפון</v>
          </cell>
          <cell r="L4947" t="str">
            <v xml:space="preserve">.540 </v>
          </cell>
        </row>
        <row r="4948">
          <cell r="E4948">
            <v>0</v>
          </cell>
          <cell r="F4948" t="str">
            <v/>
          </cell>
          <cell r="G4948" t="str">
            <v/>
          </cell>
          <cell r="H4948" t="str">
            <v xml:space="preserve"> </v>
          </cell>
        </row>
        <row r="4949">
          <cell r="E4949">
            <v>200</v>
          </cell>
          <cell r="F4949" t="str">
            <v/>
          </cell>
          <cell r="G4949">
            <v>200</v>
          </cell>
          <cell r="H4949">
            <v>0</v>
          </cell>
          <cell r="K4949" t="str">
            <v>השתת'בהוצ' הנח"ש</v>
          </cell>
          <cell r="L4949" t="str">
            <v>.593</v>
          </cell>
        </row>
        <row r="4950">
          <cell r="E4950">
            <v>0</v>
          </cell>
          <cell r="F4950" t="str">
            <v/>
          </cell>
          <cell r="G4950" t="str">
            <v/>
          </cell>
          <cell r="H4950" t="str">
            <v xml:space="preserve"> </v>
          </cell>
        </row>
        <row r="4951">
          <cell r="E4951">
            <v>8000</v>
          </cell>
          <cell r="F4951" t="str">
            <v/>
          </cell>
          <cell r="G4951">
            <v>8000</v>
          </cell>
          <cell r="H4951">
            <v>0</v>
          </cell>
          <cell r="K4951" t="str">
            <v>תקציב שוטף</v>
          </cell>
          <cell r="L4951" t="str">
            <v>.781</v>
          </cell>
        </row>
        <row r="4952">
          <cell r="E4952">
            <v>0</v>
          </cell>
          <cell r="F4952" t="str">
            <v/>
          </cell>
          <cell r="G4952" t="str">
            <v/>
          </cell>
          <cell r="H4952" t="str">
            <v xml:space="preserve"> </v>
          </cell>
        </row>
        <row r="4953">
          <cell r="E4953">
            <v>3600</v>
          </cell>
          <cell r="F4953" t="str">
            <v/>
          </cell>
          <cell r="G4953">
            <v>3600</v>
          </cell>
          <cell r="H4953">
            <v>0</v>
          </cell>
          <cell r="K4953" t="str">
            <v>שמירה</v>
          </cell>
          <cell r="L4953" t="str">
            <v>.785</v>
          </cell>
        </row>
        <row r="4956">
          <cell r="F4956" t="str">
            <v>1-9.99</v>
          </cell>
          <cell r="H4956" t="str">
            <v xml:space="preserve">   -       מאזן תקופתי לגן-שושנים מצטבר</v>
          </cell>
        </row>
        <row r="4959">
          <cell r="E4959" t="str">
            <v>יתרת תקציב</v>
          </cell>
          <cell r="F4959" t="str">
            <v>ביצוע</v>
          </cell>
          <cell r="G4959" t="str">
            <v>תקציב</v>
          </cell>
          <cell r="H4959" t="str">
            <v>ביצוע הוצאות</v>
          </cell>
          <cell r="L4959" t="str">
            <v xml:space="preserve"> 'מס  </v>
          </cell>
          <cell r="M4959" t="str">
            <v>יתרת תקציב</v>
          </cell>
          <cell r="O4959" t="str">
            <v>תקציב</v>
          </cell>
          <cell r="P4959" t="str">
            <v>ביצוע הכנסות</v>
          </cell>
          <cell r="R4959" t="str">
            <v xml:space="preserve"> 'מס  </v>
          </cell>
        </row>
        <row r="4960">
          <cell r="E4960" t="str">
            <v>תקופתי</v>
          </cell>
          <cell r="F4960" t="str">
            <v>ב %</v>
          </cell>
          <cell r="G4960" t="str">
            <v>תקופתי</v>
          </cell>
          <cell r="H4960" t="str">
            <v>תקופתי</v>
          </cell>
          <cell r="K4960" t="str">
            <v>שם הסעיף</v>
          </cell>
          <cell r="L4960" t="str">
            <v>הסעיף</v>
          </cell>
          <cell r="M4960" t="str">
            <v>תקופתי</v>
          </cell>
          <cell r="O4960" t="str">
            <v>תקופתי</v>
          </cell>
          <cell r="P4960" t="str">
            <v>תקופתי</v>
          </cell>
          <cell r="Q4960" t="str">
            <v>שם הסעיף</v>
          </cell>
          <cell r="R4960" t="str">
            <v>הסעיף</v>
          </cell>
        </row>
        <row r="4961">
          <cell r="E4961" t="str">
            <v>=</v>
          </cell>
          <cell r="F4961" t="str">
            <v>=</v>
          </cell>
          <cell r="G4961" t="str">
            <v>=</v>
          </cell>
          <cell r="H4961" t="str">
            <v>=</v>
          </cell>
          <cell r="K4961" t="str">
            <v>=</v>
          </cell>
          <cell r="L4961" t="str">
            <v>=</v>
          </cell>
          <cell r="M4961" t="str">
            <v>=</v>
          </cell>
          <cell r="O4961" t="str">
            <v>=</v>
          </cell>
          <cell r="P4961" t="str">
            <v>=</v>
          </cell>
          <cell r="Q4961" t="str">
            <v>=</v>
          </cell>
          <cell r="R4961" t="str">
            <v>=</v>
          </cell>
        </row>
        <row r="4963">
          <cell r="E4963">
            <v>59500</v>
          </cell>
          <cell r="F4963" t="str">
            <v/>
          </cell>
          <cell r="G4963">
            <v>59500</v>
          </cell>
          <cell r="H4963">
            <v>0</v>
          </cell>
          <cell r="K4963" t="str">
            <v>גן  השושנים</v>
          </cell>
          <cell r="L4963">
            <v>812515</v>
          </cell>
          <cell r="M4963">
            <v>-100480</v>
          </cell>
          <cell r="O4963">
            <v>100480</v>
          </cell>
          <cell r="P4963">
            <v>0</v>
          </cell>
          <cell r="Q4963" t="str">
            <v>גן   השושנים</v>
          </cell>
          <cell r="R4963">
            <v>312515</v>
          </cell>
        </row>
        <row r="4964">
          <cell r="E4964" t="str">
            <v>-</v>
          </cell>
          <cell r="F4964" t="str">
            <v>-</v>
          </cell>
          <cell r="G4964" t="str">
            <v>-</v>
          </cell>
          <cell r="H4964" t="str">
            <v>-</v>
          </cell>
          <cell r="K4964" t="str">
            <v>-</v>
          </cell>
          <cell r="L4964" t="str">
            <v>-</v>
          </cell>
          <cell r="M4964" t="str">
            <v>-</v>
          </cell>
          <cell r="O4964" t="str">
            <v>-</v>
          </cell>
          <cell r="P4964" t="str">
            <v>-</v>
          </cell>
          <cell r="Q4964" t="str">
            <v>-</v>
          </cell>
          <cell r="R4964" t="str">
            <v>-</v>
          </cell>
        </row>
        <row r="4965">
          <cell r="E4965">
            <v>50700</v>
          </cell>
          <cell r="F4965" t="str">
            <v/>
          </cell>
          <cell r="G4965">
            <v>50700</v>
          </cell>
          <cell r="H4965">
            <v>0</v>
          </cell>
          <cell r="K4965" t="str">
            <v>משכורת</v>
          </cell>
          <cell r="L4965" t="str">
            <v xml:space="preserve">.110 </v>
          </cell>
          <cell r="M4965">
            <v>-100480</v>
          </cell>
          <cell r="O4965">
            <v>100480</v>
          </cell>
          <cell r="P4965">
            <v>0</v>
          </cell>
          <cell r="Q4965" t="str">
            <v>שכ"ל גן  השושנים</v>
          </cell>
          <cell r="R4965" t="str">
            <v>.41</v>
          </cell>
        </row>
        <row r="4966">
          <cell r="E4966">
            <v>0</v>
          </cell>
          <cell r="F4966" t="str">
            <v/>
          </cell>
          <cell r="G4966" t="str">
            <v/>
          </cell>
          <cell r="H4966" t="str">
            <v xml:space="preserve"> </v>
          </cell>
        </row>
        <row r="4967">
          <cell r="E4967">
            <v>1000</v>
          </cell>
          <cell r="F4967" t="str">
            <v/>
          </cell>
          <cell r="G4967">
            <v>1000</v>
          </cell>
          <cell r="H4967">
            <v>0</v>
          </cell>
          <cell r="K4967" t="str">
            <v>חשמל</v>
          </cell>
          <cell r="L4967" t="str">
            <v>.431</v>
          </cell>
        </row>
        <row r="4968">
          <cell r="E4968">
            <v>0</v>
          </cell>
          <cell r="F4968" t="str">
            <v/>
          </cell>
          <cell r="G4968" t="str">
            <v/>
          </cell>
          <cell r="H4968" t="str">
            <v xml:space="preserve"> </v>
          </cell>
        </row>
        <row r="4969">
          <cell r="E4969">
            <v>1000</v>
          </cell>
          <cell r="F4969" t="str">
            <v/>
          </cell>
          <cell r="G4969">
            <v>1000</v>
          </cell>
          <cell r="H4969">
            <v>0</v>
          </cell>
          <cell r="K4969" t="str">
            <v>מים</v>
          </cell>
          <cell r="L4969" t="str">
            <v>.432</v>
          </cell>
        </row>
        <row r="4970">
          <cell r="E4970">
            <v>0</v>
          </cell>
          <cell r="F4970" t="str">
            <v/>
          </cell>
          <cell r="G4970" t="str">
            <v/>
          </cell>
          <cell r="H4970" t="str">
            <v xml:space="preserve"> </v>
          </cell>
        </row>
        <row r="4971">
          <cell r="E4971">
            <v>1200</v>
          </cell>
          <cell r="F4971" t="str">
            <v/>
          </cell>
          <cell r="G4971">
            <v>1200</v>
          </cell>
          <cell r="H4971">
            <v>0</v>
          </cell>
          <cell r="K4971" t="str">
            <v>טלפון</v>
          </cell>
          <cell r="L4971" t="str">
            <v xml:space="preserve">.540 </v>
          </cell>
        </row>
        <row r="4972">
          <cell r="E4972">
            <v>0</v>
          </cell>
          <cell r="F4972" t="str">
            <v/>
          </cell>
          <cell r="G4972" t="str">
            <v/>
          </cell>
          <cell r="H4972" t="str">
            <v xml:space="preserve"> </v>
          </cell>
        </row>
        <row r="4973">
          <cell r="E4973">
            <v>400</v>
          </cell>
          <cell r="F4973" t="str">
            <v/>
          </cell>
          <cell r="G4973">
            <v>400</v>
          </cell>
          <cell r="H4973">
            <v>0</v>
          </cell>
          <cell r="K4973" t="str">
            <v>השתת'בהוצ' הנח"ש</v>
          </cell>
          <cell r="L4973" t="str">
            <v>.593</v>
          </cell>
        </row>
        <row r="4974">
          <cell r="E4974">
            <v>0</v>
          </cell>
          <cell r="F4974" t="str">
            <v/>
          </cell>
          <cell r="G4974" t="str">
            <v/>
          </cell>
          <cell r="H4974" t="str">
            <v xml:space="preserve"> </v>
          </cell>
        </row>
        <row r="4975">
          <cell r="E4975">
            <v>4000</v>
          </cell>
          <cell r="F4975" t="str">
            <v/>
          </cell>
          <cell r="G4975">
            <v>4000</v>
          </cell>
          <cell r="H4975">
            <v>0</v>
          </cell>
          <cell r="K4975" t="str">
            <v>תקציב שוטף</v>
          </cell>
          <cell r="L4975" t="str">
            <v>.781</v>
          </cell>
        </row>
        <row r="4976">
          <cell r="E4976">
            <v>0</v>
          </cell>
          <cell r="F4976" t="str">
            <v/>
          </cell>
          <cell r="G4976" t="str">
            <v/>
          </cell>
          <cell r="H4976" t="str">
            <v xml:space="preserve"> </v>
          </cell>
        </row>
        <row r="4977">
          <cell r="E4977">
            <v>1200</v>
          </cell>
          <cell r="F4977" t="str">
            <v/>
          </cell>
          <cell r="G4977">
            <v>1200</v>
          </cell>
          <cell r="H4977">
            <v>0</v>
          </cell>
          <cell r="K4977" t="str">
            <v>שמירה</v>
          </cell>
          <cell r="L4977" t="str">
            <v>.785</v>
          </cell>
        </row>
        <row r="4979">
          <cell r="F4979" t="str">
            <v>1-9.99</v>
          </cell>
          <cell r="H4979" t="str">
            <v xml:space="preserve">   -       מאזן תקופתי לגן-אלומות מצטבר</v>
          </cell>
        </row>
        <row r="4982">
          <cell r="E4982" t="str">
            <v>יתרת תקציב</v>
          </cell>
          <cell r="F4982" t="str">
            <v>ביצוע</v>
          </cell>
          <cell r="G4982" t="str">
            <v>תקציב</v>
          </cell>
          <cell r="H4982" t="str">
            <v>ביצוע הוצאות</v>
          </cell>
          <cell r="L4982" t="str">
            <v xml:space="preserve"> 'מס  </v>
          </cell>
          <cell r="M4982" t="str">
            <v>יתרת תקציב</v>
          </cell>
          <cell r="O4982" t="str">
            <v>תקציב</v>
          </cell>
          <cell r="P4982" t="str">
            <v>ביצוע הכנסות</v>
          </cell>
          <cell r="R4982" t="str">
            <v xml:space="preserve"> 'מס  </v>
          </cell>
        </row>
        <row r="4983">
          <cell r="E4983" t="str">
            <v>תקופתי</v>
          </cell>
          <cell r="F4983" t="str">
            <v>ב %</v>
          </cell>
          <cell r="G4983" t="str">
            <v>תקופתי</v>
          </cell>
          <cell r="H4983" t="str">
            <v>תקופתי</v>
          </cell>
          <cell r="K4983" t="str">
            <v>שם הסעיף</v>
          </cell>
          <cell r="L4983" t="str">
            <v>הסעיף</v>
          </cell>
          <cell r="M4983" t="str">
            <v>תקופתי</v>
          </cell>
          <cell r="O4983" t="str">
            <v>תקופתי</v>
          </cell>
          <cell r="P4983" t="str">
            <v>תקופתי</v>
          </cell>
          <cell r="Q4983" t="str">
            <v>שם הסעיף</v>
          </cell>
          <cell r="R4983" t="str">
            <v>הסעיף</v>
          </cell>
        </row>
        <row r="4984">
          <cell r="E4984" t="str">
            <v>=</v>
          </cell>
          <cell r="F4984" t="str">
            <v>=</v>
          </cell>
          <cell r="G4984" t="str">
            <v>=</v>
          </cell>
          <cell r="H4984" t="str">
            <v>=</v>
          </cell>
          <cell r="K4984" t="str">
            <v>=</v>
          </cell>
          <cell r="L4984" t="str">
            <v>=</v>
          </cell>
          <cell r="M4984" t="str">
            <v>=</v>
          </cell>
          <cell r="O4984" t="str">
            <v>=</v>
          </cell>
          <cell r="P4984" t="str">
            <v>=</v>
          </cell>
          <cell r="Q4984" t="str">
            <v>=</v>
          </cell>
          <cell r="R4984" t="str">
            <v>=</v>
          </cell>
        </row>
        <row r="4986">
          <cell r="E4986">
            <v>64500</v>
          </cell>
          <cell r="F4986" t="str">
            <v/>
          </cell>
          <cell r="G4986">
            <v>64500</v>
          </cell>
          <cell r="H4986">
            <v>0</v>
          </cell>
          <cell r="K4986" t="str">
            <v>גן  אלומות</v>
          </cell>
          <cell r="L4986">
            <v>812516</v>
          </cell>
          <cell r="M4986">
            <v>-81640</v>
          </cell>
          <cell r="O4986">
            <v>81640</v>
          </cell>
          <cell r="P4986">
            <v>0</v>
          </cell>
          <cell r="Q4986" t="str">
            <v>גן  אלומות</v>
          </cell>
          <cell r="R4986">
            <v>312516</v>
          </cell>
        </row>
        <row r="4987">
          <cell r="E4987" t="str">
            <v>-</v>
          </cell>
          <cell r="F4987" t="str">
            <v>-</v>
          </cell>
          <cell r="G4987" t="str">
            <v>-</v>
          </cell>
          <cell r="H4987" t="str">
            <v>-</v>
          </cell>
          <cell r="K4987" t="str">
            <v>-</v>
          </cell>
          <cell r="L4987" t="str">
            <v>-</v>
          </cell>
          <cell r="M4987" t="str">
            <v>-</v>
          </cell>
          <cell r="O4987" t="str">
            <v>-</v>
          </cell>
          <cell r="P4987" t="str">
            <v>-</v>
          </cell>
          <cell r="Q4987" t="str">
            <v>-</v>
          </cell>
          <cell r="R4987" t="str">
            <v>-</v>
          </cell>
        </row>
        <row r="4988">
          <cell r="E4988">
            <v>55700</v>
          </cell>
          <cell r="F4988" t="str">
            <v/>
          </cell>
          <cell r="G4988">
            <v>55700</v>
          </cell>
          <cell r="H4988">
            <v>0</v>
          </cell>
          <cell r="K4988" t="str">
            <v>משכורת</v>
          </cell>
          <cell r="L4988" t="str">
            <v xml:space="preserve">.110 </v>
          </cell>
          <cell r="M4988">
            <v>-81640</v>
          </cell>
          <cell r="O4988">
            <v>81640</v>
          </cell>
          <cell r="P4988">
            <v>0</v>
          </cell>
          <cell r="Q4988" t="str">
            <v>שכ"ל גן  אלומות</v>
          </cell>
          <cell r="R4988" t="str">
            <v>.41</v>
          </cell>
        </row>
        <row r="4989">
          <cell r="E4989">
            <v>0</v>
          </cell>
          <cell r="F4989" t="str">
            <v/>
          </cell>
          <cell r="G4989" t="str">
            <v/>
          </cell>
          <cell r="H4989" t="str">
            <v xml:space="preserve"> </v>
          </cell>
        </row>
        <row r="4990">
          <cell r="E4990">
            <v>1000</v>
          </cell>
          <cell r="F4990" t="str">
            <v/>
          </cell>
          <cell r="G4990">
            <v>1000</v>
          </cell>
          <cell r="H4990">
            <v>0</v>
          </cell>
          <cell r="K4990" t="str">
            <v>חשמל</v>
          </cell>
          <cell r="L4990" t="str">
            <v>.431</v>
          </cell>
        </row>
        <row r="4991">
          <cell r="E4991">
            <v>0</v>
          </cell>
          <cell r="F4991" t="str">
            <v/>
          </cell>
          <cell r="G4991" t="str">
            <v/>
          </cell>
          <cell r="H4991" t="str">
            <v xml:space="preserve"> </v>
          </cell>
        </row>
        <row r="4992">
          <cell r="E4992">
            <v>1000</v>
          </cell>
          <cell r="F4992" t="str">
            <v/>
          </cell>
          <cell r="G4992">
            <v>1000</v>
          </cell>
          <cell r="H4992">
            <v>0</v>
          </cell>
          <cell r="K4992" t="str">
            <v>מים</v>
          </cell>
          <cell r="L4992" t="str">
            <v>.432</v>
          </cell>
        </row>
        <row r="4993">
          <cell r="E4993">
            <v>0</v>
          </cell>
          <cell r="F4993" t="str">
            <v/>
          </cell>
          <cell r="G4993" t="str">
            <v/>
          </cell>
          <cell r="H4993" t="str">
            <v xml:space="preserve"> </v>
          </cell>
        </row>
        <row r="4994">
          <cell r="E4994">
            <v>1200</v>
          </cell>
          <cell r="F4994" t="str">
            <v/>
          </cell>
          <cell r="G4994">
            <v>1200</v>
          </cell>
          <cell r="H4994">
            <v>0</v>
          </cell>
          <cell r="K4994" t="str">
            <v>טלפון</v>
          </cell>
          <cell r="L4994" t="str">
            <v xml:space="preserve">.540 </v>
          </cell>
        </row>
        <row r="4995">
          <cell r="E4995">
            <v>0</v>
          </cell>
          <cell r="F4995" t="str">
            <v/>
          </cell>
          <cell r="G4995" t="str">
            <v/>
          </cell>
          <cell r="H4995" t="str">
            <v xml:space="preserve"> </v>
          </cell>
        </row>
        <row r="4996">
          <cell r="E4996">
            <v>400</v>
          </cell>
          <cell r="F4996" t="str">
            <v/>
          </cell>
          <cell r="G4996">
            <v>400</v>
          </cell>
          <cell r="H4996">
            <v>0</v>
          </cell>
          <cell r="K4996" t="str">
            <v>השתת'בהוצ' הנח"ש</v>
          </cell>
          <cell r="L4996" t="str">
            <v>.593</v>
          </cell>
        </row>
        <row r="4997">
          <cell r="E4997">
            <v>0</v>
          </cell>
          <cell r="F4997" t="str">
            <v/>
          </cell>
          <cell r="G4997" t="str">
            <v/>
          </cell>
          <cell r="H4997" t="str">
            <v xml:space="preserve"> </v>
          </cell>
        </row>
        <row r="4998">
          <cell r="E4998">
            <v>4000</v>
          </cell>
          <cell r="F4998" t="str">
            <v/>
          </cell>
          <cell r="G4998">
            <v>4000</v>
          </cell>
          <cell r="H4998">
            <v>0</v>
          </cell>
          <cell r="K4998" t="str">
            <v>תקציב שוטף</v>
          </cell>
          <cell r="L4998" t="str">
            <v>.781</v>
          </cell>
        </row>
        <row r="4999">
          <cell r="E4999">
            <v>0</v>
          </cell>
          <cell r="F4999" t="str">
            <v/>
          </cell>
          <cell r="G4999" t="str">
            <v/>
          </cell>
          <cell r="H4999" t="str">
            <v xml:space="preserve"> </v>
          </cell>
        </row>
        <row r="5000">
          <cell r="E5000">
            <v>1200</v>
          </cell>
          <cell r="F5000" t="str">
            <v/>
          </cell>
          <cell r="G5000">
            <v>1200</v>
          </cell>
          <cell r="H5000">
            <v>0</v>
          </cell>
          <cell r="K5000" t="str">
            <v>שמירה</v>
          </cell>
          <cell r="L5000" t="str">
            <v>.785</v>
          </cell>
        </row>
        <row r="5002">
          <cell r="F5002" t="str">
            <v>1-9.99</v>
          </cell>
          <cell r="H5002" t="str">
            <v xml:space="preserve">   -       מאזן תקופתי לגן-סיתונית מצטבר</v>
          </cell>
        </row>
        <row r="5005">
          <cell r="E5005" t="str">
            <v>יתרת תקציב</v>
          </cell>
          <cell r="F5005" t="str">
            <v>ביצוע</v>
          </cell>
          <cell r="G5005" t="str">
            <v>תקציב</v>
          </cell>
          <cell r="H5005" t="str">
            <v>ביצוע הוצאות</v>
          </cell>
          <cell r="L5005" t="str">
            <v xml:space="preserve"> 'מס  </v>
          </cell>
          <cell r="M5005" t="str">
            <v>יתרת תקציב</v>
          </cell>
          <cell r="O5005" t="str">
            <v>תקציב</v>
          </cell>
          <cell r="P5005" t="str">
            <v>ביצוע הכנסות</v>
          </cell>
          <cell r="R5005" t="str">
            <v xml:space="preserve"> 'מס  </v>
          </cell>
        </row>
        <row r="5006">
          <cell r="E5006" t="str">
            <v>תקופתי</v>
          </cell>
          <cell r="F5006" t="str">
            <v>ב %</v>
          </cell>
          <cell r="G5006" t="str">
            <v>תקופתי</v>
          </cell>
          <cell r="H5006" t="str">
            <v>תקופתי</v>
          </cell>
          <cell r="K5006" t="str">
            <v>שם הסעיף</v>
          </cell>
          <cell r="L5006" t="str">
            <v>הסעיף</v>
          </cell>
          <cell r="M5006" t="str">
            <v>תקופתי</v>
          </cell>
          <cell r="O5006" t="str">
            <v>תקופתי</v>
          </cell>
          <cell r="P5006" t="str">
            <v>תקופתי</v>
          </cell>
          <cell r="Q5006" t="str">
            <v>שם הסעיף</v>
          </cell>
          <cell r="R5006" t="str">
            <v>הסעיף</v>
          </cell>
        </row>
        <row r="5007">
          <cell r="E5007" t="str">
            <v>=</v>
          </cell>
          <cell r="F5007" t="str">
            <v>=</v>
          </cell>
          <cell r="G5007" t="str">
            <v>=</v>
          </cell>
          <cell r="H5007" t="str">
            <v>=</v>
          </cell>
          <cell r="K5007" t="str">
            <v>=</v>
          </cell>
          <cell r="L5007" t="str">
            <v>=</v>
          </cell>
          <cell r="M5007" t="str">
            <v>=</v>
          </cell>
          <cell r="O5007" t="str">
            <v>=</v>
          </cell>
          <cell r="P5007" t="str">
            <v>=</v>
          </cell>
          <cell r="Q5007" t="str">
            <v>=</v>
          </cell>
          <cell r="R5007" t="str">
            <v>=</v>
          </cell>
        </row>
        <row r="5009">
          <cell r="E5009">
            <v>59500</v>
          </cell>
          <cell r="F5009" t="str">
            <v/>
          </cell>
          <cell r="G5009">
            <v>59500</v>
          </cell>
          <cell r="H5009">
            <v>0</v>
          </cell>
          <cell r="K5009" t="str">
            <v>גן  סיתונית</v>
          </cell>
          <cell r="L5009">
            <v>812517</v>
          </cell>
          <cell r="M5009">
            <v>-97340</v>
          </cell>
          <cell r="O5009">
            <v>97340</v>
          </cell>
          <cell r="P5009">
            <v>0</v>
          </cell>
          <cell r="Q5009" t="str">
            <v>גן  סיתונית</v>
          </cell>
          <cell r="R5009">
            <v>312517</v>
          </cell>
        </row>
        <row r="5010">
          <cell r="E5010" t="str">
            <v>-</v>
          </cell>
          <cell r="F5010" t="str">
            <v>-</v>
          </cell>
          <cell r="G5010" t="str">
            <v>-</v>
          </cell>
          <cell r="H5010" t="str">
            <v>-</v>
          </cell>
          <cell r="K5010" t="str">
            <v>-</v>
          </cell>
          <cell r="L5010" t="str">
            <v>-</v>
          </cell>
          <cell r="M5010" t="str">
            <v>-</v>
          </cell>
          <cell r="O5010" t="str">
            <v>-</v>
          </cell>
          <cell r="P5010" t="str">
            <v>-</v>
          </cell>
          <cell r="Q5010" t="str">
            <v>-</v>
          </cell>
          <cell r="R5010" t="str">
            <v>-</v>
          </cell>
        </row>
        <row r="5011">
          <cell r="E5011">
            <v>50700</v>
          </cell>
          <cell r="F5011" t="str">
            <v/>
          </cell>
          <cell r="G5011">
            <v>50700</v>
          </cell>
          <cell r="H5011">
            <v>0</v>
          </cell>
          <cell r="K5011" t="str">
            <v>משכורת</v>
          </cell>
          <cell r="L5011" t="str">
            <v xml:space="preserve">.110 </v>
          </cell>
          <cell r="M5011">
            <v>-97340</v>
          </cell>
          <cell r="O5011">
            <v>97340</v>
          </cell>
          <cell r="P5011">
            <v>0</v>
          </cell>
          <cell r="Q5011" t="str">
            <v>שכ"ל גן  סיתונית</v>
          </cell>
          <cell r="R5011" t="str">
            <v>.41</v>
          </cell>
        </row>
        <row r="5012">
          <cell r="E5012">
            <v>0</v>
          </cell>
          <cell r="F5012" t="str">
            <v/>
          </cell>
          <cell r="G5012" t="str">
            <v/>
          </cell>
          <cell r="H5012" t="str">
            <v xml:space="preserve"> </v>
          </cell>
        </row>
        <row r="5013">
          <cell r="E5013">
            <v>1000</v>
          </cell>
          <cell r="F5013" t="str">
            <v/>
          </cell>
          <cell r="G5013">
            <v>1000</v>
          </cell>
          <cell r="H5013">
            <v>0</v>
          </cell>
          <cell r="K5013" t="str">
            <v>חשמל</v>
          </cell>
          <cell r="L5013" t="str">
            <v>.431</v>
          </cell>
        </row>
        <row r="5014">
          <cell r="E5014">
            <v>0</v>
          </cell>
          <cell r="F5014" t="str">
            <v/>
          </cell>
          <cell r="G5014" t="str">
            <v/>
          </cell>
          <cell r="H5014" t="str">
            <v xml:space="preserve"> </v>
          </cell>
        </row>
        <row r="5015">
          <cell r="E5015">
            <v>1000</v>
          </cell>
          <cell r="F5015" t="str">
            <v/>
          </cell>
          <cell r="G5015">
            <v>1000</v>
          </cell>
          <cell r="H5015">
            <v>0</v>
          </cell>
          <cell r="K5015" t="str">
            <v>מים</v>
          </cell>
          <cell r="L5015" t="str">
            <v>.432</v>
          </cell>
        </row>
        <row r="5016">
          <cell r="E5016">
            <v>0</v>
          </cell>
          <cell r="F5016" t="str">
            <v/>
          </cell>
          <cell r="G5016" t="str">
            <v/>
          </cell>
          <cell r="H5016" t="str">
            <v xml:space="preserve"> </v>
          </cell>
        </row>
        <row r="5017">
          <cell r="E5017">
            <v>1200</v>
          </cell>
          <cell r="F5017" t="str">
            <v/>
          </cell>
          <cell r="G5017">
            <v>1200</v>
          </cell>
          <cell r="H5017">
            <v>0</v>
          </cell>
          <cell r="K5017" t="str">
            <v>טלפון</v>
          </cell>
          <cell r="L5017" t="str">
            <v xml:space="preserve">.540 </v>
          </cell>
        </row>
        <row r="5018">
          <cell r="E5018">
            <v>0</v>
          </cell>
          <cell r="F5018" t="str">
            <v/>
          </cell>
          <cell r="G5018" t="str">
            <v/>
          </cell>
          <cell r="H5018" t="str">
            <v xml:space="preserve"> </v>
          </cell>
        </row>
        <row r="5019">
          <cell r="E5019">
            <v>400</v>
          </cell>
          <cell r="F5019" t="str">
            <v/>
          </cell>
          <cell r="G5019">
            <v>400</v>
          </cell>
          <cell r="H5019">
            <v>0</v>
          </cell>
          <cell r="K5019" t="str">
            <v>השתת'בהוצ' הנח"ש</v>
          </cell>
          <cell r="L5019" t="str">
            <v>.593</v>
          </cell>
        </row>
        <row r="5020">
          <cell r="E5020">
            <v>0</v>
          </cell>
          <cell r="F5020" t="str">
            <v/>
          </cell>
          <cell r="G5020" t="str">
            <v/>
          </cell>
          <cell r="H5020" t="str">
            <v xml:space="preserve"> </v>
          </cell>
        </row>
        <row r="5021">
          <cell r="E5021">
            <v>4000</v>
          </cell>
          <cell r="F5021" t="str">
            <v/>
          </cell>
          <cell r="G5021">
            <v>4000</v>
          </cell>
          <cell r="H5021">
            <v>0</v>
          </cell>
          <cell r="K5021" t="str">
            <v>תקציב שוטף</v>
          </cell>
          <cell r="L5021" t="str">
            <v>.781</v>
          </cell>
        </row>
        <row r="5022">
          <cell r="E5022">
            <v>0</v>
          </cell>
          <cell r="F5022" t="str">
            <v/>
          </cell>
          <cell r="G5022" t="str">
            <v/>
          </cell>
          <cell r="H5022" t="str">
            <v xml:space="preserve"> </v>
          </cell>
        </row>
        <row r="5023">
          <cell r="E5023">
            <v>1200</v>
          </cell>
          <cell r="F5023" t="str">
            <v/>
          </cell>
          <cell r="G5023">
            <v>1200</v>
          </cell>
          <cell r="H5023">
            <v>0</v>
          </cell>
          <cell r="K5023" t="str">
            <v>שמירה</v>
          </cell>
          <cell r="L5023" t="str">
            <v>.785</v>
          </cell>
        </row>
        <row r="5025">
          <cell r="F5025" t="str">
            <v>1-9.99</v>
          </cell>
          <cell r="H5025" t="str">
            <v xml:space="preserve">   -       מאזן תקופתי לגן-פרג מצטבר</v>
          </cell>
        </row>
        <row r="5028">
          <cell r="E5028" t="str">
            <v>יתרת תקציב</v>
          </cell>
          <cell r="F5028" t="str">
            <v>ביצוע</v>
          </cell>
          <cell r="G5028" t="str">
            <v>תקציב</v>
          </cell>
          <cell r="H5028" t="str">
            <v>ביצוע הוצאות</v>
          </cell>
          <cell r="L5028" t="str">
            <v xml:space="preserve"> 'מס  </v>
          </cell>
          <cell r="M5028" t="str">
            <v>יתרת תקציב</v>
          </cell>
          <cell r="O5028" t="str">
            <v>תקציב</v>
          </cell>
          <cell r="P5028" t="str">
            <v>ביצוע הכנסות</v>
          </cell>
          <cell r="R5028" t="str">
            <v xml:space="preserve"> 'מס  </v>
          </cell>
        </row>
        <row r="5029">
          <cell r="E5029" t="str">
            <v>תקופתי</v>
          </cell>
          <cell r="F5029" t="str">
            <v>ב %</v>
          </cell>
          <cell r="G5029" t="str">
            <v>תקופתי</v>
          </cell>
          <cell r="H5029" t="str">
            <v>תקופתי</v>
          </cell>
          <cell r="K5029" t="str">
            <v>שם הסעיף</v>
          </cell>
          <cell r="L5029" t="str">
            <v>הסעיף</v>
          </cell>
          <cell r="M5029" t="str">
            <v>תקופתי</v>
          </cell>
          <cell r="O5029" t="str">
            <v>תקופתי</v>
          </cell>
          <cell r="P5029" t="str">
            <v>תקופתי</v>
          </cell>
          <cell r="Q5029" t="str">
            <v>שם הסעיף</v>
          </cell>
          <cell r="R5029" t="str">
            <v>הסעיף</v>
          </cell>
        </row>
        <row r="5030">
          <cell r="E5030" t="str">
            <v>=</v>
          </cell>
          <cell r="F5030" t="str">
            <v>=</v>
          </cell>
          <cell r="G5030" t="str">
            <v>=</v>
          </cell>
          <cell r="H5030" t="str">
            <v>=</v>
          </cell>
          <cell r="K5030" t="str">
            <v>=</v>
          </cell>
          <cell r="L5030" t="str">
            <v>=</v>
          </cell>
          <cell r="M5030" t="str">
            <v>=</v>
          </cell>
          <cell r="O5030" t="str">
            <v>=</v>
          </cell>
          <cell r="P5030" t="str">
            <v>=</v>
          </cell>
          <cell r="Q5030" t="str">
            <v>=</v>
          </cell>
          <cell r="R5030" t="str">
            <v>=</v>
          </cell>
        </row>
        <row r="5032">
          <cell r="E5032">
            <v>59500</v>
          </cell>
          <cell r="F5032" t="str">
            <v/>
          </cell>
          <cell r="G5032">
            <v>59500</v>
          </cell>
          <cell r="H5032">
            <v>0</v>
          </cell>
          <cell r="K5032" t="str">
            <v>גן   פרג</v>
          </cell>
          <cell r="L5032">
            <v>812518</v>
          </cell>
          <cell r="M5032">
            <v>-97340</v>
          </cell>
          <cell r="O5032">
            <v>97340</v>
          </cell>
          <cell r="P5032">
            <v>0</v>
          </cell>
          <cell r="Q5032" t="str">
            <v>גן  פרג</v>
          </cell>
          <cell r="R5032">
            <v>312518</v>
          </cell>
        </row>
        <row r="5033">
          <cell r="E5033" t="str">
            <v>-</v>
          </cell>
          <cell r="F5033" t="str">
            <v>-</v>
          </cell>
          <cell r="G5033" t="str">
            <v>-</v>
          </cell>
          <cell r="H5033" t="str">
            <v>-</v>
          </cell>
          <cell r="K5033" t="str">
            <v>-</v>
          </cell>
          <cell r="L5033" t="str">
            <v>-</v>
          </cell>
          <cell r="M5033" t="str">
            <v>-</v>
          </cell>
          <cell r="O5033" t="str">
            <v>-</v>
          </cell>
          <cell r="P5033" t="str">
            <v>-</v>
          </cell>
          <cell r="Q5033" t="str">
            <v>-</v>
          </cell>
          <cell r="R5033" t="str">
            <v>-</v>
          </cell>
        </row>
        <row r="5034">
          <cell r="E5034">
            <v>50700</v>
          </cell>
          <cell r="F5034" t="str">
            <v/>
          </cell>
          <cell r="G5034">
            <v>50700</v>
          </cell>
          <cell r="H5034">
            <v>0</v>
          </cell>
          <cell r="K5034" t="str">
            <v>משכורת</v>
          </cell>
          <cell r="L5034" t="str">
            <v xml:space="preserve">.110 </v>
          </cell>
          <cell r="M5034">
            <v>-97340</v>
          </cell>
          <cell r="O5034">
            <v>97340</v>
          </cell>
          <cell r="P5034">
            <v>0</v>
          </cell>
          <cell r="Q5034" t="str">
            <v>שכ"ל גן  פרג</v>
          </cell>
          <cell r="R5034" t="str">
            <v>.41</v>
          </cell>
        </row>
        <row r="5035">
          <cell r="E5035">
            <v>0</v>
          </cell>
          <cell r="F5035" t="str">
            <v/>
          </cell>
          <cell r="G5035" t="str">
            <v/>
          </cell>
          <cell r="H5035" t="str">
            <v xml:space="preserve"> </v>
          </cell>
        </row>
        <row r="5036">
          <cell r="E5036">
            <v>1000</v>
          </cell>
          <cell r="F5036" t="str">
            <v/>
          </cell>
          <cell r="G5036">
            <v>1000</v>
          </cell>
          <cell r="H5036">
            <v>0</v>
          </cell>
          <cell r="K5036" t="str">
            <v>חשמל</v>
          </cell>
          <cell r="L5036" t="str">
            <v>.431</v>
          </cell>
        </row>
        <row r="5037">
          <cell r="E5037">
            <v>0</v>
          </cell>
          <cell r="F5037" t="str">
            <v/>
          </cell>
          <cell r="G5037" t="str">
            <v/>
          </cell>
          <cell r="H5037" t="str">
            <v xml:space="preserve"> </v>
          </cell>
        </row>
        <row r="5038">
          <cell r="E5038">
            <v>1000</v>
          </cell>
          <cell r="F5038" t="str">
            <v/>
          </cell>
          <cell r="G5038">
            <v>1000</v>
          </cell>
          <cell r="H5038">
            <v>0</v>
          </cell>
          <cell r="K5038" t="str">
            <v>מים</v>
          </cell>
          <cell r="L5038" t="str">
            <v>.432</v>
          </cell>
        </row>
        <row r="5039">
          <cell r="E5039">
            <v>0</v>
          </cell>
          <cell r="F5039" t="str">
            <v/>
          </cell>
          <cell r="G5039" t="str">
            <v/>
          </cell>
          <cell r="H5039" t="str">
            <v xml:space="preserve"> </v>
          </cell>
        </row>
        <row r="5040">
          <cell r="E5040">
            <v>1200</v>
          </cell>
          <cell r="F5040" t="str">
            <v/>
          </cell>
          <cell r="G5040">
            <v>1200</v>
          </cell>
          <cell r="H5040">
            <v>0</v>
          </cell>
          <cell r="K5040" t="str">
            <v>טלפון</v>
          </cell>
          <cell r="L5040" t="str">
            <v xml:space="preserve">.540 </v>
          </cell>
        </row>
        <row r="5041">
          <cell r="E5041">
            <v>0</v>
          </cell>
          <cell r="F5041" t="str">
            <v/>
          </cell>
          <cell r="G5041" t="str">
            <v/>
          </cell>
          <cell r="H5041" t="str">
            <v xml:space="preserve"> </v>
          </cell>
        </row>
        <row r="5042">
          <cell r="E5042">
            <v>400</v>
          </cell>
          <cell r="F5042" t="str">
            <v/>
          </cell>
          <cell r="G5042">
            <v>400</v>
          </cell>
          <cell r="H5042">
            <v>0</v>
          </cell>
          <cell r="K5042" t="str">
            <v>השתת'בהוצ' הנח"ש</v>
          </cell>
          <cell r="L5042" t="str">
            <v>.593</v>
          </cell>
        </row>
        <row r="5043">
          <cell r="E5043">
            <v>0</v>
          </cell>
          <cell r="F5043" t="str">
            <v/>
          </cell>
          <cell r="G5043" t="str">
            <v/>
          </cell>
          <cell r="H5043" t="str">
            <v xml:space="preserve"> </v>
          </cell>
        </row>
        <row r="5044">
          <cell r="E5044">
            <v>4000</v>
          </cell>
          <cell r="F5044" t="str">
            <v/>
          </cell>
          <cell r="G5044">
            <v>4000</v>
          </cell>
          <cell r="H5044">
            <v>0</v>
          </cell>
          <cell r="K5044" t="str">
            <v>תקציב שוטף</v>
          </cell>
          <cell r="L5044" t="str">
            <v>.781</v>
          </cell>
        </row>
        <row r="5045">
          <cell r="E5045">
            <v>0</v>
          </cell>
          <cell r="F5045" t="str">
            <v/>
          </cell>
          <cell r="G5045" t="str">
            <v/>
          </cell>
          <cell r="H5045" t="str">
            <v xml:space="preserve"> </v>
          </cell>
        </row>
        <row r="5046">
          <cell r="E5046">
            <v>1200</v>
          </cell>
          <cell r="F5046" t="str">
            <v/>
          </cell>
          <cell r="G5046">
            <v>1200</v>
          </cell>
          <cell r="H5046">
            <v>0</v>
          </cell>
          <cell r="K5046" t="str">
            <v>שמירה</v>
          </cell>
          <cell r="L5046" t="str">
            <v>.785</v>
          </cell>
        </row>
        <row r="5048">
          <cell r="F5048" t="str">
            <v>1-9.99</v>
          </cell>
          <cell r="H5048" t="str">
            <v xml:space="preserve">   -       מאזן תקופתי לב.תלמיד-מגד  מצטבר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גיליון1"/>
      <sheetName val="מאזן אגפי -1-12.12"/>
      <sheetName val="ביצוע  2012ל -13.2.13 "/>
      <sheetName val="נתוני מאזן-14.2.13"/>
      <sheetName val="נתוני 2012  ל16-41-17.2.13"/>
      <sheetName val="נתוני 2012 -20.2.13    "/>
      <sheetName val="השוואה"/>
      <sheetName val="דף  ת.אגפי "/>
      <sheetName val="תקציב מאושר"/>
      <sheetName val="בת'ספר וחטיבות,,תיכונים"/>
      <sheetName val="ריכוז סעיפים"/>
      <sheetName val="גני יול&quot;א ובתי תלמיד,קייטנות"/>
      <sheetName val="גיליון2"/>
      <sheetName val="tak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9">
          <cell r="G19" t="str">
            <v>מאזן  אגפי  2 1 0 2</v>
          </cell>
        </row>
        <row r="20">
          <cell r="H20" t="str">
            <v xml:space="preserve">לתקופה   1-9.2012 </v>
          </cell>
        </row>
        <row r="32">
          <cell r="G32" t="str">
            <v>עיריית רעננה - 2012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דף  ת.אגפי "/>
      <sheetName val="מאזן אגפי -1-1.12"/>
      <sheetName val="בת'ספר וחטיבות,,תיכונים"/>
      <sheetName val="גני יול&quot;א ובתי תלמיד,קייטנות"/>
      <sheetName val="ריכוז סעיפים"/>
      <sheetName val="tak11"/>
      <sheetName val="תקציב מאושר"/>
    </sheetNames>
    <sheetDataSet>
      <sheetData sheetId="0"/>
      <sheetData sheetId="1">
        <row r="35">
          <cell r="J35" t="str">
            <v>מס'</v>
          </cell>
          <cell r="L35" t="str">
            <v xml:space="preserve">האגפים     </v>
          </cell>
          <cell r="M35" t="str">
            <v>2012</v>
          </cell>
          <cell r="N35" t="str">
            <v>2012</v>
          </cell>
          <cell r="O35">
            <v>2011</v>
          </cell>
          <cell r="P35">
            <v>2010</v>
          </cell>
          <cell r="Q35" t="str">
            <v>מס'</v>
          </cell>
          <cell r="S35" t="str">
            <v xml:space="preserve">האגפים     </v>
          </cell>
          <cell r="U35" t="str">
            <v>2012</v>
          </cell>
          <cell r="V35" t="str">
            <v>2012</v>
          </cell>
          <cell r="X35">
            <v>2011</v>
          </cell>
          <cell r="Y35">
            <v>2010</v>
          </cell>
        </row>
        <row r="36">
          <cell r="J36" t="str">
            <v>סעיף</v>
          </cell>
          <cell r="M36" t="str">
            <v xml:space="preserve">תקציב </v>
          </cell>
          <cell r="N36" t="str">
            <v xml:space="preserve">תקציב </v>
          </cell>
          <cell r="O36" t="str">
            <v>תקציב</v>
          </cell>
          <cell r="P36" t="str">
            <v xml:space="preserve">ביצוע </v>
          </cell>
          <cell r="Q36" t="str">
            <v>סעיף</v>
          </cell>
          <cell r="U36" t="str">
            <v xml:space="preserve">תקציב </v>
          </cell>
          <cell r="V36" t="str">
            <v xml:space="preserve">תקציב </v>
          </cell>
          <cell r="X36" t="str">
            <v>תקציב</v>
          </cell>
          <cell r="Y36" t="str">
            <v xml:space="preserve">ביצוע </v>
          </cell>
        </row>
        <row r="37">
          <cell r="J37" t="str">
            <v>=====</v>
          </cell>
          <cell r="L37" t="str">
            <v>==============</v>
          </cell>
          <cell r="M37" t="str">
            <v>========</v>
          </cell>
          <cell r="N37" t="str">
            <v>========</v>
          </cell>
          <cell r="O37" t="str">
            <v>========</v>
          </cell>
          <cell r="P37" t="str">
            <v>========</v>
          </cell>
          <cell r="Q37" t="str">
            <v>=====</v>
          </cell>
          <cell r="S37" t="str">
            <v>==========</v>
          </cell>
          <cell r="U37" t="str">
            <v>========</v>
          </cell>
          <cell r="V37" t="str">
            <v>========</v>
          </cell>
          <cell r="X37" t="str">
            <v>========</v>
          </cell>
          <cell r="Y37" t="str">
            <v>========</v>
          </cell>
        </row>
        <row r="39">
          <cell r="J39" t="str">
            <v xml:space="preserve">32 </v>
          </cell>
          <cell r="L39" t="str">
            <v>אגף תרבות ונוער</v>
          </cell>
          <cell r="M39">
            <v>16579000</v>
          </cell>
          <cell r="N39">
            <v>16579000</v>
          </cell>
          <cell r="O39">
            <v>1</v>
          </cell>
          <cell r="P39">
            <v>0</v>
          </cell>
          <cell r="S39" t="str">
            <v>אגף תרבות ונוער</v>
          </cell>
          <cell r="U39">
            <v>33717800</v>
          </cell>
          <cell r="V39">
            <v>33925500</v>
          </cell>
          <cell r="X39">
            <v>1.0061599511237389</v>
          </cell>
          <cell r="Y39">
            <v>207700</v>
          </cell>
        </row>
        <row r="40">
          <cell r="J40" t="str">
            <v>=====</v>
          </cell>
          <cell r="L40" t="str">
            <v>==============</v>
          </cell>
          <cell r="M40" t="str">
            <v>========</v>
          </cell>
          <cell r="N40" t="str">
            <v>========</v>
          </cell>
          <cell r="O40" t="str">
            <v>========</v>
          </cell>
          <cell r="P40" t="str">
            <v>========</v>
          </cell>
          <cell r="Q40" t="str">
            <v>=====</v>
          </cell>
          <cell r="S40" t="str">
            <v>==========</v>
          </cell>
          <cell r="U40" t="str">
            <v>========</v>
          </cell>
          <cell r="V40" t="str">
            <v>========</v>
          </cell>
          <cell r="X40" t="str">
            <v>========</v>
          </cell>
          <cell r="Y40" t="str">
            <v>========</v>
          </cell>
        </row>
        <row r="41">
          <cell r="Q41" t="str">
            <v>821</v>
          </cell>
          <cell r="S41" t="str">
            <v>מנהלת האגף</v>
          </cell>
          <cell r="U41">
            <v>1479400</v>
          </cell>
          <cell r="V41">
            <v>1479400</v>
          </cell>
          <cell r="X41">
            <v>1</v>
          </cell>
          <cell r="Y41">
            <v>0</v>
          </cell>
        </row>
        <row r="42">
          <cell r="Q42" t="str">
            <v>--------</v>
          </cell>
          <cell r="S42" t="str">
            <v>-------------------</v>
          </cell>
          <cell r="U42" t="str">
            <v>-------------</v>
          </cell>
          <cell r="V42" t="str">
            <v>-------------</v>
          </cell>
          <cell r="X42" t="str">
            <v>-------------</v>
          </cell>
          <cell r="Y42" t="str">
            <v>-------------</v>
          </cell>
        </row>
        <row r="43">
          <cell r="P43">
            <v>0</v>
          </cell>
          <cell r="Q43" t="str">
            <v>.110</v>
          </cell>
          <cell r="S43" t="str">
            <v>משכורות</v>
          </cell>
          <cell r="U43">
            <v>1335000</v>
          </cell>
          <cell r="V43">
            <v>1335000</v>
          </cell>
          <cell r="X43">
            <v>1</v>
          </cell>
          <cell r="Y43">
            <v>0</v>
          </cell>
        </row>
        <row r="45">
          <cell r="Q45" t="str">
            <v>.420</v>
          </cell>
          <cell r="S45" t="str">
            <v>תיקונים</v>
          </cell>
          <cell r="U45">
            <v>4800</v>
          </cell>
          <cell r="V45">
            <v>4800</v>
          </cell>
          <cell r="X45">
            <v>1</v>
          </cell>
          <cell r="Y45">
            <v>0</v>
          </cell>
        </row>
        <row r="46">
          <cell r="U46">
            <v>0</v>
          </cell>
          <cell r="V46">
            <v>0</v>
          </cell>
          <cell r="X46">
            <v>0</v>
          </cell>
          <cell r="Y46">
            <v>0</v>
          </cell>
        </row>
        <row r="47">
          <cell r="Q47" t="str">
            <v>.431</v>
          </cell>
          <cell r="S47" t="str">
            <v>חשמל</v>
          </cell>
          <cell r="U47">
            <v>6400</v>
          </cell>
          <cell r="V47">
            <v>6400</v>
          </cell>
          <cell r="X47">
            <v>1</v>
          </cell>
          <cell r="Y47">
            <v>0</v>
          </cell>
        </row>
        <row r="48">
          <cell r="U48">
            <v>0</v>
          </cell>
          <cell r="V48">
            <v>0</v>
          </cell>
          <cell r="X48">
            <v>0</v>
          </cell>
          <cell r="Y48">
            <v>0</v>
          </cell>
        </row>
        <row r="49">
          <cell r="Q49" t="str">
            <v>.432</v>
          </cell>
          <cell r="S49" t="str">
            <v>מים</v>
          </cell>
          <cell r="U49">
            <v>6000</v>
          </cell>
          <cell r="V49">
            <v>6000</v>
          </cell>
          <cell r="X49">
            <v>1</v>
          </cell>
          <cell r="Y49">
            <v>0</v>
          </cell>
        </row>
        <row r="50">
          <cell r="U50">
            <v>0</v>
          </cell>
          <cell r="V50">
            <v>0</v>
          </cell>
          <cell r="X50">
            <v>0</v>
          </cell>
          <cell r="Y50">
            <v>0</v>
          </cell>
        </row>
        <row r="51">
          <cell r="Q51" t="str">
            <v>.440</v>
          </cell>
          <cell r="S51" t="str">
            <v>ביטוח</v>
          </cell>
          <cell r="U51">
            <v>2100</v>
          </cell>
          <cell r="V51">
            <v>2100</v>
          </cell>
          <cell r="X51">
            <v>1</v>
          </cell>
          <cell r="Y51">
            <v>0</v>
          </cell>
        </row>
        <row r="52">
          <cell r="U52">
            <v>0</v>
          </cell>
          <cell r="V52">
            <v>0</v>
          </cell>
          <cell r="X52">
            <v>0</v>
          </cell>
          <cell r="Y52">
            <v>0</v>
          </cell>
        </row>
        <row r="53">
          <cell r="Q53" t="str">
            <v>.511</v>
          </cell>
          <cell r="S53" t="str">
            <v>הוצאות כיבוד</v>
          </cell>
          <cell r="U53">
            <v>3800</v>
          </cell>
          <cell r="V53">
            <v>3800</v>
          </cell>
          <cell r="X53">
            <v>1</v>
          </cell>
          <cell r="Y53">
            <v>0</v>
          </cell>
        </row>
        <row r="54">
          <cell r="U54">
            <v>0</v>
          </cell>
          <cell r="V54">
            <v>0</v>
          </cell>
          <cell r="X54">
            <v>0</v>
          </cell>
          <cell r="Y54">
            <v>0</v>
          </cell>
        </row>
        <row r="55">
          <cell r="Q55" t="str">
            <v>.522</v>
          </cell>
          <cell r="S55" t="str">
            <v>ספרים ועתונים</v>
          </cell>
          <cell r="U55">
            <v>2800</v>
          </cell>
          <cell r="V55">
            <v>2800</v>
          </cell>
          <cell r="X55">
            <v>1</v>
          </cell>
          <cell r="Y55">
            <v>0</v>
          </cell>
        </row>
        <row r="56">
          <cell r="U56">
            <v>0</v>
          </cell>
          <cell r="V56">
            <v>0</v>
          </cell>
          <cell r="X56">
            <v>0</v>
          </cell>
          <cell r="Y56">
            <v>0</v>
          </cell>
        </row>
        <row r="57">
          <cell r="Q57" t="str">
            <v>.530</v>
          </cell>
          <cell r="S57" t="str">
            <v>הוצאות רכב</v>
          </cell>
          <cell r="U57">
            <v>49000</v>
          </cell>
          <cell r="V57">
            <v>49000</v>
          </cell>
          <cell r="X57">
            <v>1</v>
          </cell>
          <cell r="Y57">
            <v>0</v>
          </cell>
        </row>
        <row r="58">
          <cell r="U58">
            <v>0</v>
          </cell>
          <cell r="V58">
            <v>0</v>
          </cell>
          <cell r="X58">
            <v>0</v>
          </cell>
          <cell r="Y58">
            <v>0</v>
          </cell>
        </row>
        <row r="59">
          <cell r="P59" t="str">
            <v xml:space="preserve">                                                                                     </v>
          </cell>
          <cell r="Q59" t="str">
            <v>.540</v>
          </cell>
          <cell r="S59" t="str">
            <v>טלפון</v>
          </cell>
          <cell r="U59">
            <v>18300</v>
          </cell>
          <cell r="V59">
            <v>18300</v>
          </cell>
          <cell r="X59">
            <v>1</v>
          </cell>
          <cell r="Y59">
            <v>0</v>
          </cell>
        </row>
        <row r="60">
          <cell r="U60">
            <v>0</v>
          </cell>
          <cell r="V60">
            <v>0</v>
          </cell>
          <cell r="X60">
            <v>0</v>
          </cell>
          <cell r="Y60">
            <v>0</v>
          </cell>
        </row>
        <row r="61">
          <cell r="Q61" t="str">
            <v>.541</v>
          </cell>
          <cell r="S61" t="str">
            <v>בולים</v>
          </cell>
          <cell r="U61">
            <v>7600</v>
          </cell>
          <cell r="V61">
            <v>7600</v>
          </cell>
          <cell r="X61">
            <v>1</v>
          </cell>
          <cell r="Y61">
            <v>0</v>
          </cell>
        </row>
        <row r="62">
          <cell r="U62">
            <v>0</v>
          </cell>
          <cell r="V62">
            <v>0</v>
          </cell>
          <cell r="X62">
            <v>0</v>
          </cell>
          <cell r="Y62">
            <v>0</v>
          </cell>
        </row>
        <row r="63">
          <cell r="Q63" t="str">
            <v>.550</v>
          </cell>
          <cell r="S63" t="str">
            <v>פרסומים</v>
          </cell>
          <cell r="U63">
            <v>900</v>
          </cell>
          <cell r="V63">
            <v>900</v>
          </cell>
          <cell r="X63">
            <v>1</v>
          </cell>
          <cell r="Y63">
            <v>0</v>
          </cell>
        </row>
        <row r="64">
          <cell r="U64">
            <v>0</v>
          </cell>
          <cell r="V64">
            <v>0</v>
          </cell>
          <cell r="X64">
            <v>0</v>
          </cell>
          <cell r="Y64">
            <v>0</v>
          </cell>
        </row>
        <row r="65">
          <cell r="Q65" t="str">
            <v>.560</v>
          </cell>
          <cell r="S65" t="str">
            <v>הוצאות משרדיות</v>
          </cell>
          <cell r="U65">
            <v>7600</v>
          </cell>
          <cell r="V65">
            <v>7600</v>
          </cell>
          <cell r="X65">
            <v>1</v>
          </cell>
          <cell r="Y65">
            <v>0</v>
          </cell>
        </row>
        <row r="66">
          <cell r="U66">
            <v>0</v>
          </cell>
          <cell r="V66">
            <v>0</v>
          </cell>
          <cell r="X66">
            <v>0</v>
          </cell>
          <cell r="Y66">
            <v>0</v>
          </cell>
        </row>
        <row r="67">
          <cell r="Q67" t="str">
            <v>.593</v>
          </cell>
          <cell r="S67" t="str">
            <v>השתת'בהוצ' הנח"ש</v>
          </cell>
          <cell r="U67">
            <v>100</v>
          </cell>
          <cell r="V67">
            <v>100</v>
          </cell>
          <cell r="X67">
            <v>1</v>
          </cell>
          <cell r="Y67">
            <v>0</v>
          </cell>
        </row>
        <row r="68">
          <cell r="U68">
            <v>0</v>
          </cell>
          <cell r="V68">
            <v>0</v>
          </cell>
          <cell r="X68">
            <v>0</v>
          </cell>
          <cell r="Y68">
            <v>0</v>
          </cell>
        </row>
        <row r="69">
          <cell r="Q69" t="str">
            <v>.751</v>
          </cell>
          <cell r="S69" t="str">
            <v>קבלן נקיון</v>
          </cell>
          <cell r="U69">
            <v>35000</v>
          </cell>
          <cell r="V69">
            <v>35000</v>
          </cell>
          <cell r="X69">
            <v>1</v>
          </cell>
          <cell r="Y69">
            <v>0</v>
          </cell>
        </row>
        <row r="71">
          <cell r="L71" t="str">
            <v>מחלקת תרבות</v>
          </cell>
          <cell r="M71">
            <v>974000</v>
          </cell>
          <cell r="N71">
            <v>974000</v>
          </cell>
          <cell r="O71">
            <v>1</v>
          </cell>
          <cell r="P71">
            <v>0</v>
          </cell>
          <cell r="Q71" t="str">
            <v>822</v>
          </cell>
          <cell r="S71" t="str">
            <v>מחלקת תרבות</v>
          </cell>
          <cell r="U71">
            <v>2010600</v>
          </cell>
          <cell r="V71">
            <v>2218300</v>
          </cell>
          <cell r="X71">
            <v>1.1033024967671341</v>
          </cell>
          <cell r="Y71">
            <v>207700</v>
          </cell>
        </row>
        <row r="72">
          <cell r="J72" t="str">
            <v>-------</v>
          </cell>
          <cell r="L72" t="str">
            <v>---------------------</v>
          </cell>
          <cell r="M72" t="str">
            <v>-----------------</v>
          </cell>
          <cell r="N72" t="str">
            <v>-----------------</v>
          </cell>
          <cell r="O72" t="str">
            <v>-----------------</v>
          </cell>
          <cell r="P72" t="str">
            <v>-----------------</v>
          </cell>
          <cell r="Q72" t="str">
            <v>-----------------</v>
          </cell>
          <cell r="S72" t="str">
            <v>-----------------</v>
          </cell>
          <cell r="U72" t="str">
            <v>-----------------</v>
          </cell>
          <cell r="V72" t="str">
            <v>-----------------</v>
          </cell>
          <cell r="X72" t="str">
            <v>-----------------</v>
          </cell>
          <cell r="Y72" t="str">
            <v>-----------------</v>
          </cell>
        </row>
        <row r="73">
          <cell r="J73" t="str">
            <v>3222</v>
          </cell>
          <cell r="L73" t="str">
            <v xml:space="preserve">תרבות כללית </v>
          </cell>
          <cell r="M73">
            <v>974000</v>
          </cell>
          <cell r="N73">
            <v>974000</v>
          </cell>
          <cell r="O73">
            <v>1</v>
          </cell>
          <cell r="P73">
            <v>0</v>
          </cell>
          <cell r="Q73" t="str">
            <v>8222</v>
          </cell>
          <cell r="S73" t="str">
            <v>תרבות כללית</v>
          </cell>
          <cell r="U73">
            <v>2010600</v>
          </cell>
          <cell r="V73">
            <v>2218300</v>
          </cell>
          <cell r="X73">
            <v>1.1033024967671341</v>
          </cell>
          <cell r="Y73">
            <v>207700</v>
          </cell>
        </row>
        <row r="74">
          <cell r="J74" t="str">
            <v>-------</v>
          </cell>
          <cell r="L74" t="str">
            <v>---------------------</v>
          </cell>
          <cell r="M74" t="str">
            <v>--------------</v>
          </cell>
          <cell r="N74" t="str">
            <v>--------------</v>
          </cell>
          <cell r="O74" t="str">
            <v>--------------</v>
          </cell>
          <cell r="P74" t="str">
            <v>--------------</v>
          </cell>
          <cell r="Q74" t="str">
            <v>-----------------</v>
          </cell>
          <cell r="S74" t="str">
            <v>-----------------</v>
          </cell>
          <cell r="U74" t="str">
            <v>--------------</v>
          </cell>
          <cell r="V74" t="str">
            <v>--------------</v>
          </cell>
          <cell r="X74" t="str">
            <v>--------------</v>
          </cell>
          <cell r="Y74" t="str">
            <v>--------------</v>
          </cell>
        </row>
        <row r="75">
          <cell r="J75" t="str">
            <v>.420</v>
          </cell>
          <cell r="L75" t="str">
            <v>מועצת נשים</v>
          </cell>
          <cell r="M75">
            <v>30000</v>
          </cell>
          <cell r="N75">
            <v>30000</v>
          </cell>
          <cell r="O75">
            <v>1</v>
          </cell>
          <cell r="P75">
            <v>0</v>
          </cell>
          <cell r="Q75" t="str">
            <v>.110</v>
          </cell>
          <cell r="S75" t="str">
            <v>משכורות</v>
          </cell>
          <cell r="U75">
            <v>506200</v>
          </cell>
          <cell r="V75">
            <v>506200</v>
          </cell>
          <cell r="X75">
            <v>1</v>
          </cell>
          <cell r="Y75">
            <v>0</v>
          </cell>
        </row>
        <row r="76">
          <cell r="M76" t="str">
            <v xml:space="preserve"> </v>
          </cell>
          <cell r="N76" t="str">
            <v xml:space="preserve"> </v>
          </cell>
          <cell r="O76">
            <v>0</v>
          </cell>
          <cell r="P76">
            <v>0</v>
          </cell>
          <cell r="U76">
            <v>0</v>
          </cell>
          <cell r="V76">
            <v>0</v>
          </cell>
          <cell r="X76">
            <v>0</v>
          </cell>
          <cell r="Y76">
            <v>0</v>
          </cell>
        </row>
        <row r="77">
          <cell r="J77" t="str">
            <v>.421</v>
          </cell>
          <cell r="L77" t="str">
            <v>מעמד האישה</v>
          </cell>
          <cell r="M77">
            <v>2000</v>
          </cell>
          <cell r="N77">
            <v>2000</v>
          </cell>
          <cell r="O77">
            <v>1</v>
          </cell>
          <cell r="P77">
            <v>0</v>
          </cell>
          <cell r="Q77" t="str">
            <v>.130</v>
          </cell>
          <cell r="S77" t="str">
            <v>שעות נוספות</v>
          </cell>
          <cell r="U77">
            <v>51000</v>
          </cell>
          <cell r="V77">
            <v>51000</v>
          </cell>
          <cell r="X77">
            <v>1</v>
          </cell>
          <cell r="Y77">
            <v>0</v>
          </cell>
        </row>
        <row r="78">
          <cell r="M78">
            <v>0</v>
          </cell>
          <cell r="N78">
            <v>0</v>
          </cell>
          <cell r="O78">
            <v>0</v>
          </cell>
          <cell r="P78">
            <v>0</v>
          </cell>
          <cell r="U78">
            <v>0</v>
          </cell>
          <cell r="V78">
            <v>0</v>
          </cell>
          <cell r="X78">
            <v>0</v>
          </cell>
          <cell r="Y78">
            <v>0</v>
          </cell>
        </row>
        <row r="79">
          <cell r="J79" t="str">
            <v>.422</v>
          </cell>
          <cell r="L79" t="str">
            <v>תרבות באגם</v>
          </cell>
          <cell r="M79">
            <v>57000</v>
          </cell>
          <cell r="N79">
            <v>57000</v>
          </cell>
          <cell r="O79">
            <v>1</v>
          </cell>
          <cell r="P79">
            <v>0</v>
          </cell>
          <cell r="Q79" t="str">
            <v>.210</v>
          </cell>
          <cell r="S79" t="str">
            <v>שכר-ארועים</v>
          </cell>
          <cell r="U79">
            <v>100000</v>
          </cell>
          <cell r="V79">
            <v>100000</v>
          </cell>
          <cell r="X79">
            <v>1</v>
          </cell>
          <cell r="Y79">
            <v>0</v>
          </cell>
        </row>
        <row r="80">
          <cell r="M80">
            <v>0</v>
          </cell>
          <cell r="N80">
            <v>0</v>
          </cell>
          <cell r="O80">
            <v>0</v>
          </cell>
          <cell r="P80">
            <v>0</v>
          </cell>
          <cell r="U80">
            <v>0</v>
          </cell>
          <cell r="V80">
            <v>0</v>
          </cell>
          <cell r="X80">
            <v>0</v>
          </cell>
          <cell r="Y80">
            <v>0</v>
          </cell>
        </row>
        <row r="81">
          <cell r="J81" t="str">
            <v>.423</v>
          </cell>
          <cell r="L81" t="str">
            <v>ארועים באמפיתיאטרון</v>
          </cell>
          <cell r="M81">
            <v>820000</v>
          </cell>
          <cell r="N81">
            <v>820000</v>
          </cell>
          <cell r="O81">
            <v>1</v>
          </cell>
          <cell r="P81">
            <v>0</v>
          </cell>
          <cell r="Q81" t="str">
            <v>.431</v>
          </cell>
          <cell r="S81" t="str">
            <v>חשמל</v>
          </cell>
          <cell r="U81">
            <v>4300</v>
          </cell>
          <cell r="V81">
            <v>4300</v>
          </cell>
          <cell r="X81">
            <v>1</v>
          </cell>
          <cell r="Y81">
            <v>0</v>
          </cell>
        </row>
        <row r="82">
          <cell r="M82">
            <v>0</v>
          </cell>
          <cell r="N82">
            <v>0</v>
          </cell>
          <cell r="O82">
            <v>0</v>
          </cell>
          <cell r="P82">
            <v>0</v>
          </cell>
          <cell r="U82">
            <v>0</v>
          </cell>
          <cell r="V82">
            <v>0</v>
          </cell>
          <cell r="X82">
            <v>0</v>
          </cell>
          <cell r="Y82">
            <v>0</v>
          </cell>
        </row>
        <row r="83">
          <cell r="J83" t="str">
            <v>.424</v>
          </cell>
          <cell r="L83" t="str">
            <v xml:space="preserve"> פעולות תרבות</v>
          </cell>
          <cell r="M83">
            <v>50000</v>
          </cell>
          <cell r="N83">
            <v>50000</v>
          </cell>
          <cell r="O83">
            <v>1</v>
          </cell>
          <cell r="P83">
            <v>0</v>
          </cell>
          <cell r="Q83" t="str">
            <v>.440</v>
          </cell>
          <cell r="S83" t="str">
            <v>ביטוח</v>
          </cell>
          <cell r="U83">
            <v>900</v>
          </cell>
          <cell r="V83">
            <v>900</v>
          </cell>
          <cell r="X83">
            <v>1</v>
          </cell>
          <cell r="Y83">
            <v>0</v>
          </cell>
        </row>
        <row r="84">
          <cell r="M84">
            <v>0</v>
          </cell>
          <cell r="N84">
            <v>0</v>
          </cell>
          <cell r="O84">
            <v>0</v>
          </cell>
          <cell r="P84">
            <v>0</v>
          </cell>
          <cell r="U84">
            <v>0</v>
          </cell>
          <cell r="V84">
            <v>0</v>
          </cell>
          <cell r="X84">
            <v>0</v>
          </cell>
          <cell r="Y84">
            <v>0</v>
          </cell>
        </row>
        <row r="85">
          <cell r="J85" t="str">
            <v>.425</v>
          </cell>
          <cell r="L85" t="str">
            <v xml:space="preserve">פעילות עם </v>
          </cell>
          <cell r="M85">
            <v>15000</v>
          </cell>
          <cell r="N85">
            <v>15000</v>
          </cell>
          <cell r="O85">
            <v>1</v>
          </cell>
          <cell r="P85">
            <v>0</v>
          </cell>
          <cell r="Q85" t="str">
            <v>.511</v>
          </cell>
          <cell r="S85" t="str">
            <v>הוצאות כיבוד</v>
          </cell>
          <cell r="U85">
            <v>1800</v>
          </cell>
          <cell r="V85">
            <v>1800</v>
          </cell>
          <cell r="X85">
            <v>1</v>
          </cell>
          <cell r="Y85">
            <v>0</v>
          </cell>
        </row>
        <row r="86">
          <cell r="L86" t="str">
            <v>עם אומניות ואומנים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U86">
            <v>0</v>
          </cell>
          <cell r="V86">
            <v>0</v>
          </cell>
          <cell r="X86">
            <v>0</v>
          </cell>
          <cell r="Y86">
            <v>0</v>
          </cell>
        </row>
        <row r="87">
          <cell r="Q87" t="str">
            <v>.530</v>
          </cell>
          <cell r="S87" t="str">
            <v>הוצ' רכב-תרבות</v>
          </cell>
          <cell r="U87">
            <v>55000</v>
          </cell>
          <cell r="V87">
            <v>55000</v>
          </cell>
          <cell r="X87">
            <v>1</v>
          </cell>
          <cell r="Y87">
            <v>0</v>
          </cell>
        </row>
        <row r="88">
          <cell r="U88">
            <v>0</v>
          </cell>
          <cell r="V88">
            <v>0</v>
          </cell>
          <cell r="X88">
            <v>0</v>
          </cell>
          <cell r="Y88">
            <v>0</v>
          </cell>
        </row>
        <row r="89">
          <cell r="Q89" t="str">
            <v>.540</v>
          </cell>
          <cell r="S89" t="str">
            <v>טלפון</v>
          </cell>
          <cell r="U89">
            <v>5000</v>
          </cell>
          <cell r="V89">
            <v>5000</v>
          </cell>
          <cell r="X89">
            <v>1</v>
          </cell>
          <cell r="Y89">
            <v>0</v>
          </cell>
        </row>
        <row r="90">
          <cell r="U90">
            <v>0</v>
          </cell>
          <cell r="V90">
            <v>0</v>
          </cell>
          <cell r="X90">
            <v>0</v>
          </cell>
          <cell r="Y90">
            <v>0</v>
          </cell>
        </row>
        <row r="91">
          <cell r="Q91" t="str">
            <v>.541</v>
          </cell>
          <cell r="S91" t="str">
            <v>בולים</v>
          </cell>
          <cell r="U91">
            <v>15300</v>
          </cell>
          <cell r="V91">
            <v>15300</v>
          </cell>
          <cell r="X91">
            <v>1</v>
          </cell>
          <cell r="Y91">
            <v>0</v>
          </cell>
        </row>
        <row r="92">
          <cell r="U92">
            <v>0</v>
          </cell>
          <cell r="V92">
            <v>0</v>
          </cell>
          <cell r="X92">
            <v>0</v>
          </cell>
          <cell r="Y92">
            <v>0</v>
          </cell>
        </row>
        <row r="93">
          <cell r="Q93" t="str">
            <v>.560</v>
          </cell>
          <cell r="S93" t="str">
            <v>הוצאות משרדיות</v>
          </cell>
          <cell r="U93">
            <v>1800</v>
          </cell>
          <cell r="V93">
            <v>1800</v>
          </cell>
          <cell r="X93">
            <v>1</v>
          </cell>
          <cell r="Y93">
            <v>0</v>
          </cell>
        </row>
        <row r="94">
          <cell r="U94">
            <v>0</v>
          </cell>
          <cell r="V94">
            <v>0</v>
          </cell>
          <cell r="X94">
            <v>0</v>
          </cell>
          <cell r="Y94">
            <v>0</v>
          </cell>
        </row>
        <row r="95">
          <cell r="Q95" t="str">
            <v>.593</v>
          </cell>
          <cell r="S95" t="str">
            <v>השת'הוצ' הנח"ש</v>
          </cell>
          <cell r="U95">
            <v>100</v>
          </cell>
          <cell r="V95">
            <v>100</v>
          </cell>
          <cell r="X95">
            <v>1</v>
          </cell>
          <cell r="Y95">
            <v>0</v>
          </cell>
        </row>
        <row r="96">
          <cell r="U96">
            <v>0</v>
          </cell>
          <cell r="V96">
            <v>0</v>
          </cell>
          <cell r="X96">
            <v>0</v>
          </cell>
          <cell r="Y96">
            <v>0</v>
          </cell>
        </row>
        <row r="97">
          <cell r="Q97" t="str">
            <v>.754</v>
          </cell>
          <cell r="S97" t="str">
            <v>מעמד האשה</v>
          </cell>
          <cell r="U97">
            <v>49400</v>
          </cell>
          <cell r="V97">
            <v>10400</v>
          </cell>
          <cell r="X97">
            <v>0.21052631578947367</v>
          </cell>
          <cell r="Y97">
            <v>-39000</v>
          </cell>
        </row>
        <row r="98">
          <cell r="U98">
            <v>207600</v>
          </cell>
          <cell r="V98">
            <v>0</v>
          </cell>
          <cell r="X98">
            <v>0</v>
          </cell>
          <cell r="Y98">
            <v>-207600</v>
          </cell>
        </row>
        <row r="99">
          <cell r="Q99" t="str">
            <v>.759</v>
          </cell>
          <cell r="S99" t="str">
            <v>עובדים בחשבונית</v>
          </cell>
          <cell r="U99">
            <v>142500</v>
          </cell>
          <cell r="V99">
            <v>49400</v>
          </cell>
          <cell r="X99">
            <v>0.34666666666666668</v>
          </cell>
          <cell r="Y99">
            <v>-93100</v>
          </cell>
        </row>
        <row r="100">
          <cell r="U100">
            <v>0</v>
          </cell>
          <cell r="V100">
            <v>0</v>
          </cell>
          <cell r="X100">
            <v>0</v>
          </cell>
          <cell r="Y100">
            <v>0</v>
          </cell>
        </row>
        <row r="101">
          <cell r="Q101" t="str">
            <v>.760</v>
          </cell>
          <cell r="S101" t="str">
            <v>תמלוגים בגין  תרבות</v>
          </cell>
          <cell r="U101">
            <v>550500</v>
          </cell>
          <cell r="V101">
            <v>142500</v>
          </cell>
          <cell r="X101">
            <v>0.25885558583106266</v>
          </cell>
          <cell r="Y101">
            <v>-408000</v>
          </cell>
        </row>
        <row r="102">
          <cell r="U102">
            <v>0</v>
          </cell>
          <cell r="V102">
            <v>0</v>
          </cell>
          <cell r="X102">
            <v>0</v>
          </cell>
          <cell r="Y102">
            <v>0</v>
          </cell>
        </row>
        <row r="103">
          <cell r="Q103" t="str">
            <v>.780</v>
          </cell>
          <cell r="S103" t="str">
            <v>פעולות נוספות</v>
          </cell>
          <cell r="U103">
            <v>0</v>
          </cell>
          <cell r="V103">
            <v>207600</v>
          </cell>
          <cell r="X103" t="e">
            <v>#DIV/0!</v>
          </cell>
          <cell r="Y103">
            <v>207600</v>
          </cell>
        </row>
        <row r="104">
          <cell r="U104">
            <v>34200</v>
          </cell>
          <cell r="V104">
            <v>0</v>
          </cell>
          <cell r="X104">
            <v>0</v>
          </cell>
          <cell r="Y104">
            <v>-34200</v>
          </cell>
        </row>
        <row r="105">
          <cell r="Q105" t="str">
            <v>.781</v>
          </cell>
          <cell r="S105" t="str">
            <v xml:space="preserve"> פעולות תרבות</v>
          </cell>
          <cell r="U105">
            <v>285000</v>
          </cell>
          <cell r="V105">
            <v>550500</v>
          </cell>
          <cell r="X105">
            <v>1.9315789473684211</v>
          </cell>
          <cell r="Y105">
            <v>265500</v>
          </cell>
        </row>
        <row r="106">
          <cell r="U106">
            <v>0</v>
          </cell>
          <cell r="V106">
            <v>0</v>
          </cell>
          <cell r="X106">
            <v>0</v>
          </cell>
          <cell r="Y106">
            <v>0</v>
          </cell>
        </row>
        <row r="107">
          <cell r="Q107" t="str">
            <v>.782</v>
          </cell>
          <cell r="S107" t="str">
            <v xml:space="preserve">פעילות עם </v>
          </cell>
          <cell r="U107">
            <v>0</v>
          </cell>
          <cell r="V107">
            <v>30000</v>
          </cell>
          <cell r="X107" t="e">
            <v>#DIV/0!</v>
          </cell>
          <cell r="Y107">
            <v>30000</v>
          </cell>
        </row>
        <row r="108">
          <cell r="S108" t="str">
            <v>אומניות ואומנים</v>
          </cell>
          <cell r="U108">
            <v>0</v>
          </cell>
          <cell r="V108">
            <v>0</v>
          </cell>
          <cell r="X108">
            <v>0</v>
          </cell>
          <cell r="Y108">
            <v>0</v>
          </cell>
        </row>
        <row r="109">
          <cell r="Q109" t="str">
            <v>.784</v>
          </cell>
          <cell r="S109" t="str">
            <v xml:space="preserve">מניעת אלימות </v>
          </cell>
          <cell r="U109">
            <v>0</v>
          </cell>
          <cell r="V109">
            <v>8100</v>
          </cell>
          <cell r="X109" t="e">
            <v>#DIV/0!</v>
          </cell>
          <cell r="Y109">
            <v>8100</v>
          </cell>
        </row>
        <row r="110">
          <cell r="S110" t="str">
            <v>נגד נשים</v>
          </cell>
          <cell r="U110">
            <v>0</v>
          </cell>
          <cell r="V110">
            <v>0</v>
          </cell>
          <cell r="X110">
            <v>0</v>
          </cell>
          <cell r="Y110">
            <v>0</v>
          </cell>
        </row>
        <row r="111">
          <cell r="Q111" t="str">
            <v>.785</v>
          </cell>
          <cell r="S111" t="str">
            <v>מועצת נשים</v>
          </cell>
          <cell r="U111">
            <v>0</v>
          </cell>
          <cell r="V111">
            <v>105000</v>
          </cell>
          <cell r="X111" t="e">
            <v>#DIV/0!</v>
          </cell>
          <cell r="Y111">
            <v>105000</v>
          </cell>
        </row>
        <row r="112">
          <cell r="U112">
            <v>0</v>
          </cell>
          <cell r="V112">
            <v>0</v>
          </cell>
          <cell r="X112">
            <v>0</v>
          </cell>
          <cell r="Y112">
            <v>0</v>
          </cell>
        </row>
        <row r="113">
          <cell r="Q113" t="str">
            <v>.786</v>
          </cell>
          <cell r="S113" t="str">
            <v>אם לאם בקהילה</v>
          </cell>
          <cell r="U113">
            <v>0</v>
          </cell>
          <cell r="V113">
            <v>34200</v>
          </cell>
          <cell r="X113" t="e">
            <v>#DIV/0!</v>
          </cell>
          <cell r="Y113">
            <v>34200</v>
          </cell>
        </row>
        <row r="114">
          <cell r="U114">
            <v>0</v>
          </cell>
          <cell r="V114">
            <v>0</v>
          </cell>
          <cell r="X114">
            <v>0</v>
          </cell>
          <cell r="Y114">
            <v>0</v>
          </cell>
        </row>
        <row r="115">
          <cell r="Q115" t="str">
            <v>.788</v>
          </cell>
          <cell r="S115" t="str">
            <v>ארועים באמפיתא</v>
          </cell>
          <cell r="U115">
            <v>0</v>
          </cell>
          <cell r="V115">
            <v>285000</v>
          </cell>
          <cell r="X115" t="e">
            <v>#DIV/0!</v>
          </cell>
          <cell r="Y115">
            <v>285000</v>
          </cell>
        </row>
        <row r="116">
          <cell r="U116">
            <v>0</v>
          </cell>
          <cell r="V116">
            <v>0</v>
          </cell>
          <cell r="X116">
            <v>0</v>
          </cell>
          <cell r="Y116">
            <v>0</v>
          </cell>
        </row>
        <row r="117">
          <cell r="Q117" t="str">
            <v>.789</v>
          </cell>
          <cell r="S117" t="str">
            <v>תרבות באגם</v>
          </cell>
          <cell r="U117">
            <v>0</v>
          </cell>
          <cell r="V117">
            <v>54200</v>
          </cell>
          <cell r="X117" t="e">
            <v>#DIV/0!</v>
          </cell>
          <cell r="Y117">
            <v>54200</v>
          </cell>
        </row>
        <row r="120">
          <cell r="J120" t="str">
            <v>32231</v>
          </cell>
          <cell r="L120" t="str">
            <v>מועדון גמלאים</v>
          </cell>
          <cell r="M120">
            <v>2672000</v>
          </cell>
          <cell r="N120">
            <v>2672000</v>
          </cell>
          <cell r="O120">
            <v>2267000</v>
          </cell>
          <cell r="P120">
            <v>2479945.87</v>
          </cell>
          <cell r="Q120" t="str">
            <v>82231</v>
          </cell>
          <cell r="S120" t="str">
            <v>מועדון גמלאים</v>
          </cell>
          <cell r="U120">
            <v>3209300</v>
          </cell>
          <cell r="V120">
            <v>3209300</v>
          </cell>
          <cell r="X120">
            <v>2841300</v>
          </cell>
          <cell r="Y120">
            <v>2774119.5999999996</v>
          </cell>
        </row>
        <row r="121">
          <cell r="J121" t="str">
            <v>-------</v>
          </cell>
          <cell r="L121" t="str">
            <v>---------------------</v>
          </cell>
          <cell r="M121" t="str">
            <v>--------------</v>
          </cell>
          <cell r="N121" t="str">
            <v>--------------</v>
          </cell>
          <cell r="O121" t="str">
            <v>--------------</v>
          </cell>
          <cell r="P121" t="str">
            <v>--------------</v>
          </cell>
          <cell r="Q121" t="str">
            <v>-----------------</v>
          </cell>
          <cell r="S121" t="str">
            <v>-----------------</v>
          </cell>
          <cell r="U121" t="str">
            <v>--------------</v>
          </cell>
          <cell r="V121" t="str">
            <v>--------------</v>
          </cell>
          <cell r="X121" t="str">
            <v>--------------</v>
          </cell>
          <cell r="Y121" t="str">
            <v>--------------</v>
          </cell>
        </row>
        <row r="122">
          <cell r="J122" t="str">
            <v>.410</v>
          </cell>
          <cell r="L122" t="str">
            <v>דמי חוגים ומכללה</v>
          </cell>
          <cell r="M122">
            <v>2200000</v>
          </cell>
          <cell r="N122">
            <v>2200000</v>
          </cell>
          <cell r="O122">
            <v>1895000</v>
          </cell>
          <cell r="P122">
            <v>1987580</v>
          </cell>
          <cell r="Q122" t="str">
            <v>.110</v>
          </cell>
          <cell r="S122" t="str">
            <v>משכורות</v>
          </cell>
          <cell r="U122">
            <v>701000</v>
          </cell>
          <cell r="V122">
            <v>701000</v>
          </cell>
          <cell r="X122">
            <v>584000</v>
          </cell>
          <cell r="Y122">
            <v>583024.22</v>
          </cell>
        </row>
        <row r="123">
          <cell r="O123">
            <v>0</v>
          </cell>
          <cell r="P123">
            <v>0</v>
          </cell>
          <cell r="U123">
            <v>0</v>
          </cell>
          <cell r="V123">
            <v>0</v>
          </cell>
          <cell r="X123">
            <v>0</v>
          </cell>
          <cell r="Y123">
            <v>0</v>
          </cell>
        </row>
        <row r="124">
          <cell r="J124" t="str">
            <v>.421</v>
          </cell>
          <cell r="L124" t="str">
            <v>הכנסות טיולים</v>
          </cell>
          <cell r="M124">
            <v>450000</v>
          </cell>
          <cell r="N124">
            <v>450000</v>
          </cell>
          <cell r="O124">
            <v>350000</v>
          </cell>
          <cell r="P124">
            <v>470765.87</v>
          </cell>
          <cell r="Q124" t="str">
            <v>.130</v>
          </cell>
          <cell r="S124" t="str">
            <v>שעות נוספות</v>
          </cell>
          <cell r="U124">
            <v>4200</v>
          </cell>
          <cell r="V124">
            <v>4200</v>
          </cell>
          <cell r="X124">
            <v>2000</v>
          </cell>
          <cell r="Y124">
            <v>1714.24</v>
          </cell>
        </row>
        <row r="125">
          <cell r="J125" t="str">
            <v xml:space="preserve"> 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U125">
            <v>0</v>
          </cell>
          <cell r="V125">
            <v>0</v>
          </cell>
          <cell r="X125">
            <v>0</v>
          </cell>
          <cell r="Y125">
            <v>0</v>
          </cell>
        </row>
        <row r="126">
          <cell r="J126" t="str">
            <v>.422</v>
          </cell>
          <cell r="L126" t="str">
            <v>דמי שמוש באולם</v>
          </cell>
          <cell r="M126">
            <v>22000</v>
          </cell>
          <cell r="N126">
            <v>22000</v>
          </cell>
          <cell r="O126">
            <v>22000</v>
          </cell>
          <cell r="P126">
            <v>21600</v>
          </cell>
          <cell r="Q126" t="str">
            <v>.210</v>
          </cell>
          <cell r="S126" t="str">
            <v>שכר מדריכים</v>
          </cell>
          <cell r="U126">
            <v>939000</v>
          </cell>
          <cell r="V126">
            <v>939000</v>
          </cell>
          <cell r="X126">
            <v>939000</v>
          </cell>
          <cell r="Y126">
            <v>951874.94</v>
          </cell>
        </row>
        <row r="128">
          <cell r="Q128" t="str">
            <v>.410</v>
          </cell>
          <cell r="S128" t="str">
            <v>דמי שמוש יד לבנים</v>
          </cell>
          <cell r="U128">
            <v>55000</v>
          </cell>
          <cell r="V128">
            <v>55000</v>
          </cell>
          <cell r="X128">
            <v>55000</v>
          </cell>
        </row>
        <row r="130">
          <cell r="Q130" t="str">
            <v>.431</v>
          </cell>
          <cell r="S130" t="str">
            <v>חשמל</v>
          </cell>
          <cell r="U130">
            <v>78600</v>
          </cell>
          <cell r="V130">
            <v>78600</v>
          </cell>
          <cell r="X130">
            <v>72000</v>
          </cell>
          <cell r="Y130">
            <v>70399.95</v>
          </cell>
        </row>
        <row r="131">
          <cell r="Y131">
            <v>0</v>
          </cell>
        </row>
        <row r="132">
          <cell r="Q132" t="str">
            <v>.432</v>
          </cell>
          <cell r="S132" t="str">
            <v>מים</v>
          </cell>
          <cell r="U132">
            <v>14400</v>
          </cell>
          <cell r="V132">
            <v>14400</v>
          </cell>
          <cell r="X132">
            <v>10000</v>
          </cell>
          <cell r="Y132">
            <v>7929.57</v>
          </cell>
        </row>
        <row r="133">
          <cell r="U133">
            <v>0</v>
          </cell>
          <cell r="V133">
            <v>0</v>
          </cell>
          <cell r="X133">
            <v>0</v>
          </cell>
          <cell r="Y133">
            <v>0</v>
          </cell>
        </row>
        <row r="134">
          <cell r="Q134" t="str">
            <v>.511</v>
          </cell>
          <cell r="S134" t="str">
            <v>כיבוד- מ.גמלאים</v>
          </cell>
          <cell r="U134">
            <v>47000</v>
          </cell>
          <cell r="V134">
            <v>47000</v>
          </cell>
          <cell r="X134">
            <v>42800</v>
          </cell>
          <cell r="Y134">
            <v>42579.46</v>
          </cell>
        </row>
        <row r="135">
          <cell r="U135">
            <v>0</v>
          </cell>
          <cell r="V135">
            <v>0</v>
          </cell>
          <cell r="X135">
            <v>0</v>
          </cell>
          <cell r="Y135">
            <v>0</v>
          </cell>
        </row>
        <row r="136">
          <cell r="Q136" t="str">
            <v>.530</v>
          </cell>
          <cell r="S136" t="str">
            <v>הוצ' רכב</v>
          </cell>
          <cell r="U136">
            <v>70000</v>
          </cell>
          <cell r="V136">
            <v>70000</v>
          </cell>
          <cell r="X136">
            <v>51300</v>
          </cell>
          <cell r="Y136">
            <v>58330.38</v>
          </cell>
        </row>
        <row r="137">
          <cell r="U137">
            <v>0</v>
          </cell>
          <cell r="V137">
            <v>0</v>
          </cell>
          <cell r="X137">
            <v>0</v>
          </cell>
          <cell r="Y137">
            <v>0</v>
          </cell>
        </row>
        <row r="138">
          <cell r="M138" t="str">
            <v xml:space="preserve"> </v>
          </cell>
          <cell r="N138" t="str">
            <v xml:space="preserve"> </v>
          </cell>
          <cell r="Q138" t="str">
            <v>.540</v>
          </cell>
          <cell r="S138" t="str">
            <v>טלפון</v>
          </cell>
          <cell r="U138">
            <v>6500</v>
          </cell>
          <cell r="V138">
            <v>6500</v>
          </cell>
          <cell r="X138">
            <v>7000</v>
          </cell>
          <cell r="Y138">
            <v>6052.66</v>
          </cell>
        </row>
        <row r="139">
          <cell r="U139">
            <v>0</v>
          </cell>
          <cell r="V139">
            <v>0</v>
          </cell>
          <cell r="X139">
            <v>0</v>
          </cell>
          <cell r="Y139">
            <v>0</v>
          </cell>
        </row>
        <row r="140">
          <cell r="Q140" t="str">
            <v>.550</v>
          </cell>
          <cell r="S140" t="str">
            <v>פרסומים</v>
          </cell>
          <cell r="U140">
            <v>17000</v>
          </cell>
          <cell r="V140">
            <v>17000</v>
          </cell>
          <cell r="X140">
            <v>14300</v>
          </cell>
          <cell r="Y140">
            <v>8119</v>
          </cell>
        </row>
        <row r="141">
          <cell r="U141">
            <v>0</v>
          </cell>
          <cell r="V141">
            <v>0</v>
          </cell>
          <cell r="X141">
            <v>0</v>
          </cell>
          <cell r="Y141">
            <v>0</v>
          </cell>
        </row>
        <row r="142">
          <cell r="Q142" t="str">
            <v>.593</v>
          </cell>
          <cell r="S142" t="str">
            <v>השתת'בהוצ' הנח"ש</v>
          </cell>
          <cell r="U142">
            <v>1900</v>
          </cell>
          <cell r="V142">
            <v>1900</v>
          </cell>
          <cell r="X142">
            <v>4000</v>
          </cell>
          <cell r="Y142">
            <v>3131.05</v>
          </cell>
        </row>
        <row r="144">
          <cell r="Q144" t="str">
            <v>.751</v>
          </cell>
          <cell r="S144" t="str">
            <v>קבלן נקיון</v>
          </cell>
          <cell r="U144">
            <v>50000</v>
          </cell>
          <cell r="V144">
            <v>50000</v>
          </cell>
          <cell r="X144">
            <v>50000</v>
          </cell>
        </row>
        <row r="146">
          <cell r="Q146" t="str">
            <v>.756</v>
          </cell>
          <cell r="S146" t="str">
            <v>עובדים בחשבוניות</v>
          </cell>
          <cell r="U146">
            <v>635000</v>
          </cell>
          <cell r="V146">
            <v>635000</v>
          </cell>
          <cell r="X146">
            <v>537700</v>
          </cell>
          <cell r="Y146">
            <v>500789.91</v>
          </cell>
        </row>
        <row r="148">
          <cell r="Q148" t="str">
            <v>.781</v>
          </cell>
          <cell r="S148" t="str">
            <v>תקציב שוטף</v>
          </cell>
          <cell r="U148">
            <v>123500</v>
          </cell>
          <cell r="V148">
            <v>123500</v>
          </cell>
          <cell r="X148">
            <v>123500</v>
          </cell>
          <cell r="Y148">
            <v>112175.17</v>
          </cell>
        </row>
        <row r="149">
          <cell r="U149">
            <v>0</v>
          </cell>
          <cell r="V149">
            <v>0</v>
          </cell>
          <cell r="X149">
            <v>0</v>
          </cell>
          <cell r="Y149">
            <v>0</v>
          </cell>
        </row>
        <row r="150">
          <cell r="Q150" t="str">
            <v>.783</v>
          </cell>
          <cell r="S150" t="str">
            <v>הוצ'  "טיולים"</v>
          </cell>
          <cell r="U150">
            <v>450000</v>
          </cell>
          <cell r="V150">
            <v>450000</v>
          </cell>
          <cell r="X150">
            <v>332500</v>
          </cell>
          <cell r="Y150">
            <v>414488.01</v>
          </cell>
        </row>
        <row r="151">
          <cell r="U151">
            <v>0</v>
          </cell>
          <cell r="V151">
            <v>0</v>
          </cell>
          <cell r="X151">
            <v>0</v>
          </cell>
          <cell r="Y151">
            <v>0</v>
          </cell>
        </row>
        <row r="152">
          <cell r="Q152" t="str">
            <v>.785</v>
          </cell>
          <cell r="S152" t="str">
            <v>מועצת גמלאים</v>
          </cell>
          <cell r="U152">
            <v>16200</v>
          </cell>
          <cell r="V152">
            <v>16200</v>
          </cell>
          <cell r="X152">
            <v>16200</v>
          </cell>
          <cell r="Y152">
            <v>13511.04</v>
          </cell>
        </row>
        <row r="154">
          <cell r="J154" t="str">
            <v>3231</v>
          </cell>
          <cell r="L154" t="str">
            <v>ספריה מרכזית</v>
          </cell>
          <cell r="M154">
            <v>673000</v>
          </cell>
          <cell r="N154">
            <v>673000</v>
          </cell>
          <cell r="O154">
            <v>619000</v>
          </cell>
          <cell r="P154">
            <v>545380.84000000008</v>
          </cell>
          <cell r="Q154" t="str">
            <v>8231</v>
          </cell>
          <cell r="S154" t="str">
            <v>ספריה מרכזית</v>
          </cell>
          <cell r="U154">
            <v>3166300</v>
          </cell>
          <cell r="V154">
            <v>3166300</v>
          </cell>
          <cell r="X154">
            <v>3256400</v>
          </cell>
          <cell r="Y154">
            <v>3261338.8900000015</v>
          </cell>
        </row>
        <row r="155">
          <cell r="J155" t="str">
            <v>-------</v>
          </cell>
          <cell r="L155" t="str">
            <v>---------------------</v>
          </cell>
          <cell r="M155" t="str">
            <v>--------------</v>
          </cell>
          <cell r="N155" t="str">
            <v>--------------</v>
          </cell>
          <cell r="O155" t="str">
            <v>--------------</v>
          </cell>
          <cell r="P155" t="str">
            <v>--------------</v>
          </cell>
          <cell r="Q155" t="str">
            <v>-----------------</v>
          </cell>
          <cell r="S155" t="str">
            <v>-----------------</v>
          </cell>
          <cell r="U155" t="str">
            <v>--------------</v>
          </cell>
          <cell r="V155" t="str">
            <v>--------------</v>
          </cell>
          <cell r="X155" t="str">
            <v>--------------</v>
          </cell>
          <cell r="Y155" t="str">
            <v>--------------</v>
          </cell>
        </row>
        <row r="156">
          <cell r="J156" t="str">
            <v>.410</v>
          </cell>
          <cell r="L156" t="str">
            <v>חוגים והעשרה</v>
          </cell>
          <cell r="M156">
            <v>50000</v>
          </cell>
          <cell r="N156">
            <v>50000</v>
          </cell>
          <cell r="O156">
            <v>50000</v>
          </cell>
          <cell r="P156">
            <v>44859.08</v>
          </cell>
          <cell r="Q156" t="str">
            <v>.110</v>
          </cell>
          <cell r="S156" t="str">
            <v>משכורות</v>
          </cell>
          <cell r="U156">
            <v>2165500</v>
          </cell>
          <cell r="V156">
            <v>2165500</v>
          </cell>
          <cell r="X156">
            <v>2280000</v>
          </cell>
          <cell r="Y156">
            <v>2472243.35</v>
          </cell>
        </row>
        <row r="157">
          <cell r="M157" t="str">
            <v xml:space="preserve"> </v>
          </cell>
          <cell r="N157" t="str">
            <v xml:space="preserve"> </v>
          </cell>
          <cell r="O157">
            <v>0</v>
          </cell>
          <cell r="U157">
            <v>0</v>
          </cell>
          <cell r="V157">
            <v>0</v>
          </cell>
          <cell r="X157">
            <v>0</v>
          </cell>
          <cell r="Y157">
            <v>0</v>
          </cell>
        </row>
        <row r="158">
          <cell r="J158" t="str">
            <v>.422</v>
          </cell>
          <cell r="L158" t="str">
            <v>ערבי ספרות</v>
          </cell>
          <cell r="M158">
            <v>50000</v>
          </cell>
          <cell r="N158">
            <v>50000</v>
          </cell>
          <cell r="O158">
            <v>50000</v>
          </cell>
          <cell r="P158">
            <v>57392.9</v>
          </cell>
          <cell r="Q158" t="str">
            <v>.130</v>
          </cell>
          <cell r="S158" t="str">
            <v>שעות נוספות</v>
          </cell>
          <cell r="U158">
            <v>12000</v>
          </cell>
          <cell r="V158">
            <v>12000</v>
          </cell>
          <cell r="X158">
            <v>8000</v>
          </cell>
          <cell r="Y158">
            <v>8432.98</v>
          </cell>
        </row>
        <row r="159">
          <cell r="M159" t="str">
            <v xml:space="preserve"> </v>
          </cell>
          <cell r="N159" t="str">
            <v xml:space="preserve"> </v>
          </cell>
          <cell r="O159">
            <v>0</v>
          </cell>
          <cell r="P159">
            <v>0</v>
          </cell>
          <cell r="U159">
            <v>0</v>
          </cell>
          <cell r="V159">
            <v>0</v>
          </cell>
          <cell r="X159">
            <v>0</v>
          </cell>
          <cell r="Y159">
            <v>0</v>
          </cell>
        </row>
        <row r="160">
          <cell r="J160" t="str">
            <v>.423</v>
          </cell>
          <cell r="L160" t="str">
            <v>שימוש מכונת צילום</v>
          </cell>
          <cell r="M160">
            <v>40000</v>
          </cell>
          <cell r="N160">
            <v>40000</v>
          </cell>
          <cell r="O160">
            <v>0</v>
          </cell>
          <cell r="P160">
            <v>10874.98</v>
          </cell>
          <cell r="Q160" t="str">
            <v>.420</v>
          </cell>
          <cell r="S160" t="str">
            <v>תיקונים ואחזקה</v>
          </cell>
          <cell r="U160">
            <v>8500</v>
          </cell>
          <cell r="V160">
            <v>8500</v>
          </cell>
          <cell r="X160">
            <v>8500</v>
          </cell>
          <cell r="Y160">
            <v>7812.99</v>
          </cell>
        </row>
        <row r="161">
          <cell r="M161" t="str">
            <v xml:space="preserve"> </v>
          </cell>
          <cell r="N161" t="str">
            <v xml:space="preserve"> </v>
          </cell>
          <cell r="O161">
            <v>0</v>
          </cell>
          <cell r="P161">
            <v>0</v>
          </cell>
          <cell r="U161">
            <v>0</v>
          </cell>
          <cell r="V161">
            <v>0</v>
          </cell>
          <cell r="X161">
            <v>0</v>
          </cell>
          <cell r="Y161">
            <v>0</v>
          </cell>
        </row>
        <row r="162">
          <cell r="J162" t="str">
            <v>.425</v>
          </cell>
          <cell r="L162" t="str">
            <v>הכנסה מקנסות</v>
          </cell>
          <cell r="M162">
            <v>29000</v>
          </cell>
          <cell r="N162">
            <v>29000</v>
          </cell>
          <cell r="O162">
            <v>20000</v>
          </cell>
          <cell r="P162">
            <v>60847.68</v>
          </cell>
          <cell r="Q162" t="str">
            <v>.431</v>
          </cell>
          <cell r="S162" t="str">
            <v>חשמל</v>
          </cell>
          <cell r="U162">
            <v>172400</v>
          </cell>
          <cell r="V162">
            <v>172400</v>
          </cell>
          <cell r="X162">
            <v>180000</v>
          </cell>
          <cell r="Y162">
            <v>168941.43</v>
          </cell>
        </row>
        <row r="163">
          <cell r="M163" t="str">
            <v xml:space="preserve"> </v>
          </cell>
          <cell r="N163" t="str">
            <v xml:space="preserve"> </v>
          </cell>
          <cell r="O163">
            <v>0</v>
          </cell>
          <cell r="P163">
            <v>0</v>
          </cell>
          <cell r="Y163">
            <v>0</v>
          </cell>
        </row>
        <row r="164">
          <cell r="J164" t="str">
            <v>.426</v>
          </cell>
          <cell r="L164" t="str">
            <v>מכירת ספרים</v>
          </cell>
          <cell r="M164">
            <v>4000</v>
          </cell>
          <cell r="N164">
            <v>4000</v>
          </cell>
          <cell r="O164">
            <v>4000</v>
          </cell>
          <cell r="P164">
            <v>156.19999999999999</v>
          </cell>
          <cell r="Q164" t="str">
            <v>.432</v>
          </cell>
          <cell r="S164" t="str">
            <v>מים</v>
          </cell>
          <cell r="U164">
            <v>48200</v>
          </cell>
          <cell r="V164">
            <v>48200</v>
          </cell>
          <cell r="X164">
            <v>16000</v>
          </cell>
          <cell r="Y164">
            <v>18623.68</v>
          </cell>
        </row>
        <row r="165">
          <cell r="M165" t="str">
            <v xml:space="preserve"> </v>
          </cell>
          <cell r="N165" t="str">
            <v xml:space="preserve"> </v>
          </cell>
          <cell r="O165">
            <v>0</v>
          </cell>
          <cell r="P165">
            <v>0</v>
          </cell>
          <cell r="Y165">
            <v>0</v>
          </cell>
        </row>
        <row r="166">
          <cell r="J166" t="str">
            <v>.921</v>
          </cell>
          <cell r="L166" t="str">
            <v>השתת' מ. התרבות</v>
          </cell>
          <cell r="M166">
            <v>500000</v>
          </cell>
          <cell r="N166">
            <v>500000</v>
          </cell>
          <cell r="O166">
            <v>495000</v>
          </cell>
          <cell r="P166">
            <v>371250</v>
          </cell>
          <cell r="Q166" t="str">
            <v>.440</v>
          </cell>
          <cell r="S166" t="str">
            <v>ביטוח</v>
          </cell>
          <cell r="U166">
            <v>14000</v>
          </cell>
          <cell r="V166">
            <v>14000</v>
          </cell>
          <cell r="X166">
            <v>16000</v>
          </cell>
          <cell r="Y166">
            <v>13735.08</v>
          </cell>
        </row>
        <row r="167">
          <cell r="U167">
            <v>0</v>
          </cell>
          <cell r="V167">
            <v>0</v>
          </cell>
          <cell r="X167">
            <v>0</v>
          </cell>
          <cell r="Y167">
            <v>0</v>
          </cell>
        </row>
        <row r="168">
          <cell r="M168" t="str">
            <v xml:space="preserve"> </v>
          </cell>
          <cell r="N168" t="str">
            <v xml:space="preserve"> </v>
          </cell>
          <cell r="Q168" t="str">
            <v>.511</v>
          </cell>
          <cell r="S168" t="str">
            <v>הוצאות כיבוד</v>
          </cell>
          <cell r="U168">
            <v>2100</v>
          </cell>
          <cell r="V168">
            <v>2100</v>
          </cell>
          <cell r="X168">
            <v>2800</v>
          </cell>
          <cell r="Y168">
            <v>4319.99</v>
          </cell>
        </row>
        <row r="169">
          <cell r="U169">
            <v>0</v>
          </cell>
          <cell r="V169">
            <v>0</v>
          </cell>
          <cell r="X169">
            <v>0</v>
          </cell>
          <cell r="Y169">
            <v>0</v>
          </cell>
        </row>
        <row r="170">
          <cell r="Q170" t="str">
            <v>.540</v>
          </cell>
          <cell r="S170" t="str">
            <v>טלפון</v>
          </cell>
          <cell r="U170">
            <v>39600</v>
          </cell>
          <cell r="V170">
            <v>39600</v>
          </cell>
          <cell r="X170">
            <v>50000</v>
          </cell>
          <cell r="Y170">
            <v>44253.97</v>
          </cell>
        </row>
        <row r="171">
          <cell r="U171">
            <v>0</v>
          </cell>
          <cell r="V171">
            <v>0</v>
          </cell>
          <cell r="X171">
            <v>0</v>
          </cell>
          <cell r="Y171">
            <v>0</v>
          </cell>
        </row>
        <row r="172">
          <cell r="Q172" t="str">
            <v>.541</v>
          </cell>
          <cell r="S172" t="str">
            <v xml:space="preserve"> בולים</v>
          </cell>
          <cell r="U172">
            <v>24000</v>
          </cell>
          <cell r="V172">
            <v>24000</v>
          </cell>
          <cell r="X172">
            <v>10800</v>
          </cell>
          <cell r="Y172">
            <v>23924.639999999999</v>
          </cell>
        </row>
        <row r="173">
          <cell r="U173">
            <v>0</v>
          </cell>
          <cell r="V173">
            <v>0</v>
          </cell>
          <cell r="X173">
            <v>0</v>
          </cell>
          <cell r="Y173">
            <v>0</v>
          </cell>
        </row>
        <row r="174">
          <cell r="Q174" t="str">
            <v>.550</v>
          </cell>
          <cell r="S174" t="str">
            <v>פרסומים</v>
          </cell>
          <cell r="U174">
            <v>26000</v>
          </cell>
          <cell r="V174">
            <v>26000</v>
          </cell>
          <cell r="X174">
            <v>13500</v>
          </cell>
          <cell r="Y174">
            <v>26332</v>
          </cell>
        </row>
        <row r="175">
          <cell r="U175">
            <v>0</v>
          </cell>
          <cell r="V175">
            <v>0</v>
          </cell>
          <cell r="X175">
            <v>0</v>
          </cell>
          <cell r="Y175">
            <v>0</v>
          </cell>
        </row>
        <row r="176">
          <cell r="Q176" t="str">
            <v>.560</v>
          </cell>
          <cell r="S176" t="str">
            <v>הוצ' משרדיות</v>
          </cell>
          <cell r="U176">
            <v>2800</v>
          </cell>
          <cell r="V176">
            <v>2800</v>
          </cell>
          <cell r="X176">
            <v>2800</v>
          </cell>
          <cell r="Y176">
            <v>2496</v>
          </cell>
        </row>
        <row r="177">
          <cell r="U177">
            <v>0</v>
          </cell>
          <cell r="V177">
            <v>0</v>
          </cell>
          <cell r="X177">
            <v>0</v>
          </cell>
          <cell r="Y177">
            <v>0</v>
          </cell>
        </row>
        <row r="178">
          <cell r="Q178" t="str">
            <v>.593</v>
          </cell>
          <cell r="S178" t="str">
            <v>השתת'בהוצ' הנח"ש</v>
          </cell>
          <cell r="U178">
            <v>2200</v>
          </cell>
          <cell r="V178">
            <v>2200</v>
          </cell>
          <cell r="X178">
            <v>6000</v>
          </cell>
          <cell r="Y178">
            <v>3407.59</v>
          </cell>
        </row>
        <row r="179">
          <cell r="U179">
            <v>0</v>
          </cell>
          <cell r="V179">
            <v>0</v>
          </cell>
          <cell r="X179">
            <v>0</v>
          </cell>
          <cell r="Y179">
            <v>0</v>
          </cell>
        </row>
        <row r="180">
          <cell r="Q180" t="str">
            <v>.720</v>
          </cell>
          <cell r="S180" t="str">
            <v>חומרים</v>
          </cell>
          <cell r="U180">
            <v>14400</v>
          </cell>
          <cell r="V180">
            <v>14400</v>
          </cell>
          <cell r="X180">
            <v>14400</v>
          </cell>
          <cell r="Y180">
            <v>14447.96</v>
          </cell>
        </row>
        <row r="181">
          <cell r="U181">
            <v>0</v>
          </cell>
          <cell r="V181">
            <v>0</v>
          </cell>
          <cell r="X181">
            <v>0</v>
          </cell>
          <cell r="Y181">
            <v>0</v>
          </cell>
        </row>
        <row r="182">
          <cell r="Q182" t="str">
            <v>.751</v>
          </cell>
          <cell r="S182" t="str">
            <v>קבלן נקיון</v>
          </cell>
          <cell r="U182">
            <v>9000</v>
          </cell>
          <cell r="V182">
            <v>9000</v>
          </cell>
          <cell r="X182">
            <v>9000</v>
          </cell>
          <cell r="Y182">
            <v>8831</v>
          </cell>
        </row>
        <row r="183">
          <cell r="U183">
            <v>0</v>
          </cell>
          <cell r="V183">
            <v>0</v>
          </cell>
          <cell r="X183">
            <v>0</v>
          </cell>
          <cell r="Y183">
            <v>0</v>
          </cell>
        </row>
        <row r="184">
          <cell r="Q184" t="str">
            <v>.780</v>
          </cell>
          <cell r="S184" t="str">
            <v>תקציב  שוטף</v>
          </cell>
          <cell r="U184">
            <v>12600</v>
          </cell>
          <cell r="V184">
            <v>12600</v>
          </cell>
          <cell r="X184">
            <v>12600</v>
          </cell>
          <cell r="Y184">
            <v>18379.14</v>
          </cell>
        </row>
        <row r="185">
          <cell r="U185">
            <v>0</v>
          </cell>
          <cell r="V185">
            <v>0</v>
          </cell>
          <cell r="X185">
            <v>0</v>
          </cell>
          <cell r="Y185">
            <v>0</v>
          </cell>
        </row>
        <row r="186">
          <cell r="Q186" t="str">
            <v>.781</v>
          </cell>
          <cell r="S186" t="str">
            <v>חוגים והעשרה</v>
          </cell>
          <cell r="U186">
            <v>47500</v>
          </cell>
          <cell r="V186">
            <v>47500</v>
          </cell>
          <cell r="X186">
            <v>47500</v>
          </cell>
          <cell r="Y186">
            <v>22826</v>
          </cell>
        </row>
        <row r="187">
          <cell r="U187">
            <v>0</v>
          </cell>
          <cell r="V187">
            <v>0</v>
          </cell>
          <cell r="X187">
            <v>0</v>
          </cell>
          <cell r="Y187">
            <v>0</v>
          </cell>
        </row>
        <row r="188">
          <cell r="Q188" t="str">
            <v>.782</v>
          </cell>
          <cell r="S188" t="str">
            <v>ערבי ספרות</v>
          </cell>
          <cell r="U188">
            <v>47500</v>
          </cell>
          <cell r="V188">
            <v>47500</v>
          </cell>
          <cell r="X188">
            <v>47500</v>
          </cell>
          <cell r="Y188">
            <v>17869</v>
          </cell>
        </row>
        <row r="189">
          <cell r="Y189">
            <v>0</v>
          </cell>
        </row>
        <row r="190">
          <cell r="Q190" t="str">
            <v>.931</v>
          </cell>
          <cell r="S190" t="str">
            <v>רכישת ספרים</v>
          </cell>
          <cell r="U190">
            <v>12700</v>
          </cell>
          <cell r="V190">
            <v>12700</v>
          </cell>
          <cell r="X190">
            <v>26500</v>
          </cell>
          <cell r="Y190">
            <v>6777.7</v>
          </cell>
        </row>
        <row r="192">
          <cell r="Q192" t="str">
            <v>.932</v>
          </cell>
          <cell r="S192" t="str">
            <v>רכישות  מ. החינוך</v>
          </cell>
          <cell r="U192">
            <v>500000</v>
          </cell>
          <cell r="V192">
            <v>500000</v>
          </cell>
          <cell r="X192">
            <v>495000</v>
          </cell>
          <cell r="Y192">
            <v>371250</v>
          </cell>
        </row>
        <row r="194">
          <cell r="Q194" t="str">
            <v>.933</v>
          </cell>
          <cell r="S194" t="str">
            <v>עתונות יומית וכ"ע</v>
          </cell>
          <cell r="U194">
            <v>5300</v>
          </cell>
          <cell r="V194">
            <v>5300</v>
          </cell>
          <cell r="X194">
            <v>9500</v>
          </cell>
          <cell r="Y194">
            <v>6434.39</v>
          </cell>
        </row>
        <row r="196">
          <cell r="J196" t="str">
            <v>325200</v>
          </cell>
          <cell r="L196" t="str">
            <v xml:space="preserve">מרכז מוסיקה </v>
          </cell>
          <cell r="M196">
            <v>3959000</v>
          </cell>
          <cell r="N196">
            <v>3959000</v>
          </cell>
          <cell r="O196">
            <v>3675000</v>
          </cell>
          <cell r="P196">
            <v>3023620.98</v>
          </cell>
          <cell r="Q196" t="str">
            <v>825200</v>
          </cell>
          <cell r="S196" t="str">
            <v>מרכז מוסיקה ק.שרת</v>
          </cell>
          <cell r="U196">
            <v>5599400</v>
          </cell>
          <cell r="V196">
            <v>5599400</v>
          </cell>
          <cell r="X196">
            <v>4691400</v>
          </cell>
          <cell r="Y196">
            <v>4746499.6300000008</v>
          </cell>
        </row>
        <row r="197">
          <cell r="J197" t="str">
            <v>-------</v>
          </cell>
          <cell r="L197" t="str">
            <v>---------------------</v>
          </cell>
          <cell r="M197" t="str">
            <v>--------------</v>
          </cell>
          <cell r="N197" t="str">
            <v>--------------</v>
          </cell>
          <cell r="O197" t="str">
            <v>--------------</v>
          </cell>
          <cell r="P197" t="str">
            <v>--------------</v>
          </cell>
          <cell r="Q197" t="str">
            <v>-----------------</v>
          </cell>
          <cell r="S197" t="str">
            <v>----------------------</v>
          </cell>
          <cell r="U197" t="str">
            <v>-----------------</v>
          </cell>
          <cell r="V197" t="str">
            <v>-----------------</v>
          </cell>
          <cell r="X197" t="str">
            <v>-----------------</v>
          </cell>
          <cell r="Y197" t="str">
            <v>-----------------</v>
          </cell>
        </row>
        <row r="198">
          <cell r="Q198" t="str">
            <v>825210</v>
          </cell>
          <cell r="S198" t="str">
            <v>מינהל המדור</v>
          </cell>
          <cell r="U198">
            <v>1363600</v>
          </cell>
          <cell r="V198">
            <v>1363600</v>
          </cell>
          <cell r="X198">
            <v>1326400</v>
          </cell>
          <cell r="Y198">
            <v>1299200.0500000003</v>
          </cell>
        </row>
        <row r="199">
          <cell r="Q199" t="str">
            <v>----------</v>
          </cell>
          <cell r="S199" t="str">
            <v>----------------------</v>
          </cell>
          <cell r="U199" t="str">
            <v>--------------</v>
          </cell>
          <cell r="V199" t="str">
            <v>--------------</v>
          </cell>
          <cell r="X199" t="str">
            <v>--------------</v>
          </cell>
          <cell r="Y199" t="str">
            <v>--------------</v>
          </cell>
        </row>
        <row r="200">
          <cell r="Q200" t="str">
            <v>.110</v>
          </cell>
          <cell r="S200" t="str">
            <v>משכורות</v>
          </cell>
          <cell r="U200">
            <v>1040700</v>
          </cell>
          <cell r="V200">
            <v>1040700</v>
          </cell>
          <cell r="X200">
            <v>993000</v>
          </cell>
          <cell r="Y200">
            <v>964511.08</v>
          </cell>
        </row>
        <row r="201">
          <cell r="U201">
            <v>0</v>
          </cell>
          <cell r="V201">
            <v>0</v>
          </cell>
          <cell r="X201">
            <v>0</v>
          </cell>
          <cell r="Y201">
            <v>0</v>
          </cell>
        </row>
        <row r="202">
          <cell r="Q202" t="str">
            <v>.130</v>
          </cell>
          <cell r="S202" t="str">
            <v>שעות נוספות</v>
          </cell>
          <cell r="U202">
            <v>25000</v>
          </cell>
          <cell r="V202">
            <v>25000</v>
          </cell>
          <cell r="X202">
            <v>41300</v>
          </cell>
          <cell r="Y202">
            <v>15081.38</v>
          </cell>
        </row>
        <row r="203">
          <cell r="U203">
            <v>0</v>
          </cell>
          <cell r="V203">
            <v>0</v>
          </cell>
          <cell r="X203">
            <v>0</v>
          </cell>
          <cell r="Y203">
            <v>0</v>
          </cell>
        </row>
        <row r="204">
          <cell r="Q204" t="str">
            <v>.420</v>
          </cell>
          <cell r="S204" t="str">
            <v>אחזקה ותיקונים</v>
          </cell>
          <cell r="U204">
            <v>2000</v>
          </cell>
          <cell r="V204">
            <v>2000</v>
          </cell>
          <cell r="X204">
            <v>2000</v>
          </cell>
          <cell r="Y204">
            <v>2382.0300000000002</v>
          </cell>
        </row>
        <row r="205">
          <cell r="U205">
            <v>0</v>
          </cell>
          <cell r="V205">
            <v>0</v>
          </cell>
          <cell r="X205">
            <v>0</v>
          </cell>
          <cell r="Y205">
            <v>0</v>
          </cell>
        </row>
        <row r="206">
          <cell r="Q206" t="str">
            <v xml:space="preserve">.431 </v>
          </cell>
          <cell r="S206" t="str">
            <v xml:space="preserve">חשמל </v>
          </cell>
          <cell r="U206">
            <v>156400</v>
          </cell>
          <cell r="V206">
            <v>156400</v>
          </cell>
          <cell r="X206">
            <v>90000</v>
          </cell>
          <cell r="Y206">
            <v>169946.86</v>
          </cell>
        </row>
        <row r="207">
          <cell r="U207">
            <v>0</v>
          </cell>
          <cell r="V207">
            <v>0</v>
          </cell>
          <cell r="X207">
            <v>0</v>
          </cell>
          <cell r="Y207">
            <v>0</v>
          </cell>
        </row>
        <row r="208">
          <cell r="Q208" t="str">
            <v xml:space="preserve">.432 </v>
          </cell>
          <cell r="S208" t="str">
            <v xml:space="preserve"> מים </v>
          </cell>
          <cell r="U208">
            <v>15400</v>
          </cell>
          <cell r="V208">
            <v>15400</v>
          </cell>
          <cell r="X208">
            <v>29000</v>
          </cell>
          <cell r="Y208">
            <v>17888.05</v>
          </cell>
        </row>
        <row r="209">
          <cell r="Y209">
            <v>0</v>
          </cell>
        </row>
        <row r="210">
          <cell r="Q210" t="str">
            <v xml:space="preserve">.440 </v>
          </cell>
          <cell r="S210" t="str">
            <v>ביטוח</v>
          </cell>
          <cell r="U210">
            <v>8000</v>
          </cell>
          <cell r="V210">
            <v>8000</v>
          </cell>
          <cell r="X210">
            <v>8000</v>
          </cell>
          <cell r="Y210">
            <v>6867.51</v>
          </cell>
        </row>
        <row r="211">
          <cell r="U211">
            <v>0</v>
          </cell>
          <cell r="V211">
            <v>0</v>
          </cell>
          <cell r="X211">
            <v>0</v>
          </cell>
          <cell r="Y211">
            <v>0</v>
          </cell>
        </row>
        <row r="212">
          <cell r="Q212" t="str">
            <v>.511</v>
          </cell>
          <cell r="S212" t="str">
            <v>כיבוד</v>
          </cell>
          <cell r="U212">
            <v>2300</v>
          </cell>
          <cell r="V212">
            <v>2300</v>
          </cell>
          <cell r="X212">
            <v>1000</v>
          </cell>
          <cell r="Y212">
            <v>4010.38</v>
          </cell>
        </row>
        <row r="213">
          <cell r="U213">
            <v>0</v>
          </cell>
          <cell r="V213">
            <v>0</v>
          </cell>
          <cell r="X213">
            <v>0</v>
          </cell>
          <cell r="Y213">
            <v>0</v>
          </cell>
        </row>
        <row r="214">
          <cell r="Q214" t="str">
            <v xml:space="preserve">.540 </v>
          </cell>
          <cell r="S214" t="str">
            <v>טלפון</v>
          </cell>
          <cell r="U214">
            <v>6600</v>
          </cell>
          <cell r="V214">
            <v>6600</v>
          </cell>
          <cell r="X214">
            <v>11000</v>
          </cell>
          <cell r="Y214">
            <v>13080.6</v>
          </cell>
        </row>
        <row r="215">
          <cell r="U215">
            <v>0</v>
          </cell>
          <cell r="V215">
            <v>0</v>
          </cell>
          <cell r="X215">
            <v>0</v>
          </cell>
          <cell r="Y215">
            <v>0</v>
          </cell>
        </row>
        <row r="216">
          <cell r="Q216" t="str">
            <v>.550</v>
          </cell>
          <cell r="S216" t="str">
            <v>פרסומים</v>
          </cell>
          <cell r="U216">
            <v>1800</v>
          </cell>
          <cell r="V216">
            <v>1800</v>
          </cell>
          <cell r="X216">
            <v>1800</v>
          </cell>
          <cell r="Y216">
            <v>1275</v>
          </cell>
        </row>
        <row r="217">
          <cell r="U217">
            <v>0</v>
          </cell>
          <cell r="V217">
            <v>0</v>
          </cell>
          <cell r="X217">
            <v>0</v>
          </cell>
          <cell r="Y217">
            <v>0</v>
          </cell>
        </row>
        <row r="218">
          <cell r="Q218" t="str">
            <v>.560</v>
          </cell>
          <cell r="S218" t="str">
            <v>הוצאות משרדיות</v>
          </cell>
          <cell r="U218">
            <v>4600</v>
          </cell>
          <cell r="V218">
            <v>4600</v>
          </cell>
          <cell r="X218">
            <v>4600</v>
          </cell>
          <cell r="Y218">
            <v>4997.76</v>
          </cell>
        </row>
        <row r="219">
          <cell r="U219">
            <v>0</v>
          </cell>
          <cell r="V219">
            <v>0</v>
          </cell>
          <cell r="X219">
            <v>0</v>
          </cell>
          <cell r="Y219">
            <v>0</v>
          </cell>
        </row>
        <row r="220">
          <cell r="Q220" t="str">
            <v xml:space="preserve">.593 </v>
          </cell>
          <cell r="S220" t="str">
            <v>השתת'בהוצ' הנח"ש</v>
          </cell>
          <cell r="U220">
            <v>100</v>
          </cell>
          <cell r="V220">
            <v>100</v>
          </cell>
          <cell r="X220">
            <v>1000</v>
          </cell>
          <cell r="Y220">
            <v>138.28</v>
          </cell>
        </row>
        <row r="221">
          <cell r="U221">
            <v>0</v>
          </cell>
          <cell r="V221">
            <v>0</v>
          </cell>
          <cell r="X221">
            <v>0</v>
          </cell>
          <cell r="Y221">
            <v>0</v>
          </cell>
        </row>
        <row r="222">
          <cell r="Q222" t="str">
            <v>.710</v>
          </cell>
          <cell r="S222" t="str">
            <v>הסעות</v>
          </cell>
          <cell r="U222">
            <v>1800</v>
          </cell>
          <cell r="V222">
            <v>1800</v>
          </cell>
          <cell r="X222">
            <v>1800</v>
          </cell>
          <cell r="Y222">
            <v>0</v>
          </cell>
        </row>
        <row r="223">
          <cell r="U223">
            <v>0</v>
          </cell>
          <cell r="V223">
            <v>0</v>
          </cell>
          <cell r="X223">
            <v>0</v>
          </cell>
          <cell r="Y223">
            <v>0</v>
          </cell>
        </row>
        <row r="224">
          <cell r="Q224" t="str">
            <v>.751</v>
          </cell>
          <cell r="S224" t="str">
            <v xml:space="preserve">קבלן  נקיון </v>
          </cell>
          <cell r="U224">
            <v>70000</v>
          </cell>
          <cell r="V224">
            <v>70000</v>
          </cell>
          <cell r="X224">
            <v>113000</v>
          </cell>
          <cell r="Y224">
            <v>67254</v>
          </cell>
        </row>
        <row r="225">
          <cell r="U225">
            <v>0</v>
          </cell>
          <cell r="V225">
            <v>0</v>
          </cell>
          <cell r="X225">
            <v>0</v>
          </cell>
          <cell r="Y225">
            <v>0</v>
          </cell>
        </row>
        <row r="226">
          <cell r="Q226" t="str">
            <v>.781</v>
          </cell>
          <cell r="S226" t="str">
            <v>תקציב שוטף וציוד</v>
          </cell>
          <cell r="U226">
            <v>28900</v>
          </cell>
          <cell r="V226">
            <v>28900</v>
          </cell>
          <cell r="X226">
            <v>28900</v>
          </cell>
          <cell r="Y226">
            <v>31767.119999999999</v>
          </cell>
        </row>
        <row r="227">
          <cell r="U227">
            <v>0</v>
          </cell>
          <cell r="V227">
            <v>0</v>
          </cell>
          <cell r="X227">
            <v>0</v>
          </cell>
        </row>
        <row r="228">
          <cell r="U228">
            <v>0</v>
          </cell>
          <cell r="V228">
            <v>0</v>
          </cell>
          <cell r="X228">
            <v>0</v>
          </cell>
        </row>
        <row r="229">
          <cell r="U229">
            <v>0</v>
          </cell>
          <cell r="V229">
            <v>0</v>
          </cell>
          <cell r="X229">
            <v>0</v>
          </cell>
        </row>
        <row r="230">
          <cell r="L230" t="str">
            <v>מרכז מוסיקה</v>
          </cell>
          <cell r="S230" t="str">
            <v>מרכז מוסיקה</v>
          </cell>
        </row>
        <row r="231">
          <cell r="J231" t="str">
            <v>325220</v>
          </cell>
          <cell r="L231" t="str">
            <v>ותזמורת הנוער</v>
          </cell>
          <cell r="M231">
            <v>3959000</v>
          </cell>
          <cell r="N231">
            <v>3959000</v>
          </cell>
          <cell r="O231">
            <v>3675000</v>
          </cell>
          <cell r="P231">
            <v>3023620.98</v>
          </cell>
          <cell r="Q231" t="str">
            <v>825220</v>
          </cell>
          <cell r="S231" t="str">
            <v>ותזמורת הנוער</v>
          </cell>
          <cell r="U231">
            <v>4235800</v>
          </cell>
          <cell r="V231">
            <v>4235800</v>
          </cell>
          <cell r="X231">
            <v>3365000</v>
          </cell>
          <cell r="Y231">
            <v>3447299.58</v>
          </cell>
        </row>
        <row r="232">
          <cell r="J232" t="str">
            <v>-------</v>
          </cell>
          <cell r="L232" t="str">
            <v>---------------------</v>
          </cell>
          <cell r="M232" t="str">
            <v>--------------</v>
          </cell>
          <cell r="N232" t="str">
            <v>--------------</v>
          </cell>
          <cell r="O232" t="str">
            <v>--------------</v>
          </cell>
          <cell r="P232" t="str">
            <v>--------------</v>
          </cell>
          <cell r="Q232" t="str">
            <v>-----------------</v>
          </cell>
          <cell r="S232" t="str">
            <v>----------------------</v>
          </cell>
          <cell r="U232" t="str">
            <v>--------------</v>
          </cell>
          <cell r="V232" t="str">
            <v>--------------</v>
          </cell>
          <cell r="X232" t="str">
            <v>--------------</v>
          </cell>
          <cell r="Y232" t="str">
            <v>--------------</v>
          </cell>
        </row>
        <row r="233">
          <cell r="J233" t="str">
            <v>.410</v>
          </cell>
          <cell r="L233" t="str">
            <v>דמי חוגים</v>
          </cell>
          <cell r="M233">
            <v>3500000</v>
          </cell>
          <cell r="N233">
            <v>3500000</v>
          </cell>
          <cell r="O233">
            <v>3328000</v>
          </cell>
          <cell r="P233">
            <v>2804853.66</v>
          </cell>
          <cell r="Q233" t="str">
            <v>.210</v>
          </cell>
          <cell r="S233" t="str">
            <v>משכורת</v>
          </cell>
          <cell r="U233">
            <v>3700000</v>
          </cell>
          <cell r="V233">
            <v>3700000</v>
          </cell>
          <cell r="X233">
            <v>3010000</v>
          </cell>
          <cell r="Y233">
            <v>3219166.7</v>
          </cell>
        </row>
        <row r="234">
          <cell r="M234" t="str">
            <v xml:space="preserve"> </v>
          </cell>
          <cell r="N234" t="str">
            <v xml:space="preserve"> </v>
          </cell>
          <cell r="O234">
            <v>0</v>
          </cell>
          <cell r="P234">
            <v>0</v>
          </cell>
          <cell r="U234">
            <v>0</v>
          </cell>
          <cell r="V234">
            <v>0</v>
          </cell>
          <cell r="X234">
            <v>0</v>
          </cell>
          <cell r="Y234">
            <v>0</v>
          </cell>
        </row>
        <row r="235">
          <cell r="J235" t="str">
            <v>.420</v>
          </cell>
          <cell r="L235" t="str">
            <v xml:space="preserve"> פרוייקט " דקל "</v>
          </cell>
          <cell r="M235">
            <v>312000</v>
          </cell>
          <cell r="N235">
            <v>312000</v>
          </cell>
          <cell r="O235">
            <v>210000</v>
          </cell>
          <cell r="P235">
            <v>175053.4</v>
          </cell>
          <cell r="Q235" t="str">
            <v>.211</v>
          </cell>
          <cell r="S235" t="str">
            <v>שכר - פרוייקט בדקל</v>
          </cell>
          <cell r="U235">
            <v>320000</v>
          </cell>
          <cell r="V235">
            <v>320000</v>
          </cell>
          <cell r="X235">
            <v>158000</v>
          </cell>
          <cell r="Y235">
            <v>145196.29999999999</v>
          </cell>
        </row>
        <row r="237">
          <cell r="J237" t="str">
            <v>.421</v>
          </cell>
          <cell r="L237" t="str">
            <v>קונצרטים אולם</v>
          </cell>
          <cell r="M237">
            <v>115000</v>
          </cell>
          <cell r="N237">
            <v>115000</v>
          </cell>
          <cell r="O237">
            <v>105000</v>
          </cell>
          <cell r="P237">
            <v>43713.919999999998</v>
          </cell>
          <cell r="Q237" t="str">
            <v>.511</v>
          </cell>
          <cell r="S237" t="str">
            <v>כיבוד-חוגים מ. המו</v>
          </cell>
          <cell r="U237">
            <v>2000</v>
          </cell>
          <cell r="V237">
            <v>2000</v>
          </cell>
        </row>
        <row r="239">
          <cell r="J239" t="str">
            <v>422</v>
          </cell>
          <cell r="L239" t="str">
            <v>אולפן הקלטות</v>
          </cell>
          <cell r="M239">
            <v>32000</v>
          </cell>
          <cell r="N239">
            <v>32000</v>
          </cell>
          <cell r="O239">
            <v>32000</v>
          </cell>
          <cell r="Q239" t="str">
            <v>.550</v>
          </cell>
          <cell r="S239" t="str">
            <v>פרסומים</v>
          </cell>
          <cell r="U239">
            <v>6700</v>
          </cell>
          <cell r="V239">
            <v>6700</v>
          </cell>
          <cell r="X239">
            <v>6700</v>
          </cell>
          <cell r="Y239">
            <v>5998.5</v>
          </cell>
        </row>
        <row r="240">
          <cell r="U240">
            <v>0</v>
          </cell>
          <cell r="V240">
            <v>0</v>
          </cell>
          <cell r="X240">
            <v>0</v>
          </cell>
        </row>
        <row r="241">
          <cell r="Q241" t="str">
            <v>.593</v>
          </cell>
          <cell r="S241" t="str">
            <v>השתת'בהוצ' הנח"ש</v>
          </cell>
          <cell r="U241">
            <v>400</v>
          </cell>
          <cell r="V241">
            <v>400</v>
          </cell>
          <cell r="X241">
            <v>3000</v>
          </cell>
          <cell r="Y241">
            <v>414.81</v>
          </cell>
        </row>
        <row r="242">
          <cell r="U242">
            <v>0</v>
          </cell>
          <cell r="V242">
            <v>0</v>
          </cell>
          <cell r="X242">
            <v>0</v>
          </cell>
          <cell r="Y242">
            <v>0</v>
          </cell>
        </row>
        <row r="243">
          <cell r="Q243" t="str">
            <v>.710</v>
          </cell>
          <cell r="S243" t="str">
            <v>הסעות לקונצרטים</v>
          </cell>
          <cell r="U243">
            <v>4800</v>
          </cell>
          <cell r="V243">
            <v>4800</v>
          </cell>
          <cell r="X243">
            <v>4800</v>
          </cell>
          <cell r="Y243">
            <v>700</v>
          </cell>
        </row>
        <row r="244">
          <cell r="U244">
            <v>0</v>
          </cell>
          <cell r="V244">
            <v>0</v>
          </cell>
          <cell r="X244">
            <v>0</v>
          </cell>
          <cell r="Y244">
            <v>0</v>
          </cell>
        </row>
        <row r="245">
          <cell r="Q245" t="str">
            <v>.752</v>
          </cell>
          <cell r="S245" t="str">
            <v>אבטחה</v>
          </cell>
          <cell r="U245">
            <v>17000</v>
          </cell>
          <cell r="V245">
            <v>17000</v>
          </cell>
          <cell r="X245">
            <v>17100</v>
          </cell>
          <cell r="Y245">
            <v>0</v>
          </cell>
        </row>
        <row r="246">
          <cell r="U246">
            <v>0</v>
          </cell>
          <cell r="V246">
            <v>0</v>
          </cell>
          <cell r="X246">
            <v>0</v>
          </cell>
        </row>
        <row r="247">
          <cell r="Q247" t="str">
            <v>.759</v>
          </cell>
          <cell r="S247" t="str">
            <v>חוגים מקצועיים</v>
          </cell>
          <cell r="U247">
            <v>25000</v>
          </cell>
          <cell r="V247">
            <v>25000</v>
          </cell>
          <cell r="X247">
            <v>10500</v>
          </cell>
          <cell r="Y247">
            <v>20872</v>
          </cell>
        </row>
        <row r="248">
          <cell r="U248">
            <v>0</v>
          </cell>
          <cell r="V248">
            <v>0</v>
          </cell>
          <cell r="X248">
            <v>0</v>
          </cell>
        </row>
        <row r="249">
          <cell r="Q249" t="str">
            <v>.780</v>
          </cell>
          <cell r="S249" t="str">
            <v xml:space="preserve"> תקציב שוטף</v>
          </cell>
          <cell r="U249">
            <v>19000</v>
          </cell>
          <cell r="V249">
            <v>19000</v>
          </cell>
          <cell r="X249">
            <v>19000</v>
          </cell>
          <cell r="Y249">
            <v>23511.68</v>
          </cell>
        </row>
        <row r="251">
          <cell r="Q251" t="str">
            <v>.781</v>
          </cell>
          <cell r="S251" t="str">
            <v>אחזקת כלי נגינה</v>
          </cell>
          <cell r="U251">
            <v>25000</v>
          </cell>
          <cell r="V251">
            <v>25000</v>
          </cell>
          <cell r="X251">
            <v>20000</v>
          </cell>
          <cell r="Y251">
            <v>20999.59</v>
          </cell>
        </row>
        <row r="253">
          <cell r="Q253" t="str">
            <v>.782</v>
          </cell>
          <cell r="S253" t="str">
            <v>קונצרטים ואולם</v>
          </cell>
          <cell r="U253">
            <v>85500</v>
          </cell>
          <cell r="V253">
            <v>85500</v>
          </cell>
          <cell r="X253">
            <v>85500</v>
          </cell>
          <cell r="Y253">
            <v>10440</v>
          </cell>
        </row>
        <row r="254">
          <cell r="U254">
            <v>0</v>
          </cell>
          <cell r="V254">
            <v>0</v>
          </cell>
          <cell r="X254">
            <v>0</v>
          </cell>
        </row>
        <row r="255">
          <cell r="Q255" t="str">
            <v>.783</v>
          </cell>
          <cell r="S255" t="str">
            <v>אולפן הקלטות</v>
          </cell>
          <cell r="U255">
            <v>30400</v>
          </cell>
          <cell r="V255">
            <v>30400</v>
          </cell>
          <cell r="X255">
            <v>30400</v>
          </cell>
        </row>
        <row r="256">
          <cell r="U256">
            <v>0</v>
          </cell>
          <cell r="V256">
            <v>0</v>
          </cell>
          <cell r="X256">
            <v>0</v>
          </cell>
        </row>
        <row r="257">
          <cell r="J257">
            <v>325</v>
          </cell>
          <cell r="L257" t="str">
            <v xml:space="preserve">מישכן האומנויות </v>
          </cell>
          <cell r="M257">
            <v>1120000</v>
          </cell>
          <cell r="N257">
            <v>1120000</v>
          </cell>
          <cell r="O257">
            <v>966000</v>
          </cell>
          <cell r="P257">
            <v>1121027.27</v>
          </cell>
          <cell r="Q257">
            <v>825</v>
          </cell>
          <cell r="S257" t="str">
            <v xml:space="preserve">מישכן האומנויות </v>
          </cell>
          <cell r="U257">
            <v>2302100</v>
          </cell>
          <cell r="V257">
            <v>2302100</v>
          </cell>
          <cell r="X257">
            <v>2173800</v>
          </cell>
          <cell r="Y257">
            <v>2279828.46</v>
          </cell>
        </row>
        <row r="258">
          <cell r="J258" t="str">
            <v>-------</v>
          </cell>
          <cell r="L258" t="str">
            <v>---------------------</v>
          </cell>
          <cell r="M258" t="str">
            <v>--------------</v>
          </cell>
          <cell r="N258" t="str">
            <v>--------------</v>
          </cell>
          <cell r="O258" t="str">
            <v>--------------</v>
          </cell>
          <cell r="P258" t="str">
            <v>--------------</v>
          </cell>
          <cell r="Q258" t="str">
            <v>-----------------</v>
          </cell>
          <cell r="S258" t="str">
            <v>-----------------</v>
          </cell>
          <cell r="U258" t="str">
            <v>-----------------</v>
          </cell>
          <cell r="V258" t="str">
            <v>-----------------</v>
          </cell>
          <cell r="X258" t="str">
            <v>-----------------</v>
          </cell>
          <cell r="Y258" t="str">
            <v>-----------------</v>
          </cell>
        </row>
        <row r="259">
          <cell r="M259">
            <v>0</v>
          </cell>
          <cell r="N259">
            <v>0</v>
          </cell>
          <cell r="Q259">
            <v>8251</v>
          </cell>
          <cell r="S259" t="str">
            <v xml:space="preserve">מינהל </v>
          </cell>
          <cell r="U259">
            <v>1305500</v>
          </cell>
          <cell r="V259">
            <v>1305500</v>
          </cell>
          <cell r="X259">
            <v>1238500</v>
          </cell>
          <cell r="Y259">
            <v>1332245.94</v>
          </cell>
        </row>
        <row r="260">
          <cell r="Q260" t="str">
            <v>----------</v>
          </cell>
          <cell r="S260" t="str">
            <v>-----------------</v>
          </cell>
          <cell r="U260" t="str">
            <v>--------------</v>
          </cell>
          <cell r="V260" t="str">
            <v>--------------</v>
          </cell>
          <cell r="X260" t="str">
            <v>--------------</v>
          </cell>
          <cell r="Y260" t="str">
            <v>--------------</v>
          </cell>
        </row>
        <row r="261">
          <cell r="Q261" t="str">
            <v>.110</v>
          </cell>
          <cell r="S261" t="str">
            <v>משכורת</v>
          </cell>
          <cell r="U261">
            <v>845700</v>
          </cell>
          <cell r="V261">
            <v>845700</v>
          </cell>
          <cell r="X261">
            <v>807000</v>
          </cell>
          <cell r="Y261">
            <v>839319.45</v>
          </cell>
        </row>
        <row r="262">
          <cell r="U262">
            <v>0</v>
          </cell>
          <cell r="V262">
            <v>0</v>
          </cell>
          <cell r="X262">
            <v>0</v>
          </cell>
          <cell r="Y262">
            <v>0</v>
          </cell>
        </row>
        <row r="263">
          <cell r="Q263" t="str">
            <v>.130</v>
          </cell>
          <cell r="S263" t="str">
            <v>שעות נוספות</v>
          </cell>
          <cell r="U263">
            <v>32000</v>
          </cell>
          <cell r="V263">
            <v>32000</v>
          </cell>
          <cell r="X263">
            <v>32000</v>
          </cell>
          <cell r="Y263">
            <v>38806.239999999998</v>
          </cell>
        </row>
        <row r="264">
          <cell r="U264">
            <v>0</v>
          </cell>
          <cell r="V264">
            <v>0</v>
          </cell>
          <cell r="X264">
            <v>0</v>
          </cell>
          <cell r="Y264">
            <v>0</v>
          </cell>
        </row>
        <row r="265">
          <cell r="Q265" t="str">
            <v>.420</v>
          </cell>
          <cell r="S265" t="str">
            <v>תיקונים ואחזקה</v>
          </cell>
          <cell r="U265">
            <v>16600</v>
          </cell>
          <cell r="V265">
            <v>16600</v>
          </cell>
          <cell r="X265">
            <v>16600</v>
          </cell>
          <cell r="Y265">
            <v>21988.7</v>
          </cell>
        </row>
        <row r="266">
          <cell r="U266">
            <v>0</v>
          </cell>
          <cell r="V266">
            <v>0</v>
          </cell>
          <cell r="X266">
            <v>0</v>
          </cell>
          <cell r="Y266">
            <v>0</v>
          </cell>
        </row>
        <row r="267">
          <cell r="Q267" t="str">
            <v>.431</v>
          </cell>
          <cell r="S267" t="str">
            <v>חשמל</v>
          </cell>
          <cell r="U267">
            <v>89400</v>
          </cell>
          <cell r="V267">
            <v>89400</v>
          </cell>
          <cell r="X267">
            <v>75000</v>
          </cell>
          <cell r="Y267">
            <v>75352.490000000005</v>
          </cell>
        </row>
        <row r="268">
          <cell r="Y268">
            <v>0</v>
          </cell>
        </row>
        <row r="269">
          <cell r="Q269" t="str">
            <v>.432</v>
          </cell>
          <cell r="S269" t="str">
            <v>מים</v>
          </cell>
          <cell r="U269">
            <v>500</v>
          </cell>
          <cell r="V269">
            <v>500</v>
          </cell>
          <cell r="X269">
            <v>3000</v>
          </cell>
          <cell r="Y269">
            <v>253.65</v>
          </cell>
        </row>
        <row r="270">
          <cell r="Y270">
            <v>0</v>
          </cell>
        </row>
        <row r="271">
          <cell r="Q271" t="str">
            <v>.440</v>
          </cell>
          <cell r="S271" t="str">
            <v>ביטוח</v>
          </cell>
          <cell r="U271">
            <v>8000</v>
          </cell>
          <cell r="V271">
            <v>8000</v>
          </cell>
          <cell r="X271">
            <v>8000</v>
          </cell>
          <cell r="Y271">
            <v>6867.51</v>
          </cell>
        </row>
        <row r="272">
          <cell r="U272">
            <v>0</v>
          </cell>
          <cell r="V272">
            <v>0</v>
          </cell>
          <cell r="X272">
            <v>0</v>
          </cell>
          <cell r="Y272">
            <v>0</v>
          </cell>
        </row>
        <row r="273">
          <cell r="Q273" t="str">
            <v>.511</v>
          </cell>
          <cell r="S273" t="str">
            <v>הוצ' כיבוד</v>
          </cell>
          <cell r="U273">
            <v>1800</v>
          </cell>
          <cell r="V273">
            <v>1800</v>
          </cell>
          <cell r="X273">
            <v>1800</v>
          </cell>
          <cell r="Y273">
            <v>1992.31</v>
          </cell>
        </row>
        <row r="274">
          <cell r="U274">
            <v>0</v>
          </cell>
          <cell r="V274">
            <v>0</v>
          </cell>
          <cell r="X274">
            <v>0</v>
          </cell>
          <cell r="Y274">
            <v>0</v>
          </cell>
        </row>
        <row r="275">
          <cell r="Q275" t="str">
            <v>.530</v>
          </cell>
          <cell r="S275" t="str">
            <v>אחזקת רכב- משכן או</v>
          </cell>
          <cell r="U275">
            <v>57000</v>
          </cell>
          <cell r="V275">
            <v>57000</v>
          </cell>
          <cell r="X275">
            <v>47500</v>
          </cell>
          <cell r="Y275">
            <v>56859.38</v>
          </cell>
        </row>
        <row r="276">
          <cell r="U276">
            <v>0</v>
          </cell>
          <cell r="V276">
            <v>0</v>
          </cell>
          <cell r="X276">
            <v>0</v>
          </cell>
          <cell r="Y276">
            <v>0</v>
          </cell>
        </row>
        <row r="277">
          <cell r="Q277" t="str">
            <v>.540</v>
          </cell>
          <cell r="S277" t="str">
            <v>טלפון</v>
          </cell>
          <cell r="U277">
            <v>3200</v>
          </cell>
          <cell r="V277">
            <v>3200</v>
          </cell>
          <cell r="X277">
            <v>3000</v>
          </cell>
          <cell r="Y277">
            <v>3542.51</v>
          </cell>
        </row>
        <row r="278">
          <cell r="U278">
            <v>0</v>
          </cell>
          <cell r="V278">
            <v>0</v>
          </cell>
          <cell r="X278">
            <v>0</v>
          </cell>
          <cell r="Y278">
            <v>0</v>
          </cell>
        </row>
        <row r="279">
          <cell r="Q279" t="str">
            <v>.541</v>
          </cell>
          <cell r="S279" t="str">
            <v xml:space="preserve"> בולים</v>
          </cell>
          <cell r="U279">
            <v>700</v>
          </cell>
          <cell r="V279">
            <v>700</v>
          </cell>
          <cell r="X279">
            <v>900</v>
          </cell>
          <cell r="Y279">
            <v>490.75</v>
          </cell>
        </row>
        <row r="280">
          <cell r="U280">
            <v>0</v>
          </cell>
          <cell r="V280">
            <v>0</v>
          </cell>
          <cell r="X280">
            <v>0</v>
          </cell>
          <cell r="Y280">
            <v>0</v>
          </cell>
        </row>
        <row r="281">
          <cell r="Q281" t="str">
            <v>.550</v>
          </cell>
          <cell r="S281" t="str">
            <v>פרסומים</v>
          </cell>
          <cell r="U281">
            <v>17200</v>
          </cell>
          <cell r="V281">
            <v>17200</v>
          </cell>
          <cell r="X281">
            <v>17200</v>
          </cell>
          <cell r="Y281">
            <v>33594.01</v>
          </cell>
        </row>
        <row r="282">
          <cell r="U282">
            <v>0</v>
          </cell>
          <cell r="V282">
            <v>0</v>
          </cell>
          <cell r="X282">
            <v>0</v>
          </cell>
          <cell r="Y282">
            <v>0</v>
          </cell>
        </row>
        <row r="283">
          <cell r="Q283" t="str">
            <v>.560</v>
          </cell>
          <cell r="S283" t="str">
            <v>הוצאות משרדיות</v>
          </cell>
          <cell r="U283">
            <v>1800</v>
          </cell>
          <cell r="V283">
            <v>1800</v>
          </cell>
          <cell r="X283">
            <v>1800</v>
          </cell>
          <cell r="Y283">
            <v>1730.94</v>
          </cell>
        </row>
        <row r="284">
          <cell r="U284">
            <v>0</v>
          </cell>
          <cell r="V284">
            <v>0</v>
          </cell>
          <cell r="X284">
            <v>0</v>
          </cell>
          <cell r="Y284">
            <v>0</v>
          </cell>
        </row>
        <row r="285">
          <cell r="Q285" t="str">
            <v>.593</v>
          </cell>
          <cell r="S285" t="str">
            <v>השתת'בהוצ' הנח"ש</v>
          </cell>
          <cell r="U285">
            <v>1900</v>
          </cell>
          <cell r="V285">
            <v>1900</v>
          </cell>
          <cell r="X285">
            <v>4000</v>
          </cell>
          <cell r="Y285">
            <v>3131.05</v>
          </cell>
        </row>
        <row r="286">
          <cell r="U286">
            <v>0</v>
          </cell>
          <cell r="V286">
            <v>0</v>
          </cell>
          <cell r="X286">
            <v>0</v>
          </cell>
          <cell r="Y286">
            <v>0</v>
          </cell>
        </row>
        <row r="287">
          <cell r="Q287" t="str">
            <v>.751</v>
          </cell>
          <cell r="S287" t="str">
            <v>קבלן נקיון</v>
          </cell>
          <cell r="U287">
            <v>163000</v>
          </cell>
          <cell r="V287">
            <v>163000</v>
          </cell>
          <cell r="X287">
            <v>154000</v>
          </cell>
          <cell r="Y287">
            <v>125621</v>
          </cell>
        </row>
        <row r="288">
          <cell r="U288">
            <v>0</v>
          </cell>
          <cell r="V288">
            <v>0</v>
          </cell>
          <cell r="X288">
            <v>0</v>
          </cell>
          <cell r="Y288">
            <v>0</v>
          </cell>
        </row>
        <row r="289">
          <cell r="Q289" t="str">
            <v>.752</v>
          </cell>
          <cell r="S289" t="str">
            <v>אבטחה משכן אומנויו</v>
          </cell>
          <cell r="U289">
            <v>51300</v>
          </cell>
          <cell r="V289">
            <v>51300</v>
          </cell>
          <cell r="X289">
            <v>51300</v>
          </cell>
          <cell r="Y289">
            <v>99590.3</v>
          </cell>
        </row>
        <row r="290">
          <cell r="U290">
            <v>0</v>
          </cell>
          <cell r="V290">
            <v>0</v>
          </cell>
          <cell r="X290">
            <v>0</v>
          </cell>
          <cell r="Y290">
            <v>0</v>
          </cell>
        </row>
        <row r="291">
          <cell r="Q291" t="str">
            <v>.759</v>
          </cell>
          <cell r="S291" t="str">
            <v>צלילים  במישכן</v>
          </cell>
          <cell r="U291">
            <v>8200</v>
          </cell>
          <cell r="V291">
            <v>8200</v>
          </cell>
          <cell r="X291">
            <v>8200</v>
          </cell>
          <cell r="Y291">
            <v>8986</v>
          </cell>
        </row>
        <row r="292">
          <cell r="U292">
            <v>0</v>
          </cell>
          <cell r="V292">
            <v>0</v>
          </cell>
          <cell r="X292">
            <v>0</v>
          </cell>
          <cell r="Y292">
            <v>0</v>
          </cell>
        </row>
        <row r="293">
          <cell r="Q293" t="str">
            <v>.780</v>
          </cell>
          <cell r="S293" t="str">
            <v>תקציב שוטף</v>
          </cell>
          <cell r="U293">
            <v>7200</v>
          </cell>
          <cell r="V293">
            <v>7200</v>
          </cell>
          <cell r="X293">
            <v>7200</v>
          </cell>
          <cell r="Y293">
            <v>14119.65</v>
          </cell>
        </row>
        <row r="295">
          <cell r="J295" t="str">
            <v>3252</v>
          </cell>
          <cell r="L295" t="str">
            <v>חוגים</v>
          </cell>
          <cell r="M295">
            <v>1120000</v>
          </cell>
          <cell r="N295">
            <v>1120000</v>
          </cell>
          <cell r="O295">
            <v>966000</v>
          </cell>
          <cell r="P295">
            <v>1121027.27</v>
          </cell>
          <cell r="Q295" t="str">
            <v>8252</v>
          </cell>
          <cell r="S295" t="str">
            <v>מישכן חוגים</v>
          </cell>
          <cell r="U295">
            <v>996600</v>
          </cell>
          <cell r="V295">
            <v>996600</v>
          </cell>
          <cell r="X295">
            <v>935300</v>
          </cell>
          <cell r="Y295">
            <v>947582.52</v>
          </cell>
        </row>
        <row r="296">
          <cell r="J296" t="str">
            <v>-------</v>
          </cell>
          <cell r="L296" t="str">
            <v>---------------------</v>
          </cell>
          <cell r="M296" t="str">
            <v>--------------</v>
          </cell>
          <cell r="N296" t="str">
            <v>--------------</v>
          </cell>
          <cell r="O296" t="str">
            <v>--------------</v>
          </cell>
          <cell r="P296" t="str">
            <v>--------------</v>
          </cell>
          <cell r="Q296" t="str">
            <v>-----------------</v>
          </cell>
          <cell r="S296" t="str">
            <v>-----------------</v>
          </cell>
          <cell r="U296" t="str">
            <v>--------------</v>
          </cell>
          <cell r="V296" t="str">
            <v>--------------</v>
          </cell>
          <cell r="X296" t="str">
            <v>--------------</v>
          </cell>
          <cell r="Y296" t="str">
            <v>--------------</v>
          </cell>
        </row>
        <row r="297">
          <cell r="J297" t="str">
            <v>.410</v>
          </cell>
          <cell r="L297" t="str">
            <v>דמי חוגים</v>
          </cell>
          <cell r="M297">
            <v>70000</v>
          </cell>
          <cell r="N297">
            <v>70000</v>
          </cell>
          <cell r="O297">
            <v>60000</v>
          </cell>
          <cell r="P297">
            <v>70150.740000000005</v>
          </cell>
          <cell r="Q297" t="str">
            <v>.210</v>
          </cell>
          <cell r="S297" t="str">
            <v>שכר מדריכים</v>
          </cell>
          <cell r="U297">
            <v>65800</v>
          </cell>
          <cell r="V297">
            <v>65800</v>
          </cell>
          <cell r="X297">
            <v>65800</v>
          </cell>
          <cell r="Y297">
            <v>87438.94</v>
          </cell>
        </row>
        <row r="299">
          <cell r="J299" t="str">
            <v>.420</v>
          </cell>
          <cell r="L299" t="str">
            <v>הכנסות מפעולות</v>
          </cell>
          <cell r="M299">
            <v>1050000</v>
          </cell>
          <cell r="N299">
            <v>1050000</v>
          </cell>
          <cell r="O299">
            <v>906000</v>
          </cell>
          <cell r="P299">
            <v>1050876.53</v>
          </cell>
          <cell r="Q299" t="str">
            <v>.130</v>
          </cell>
          <cell r="S299" t="str">
            <v>שעות נוספות</v>
          </cell>
          <cell r="U299">
            <v>20000</v>
          </cell>
          <cell r="V299">
            <v>20000</v>
          </cell>
          <cell r="X299">
            <v>0</v>
          </cell>
          <cell r="Y299">
            <v>0</v>
          </cell>
        </row>
        <row r="301">
          <cell r="Q301" t="str">
            <v>.420</v>
          </cell>
          <cell r="S301" t="str">
            <v>תיקונים ואחזקה</v>
          </cell>
          <cell r="U301">
            <v>38000</v>
          </cell>
          <cell r="V301">
            <v>38000</v>
          </cell>
          <cell r="X301">
            <v>38000</v>
          </cell>
          <cell r="Y301">
            <v>13606.44</v>
          </cell>
        </row>
        <row r="302">
          <cell r="M302" t="str">
            <v xml:space="preserve"> </v>
          </cell>
          <cell r="N302" t="str">
            <v xml:space="preserve"> </v>
          </cell>
          <cell r="U302">
            <v>0</v>
          </cell>
          <cell r="V302">
            <v>0</v>
          </cell>
          <cell r="X302">
            <v>0</v>
          </cell>
          <cell r="Y302">
            <v>0</v>
          </cell>
        </row>
        <row r="303">
          <cell r="Q303" t="str">
            <v>.431</v>
          </cell>
          <cell r="S303" t="str">
            <v>חשמל</v>
          </cell>
          <cell r="U303">
            <v>96900</v>
          </cell>
          <cell r="V303">
            <v>96900</v>
          </cell>
          <cell r="X303">
            <v>75000</v>
          </cell>
          <cell r="Y303">
            <v>78265.09</v>
          </cell>
        </row>
        <row r="304">
          <cell r="M304" t="str">
            <v xml:space="preserve"> </v>
          </cell>
          <cell r="N304" t="str">
            <v xml:space="preserve"> </v>
          </cell>
          <cell r="U304">
            <v>0</v>
          </cell>
          <cell r="V304">
            <v>0</v>
          </cell>
          <cell r="X304">
            <v>0</v>
          </cell>
          <cell r="Y304">
            <v>0</v>
          </cell>
        </row>
        <row r="305">
          <cell r="Q305" t="str">
            <v>.432</v>
          </cell>
          <cell r="S305" t="str">
            <v>מים</v>
          </cell>
          <cell r="U305">
            <v>500</v>
          </cell>
          <cell r="V305">
            <v>500</v>
          </cell>
          <cell r="X305">
            <v>2000</v>
          </cell>
          <cell r="Y305">
            <v>200</v>
          </cell>
        </row>
        <row r="306">
          <cell r="U306">
            <v>0</v>
          </cell>
          <cell r="V306">
            <v>0</v>
          </cell>
          <cell r="X306">
            <v>0</v>
          </cell>
          <cell r="Y306">
            <v>0</v>
          </cell>
        </row>
        <row r="307">
          <cell r="Q307" t="str">
            <v>.511</v>
          </cell>
          <cell r="S307" t="str">
            <v>הוצ' כיבוד</v>
          </cell>
          <cell r="U307">
            <v>1800</v>
          </cell>
          <cell r="V307">
            <v>1800</v>
          </cell>
          <cell r="X307">
            <v>1800</v>
          </cell>
          <cell r="Y307">
            <v>3898.44</v>
          </cell>
        </row>
        <row r="308">
          <cell r="U308">
            <v>0</v>
          </cell>
          <cell r="V308">
            <v>0</v>
          </cell>
          <cell r="X308">
            <v>0</v>
          </cell>
          <cell r="Y308">
            <v>0</v>
          </cell>
        </row>
        <row r="309">
          <cell r="Q309" t="str">
            <v>.540</v>
          </cell>
          <cell r="S309" t="str">
            <v>טלפון</v>
          </cell>
          <cell r="U309">
            <v>20000</v>
          </cell>
          <cell r="V309">
            <v>20000</v>
          </cell>
          <cell r="X309">
            <v>15000</v>
          </cell>
          <cell r="Y309">
            <v>20583.759999999998</v>
          </cell>
        </row>
        <row r="310">
          <cell r="U310">
            <v>0</v>
          </cell>
          <cell r="V310">
            <v>0</v>
          </cell>
          <cell r="X310">
            <v>0</v>
          </cell>
          <cell r="Y310">
            <v>0</v>
          </cell>
        </row>
        <row r="311">
          <cell r="Q311" t="str">
            <v>.541</v>
          </cell>
          <cell r="S311" t="str">
            <v xml:space="preserve"> בולים</v>
          </cell>
          <cell r="U311">
            <v>3500</v>
          </cell>
          <cell r="V311">
            <v>3500</v>
          </cell>
          <cell r="X311">
            <v>4600</v>
          </cell>
          <cell r="Y311">
            <v>2453.7600000000002</v>
          </cell>
        </row>
        <row r="312">
          <cell r="U312">
            <v>0</v>
          </cell>
          <cell r="V312">
            <v>0</v>
          </cell>
          <cell r="X312">
            <v>0</v>
          </cell>
          <cell r="Y312">
            <v>0</v>
          </cell>
        </row>
        <row r="313">
          <cell r="Q313" t="str">
            <v>.550</v>
          </cell>
          <cell r="S313" t="str">
            <v>פרסומים</v>
          </cell>
          <cell r="U313">
            <v>71300</v>
          </cell>
          <cell r="V313">
            <v>71300</v>
          </cell>
          <cell r="X313">
            <v>71300</v>
          </cell>
          <cell r="Y313">
            <v>73983.5</v>
          </cell>
        </row>
        <row r="314">
          <cell r="U314">
            <v>0</v>
          </cell>
          <cell r="V314">
            <v>0</v>
          </cell>
          <cell r="X314">
            <v>0</v>
          </cell>
          <cell r="Y314">
            <v>0</v>
          </cell>
        </row>
        <row r="315">
          <cell r="Q315" t="str">
            <v>.560</v>
          </cell>
          <cell r="S315" t="str">
            <v>הוצאות משרדיות</v>
          </cell>
          <cell r="U315">
            <v>2700</v>
          </cell>
          <cell r="V315">
            <v>2700</v>
          </cell>
          <cell r="X315">
            <v>2700</v>
          </cell>
          <cell r="Y315">
            <v>-16096.6</v>
          </cell>
        </row>
        <row r="316">
          <cell r="U316">
            <v>0</v>
          </cell>
          <cell r="V316">
            <v>0</v>
          </cell>
          <cell r="X316">
            <v>0</v>
          </cell>
          <cell r="Y316">
            <v>0</v>
          </cell>
        </row>
        <row r="317">
          <cell r="Q317" t="str">
            <v>.720</v>
          </cell>
          <cell r="S317" t="str">
            <v>חומרים</v>
          </cell>
          <cell r="U317">
            <v>5400</v>
          </cell>
          <cell r="V317">
            <v>5400</v>
          </cell>
          <cell r="X317">
            <v>5400</v>
          </cell>
          <cell r="Y317">
            <v>3417.48</v>
          </cell>
        </row>
        <row r="318">
          <cell r="U318">
            <v>0</v>
          </cell>
          <cell r="V318">
            <v>0</v>
          </cell>
          <cell r="X318">
            <v>0</v>
          </cell>
          <cell r="Y318">
            <v>0</v>
          </cell>
        </row>
        <row r="319">
          <cell r="Q319" t="str">
            <v>.751</v>
          </cell>
          <cell r="S319" t="str">
            <v>קבלן נקיון</v>
          </cell>
          <cell r="U319">
            <v>163000</v>
          </cell>
          <cell r="V319">
            <v>163000</v>
          </cell>
          <cell r="X319">
            <v>154000</v>
          </cell>
          <cell r="Y319">
            <v>178000</v>
          </cell>
        </row>
        <row r="320">
          <cell r="U320">
            <v>0</v>
          </cell>
          <cell r="V320">
            <v>0</v>
          </cell>
          <cell r="X320">
            <v>0</v>
          </cell>
          <cell r="Y320">
            <v>0</v>
          </cell>
        </row>
        <row r="321">
          <cell r="Q321" t="str">
            <v>.752</v>
          </cell>
          <cell r="S321" t="str">
            <v>אבטחה</v>
          </cell>
          <cell r="U321">
            <v>53200</v>
          </cell>
          <cell r="V321">
            <v>53200</v>
          </cell>
          <cell r="X321">
            <v>53200</v>
          </cell>
          <cell r="Y321">
            <v>0</v>
          </cell>
        </row>
        <row r="322">
          <cell r="U322">
            <v>0</v>
          </cell>
          <cell r="V322">
            <v>0</v>
          </cell>
          <cell r="X322">
            <v>0</v>
          </cell>
          <cell r="Y322">
            <v>0</v>
          </cell>
        </row>
        <row r="323">
          <cell r="Q323" t="str">
            <v>.759</v>
          </cell>
          <cell r="S323" t="str">
            <v>מדריכים בחשבונית</v>
          </cell>
          <cell r="U323">
            <v>47500</v>
          </cell>
          <cell r="V323">
            <v>47500</v>
          </cell>
          <cell r="X323">
            <v>47500</v>
          </cell>
          <cell r="Y323">
            <v>51502</v>
          </cell>
        </row>
        <row r="324">
          <cell r="U324">
            <v>0</v>
          </cell>
          <cell r="V324">
            <v>0</v>
          </cell>
          <cell r="X324">
            <v>0</v>
          </cell>
          <cell r="Y324">
            <v>0</v>
          </cell>
        </row>
        <row r="325">
          <cell r="Q325" t="str">
            <v>.780</v>
          </cell>
          <cell r="S325" t="str">
            <v>תקציב שוטף</v>
          </cell>
          <cell r="U325">
            <v>27000</v>
          </cell>
          <cell r="V325">
            <v>27000</v>
          </cell>
          <cell r="X325">
            <v>19000</v>
          </cell>
          <cell r="Y325">
            <v>29975.21</v>
          </cell>
        </row>
        <row r="326">
          <cell r="U326">
            <v>0</v>
          </cell>
          <cell r="V326">
            <v>0</v>
          </cell>
          <cell r="X326">
            <v>0</v>
          </cell>
          <cell r="Y326">
            <v>0</v>
          </cell>
        </row>
        <row r="327">
          <cell r="Q327" t="str">
            <v>.781</v>
          </cell>
          <cell r="S327" t="str">
            <v>פעולות במשכן</v>
          </cell>
          <cell r="U327">
            <v>380000</v>
          </cell>
          <cell r="V327">
            <v>380000</v>
          </cell>
          <cell r="X327">
            <v>380000</v>
          </cell>
          <cell r="Y327">
            <v>420354.5</v>
          </cell>
        </row>
        <row r="329">
          <cell r="J329" t="str">
            <v>32641</v>
          </cell>
          <cell r="L329" t="str">
            <v>בית יד לבנים</v>
          </cell>
          <cell r="M329">
            <v>3675000</v>
          </cell>
          <cell r="N329">
            <v>3675000</v>
          </cell>
          <cell r="O329">
            <v>3585000</v>
          </cell>
          <cell r="P329">
            <v>3550076.26</v>
          </cell>
          <cell r="Q329" t="str">
            <v>82641</v>
          </cell>
          <cell r="S329" t="str">
            <v>בית יד לבנים</v>
          </cell>
          <cell r="U329">
            <v>6152900</v>
          </cell>
          <cell r="V329">
            <v>6152900</v>
          </cell>
          <cell r="X329">
            <v>5678800</v>
          </cell>
          <cell r="Y329">
            <v>5908644.7700000014</v>
          </cell>
        </row>
        <row r="330">
          <cell r="J330" t="str">
            <v>-------</v>
          </cell>
          <cell r="L330" t="str">
            <v>---------------------</v>
          </cell>
          <cell r="M330" t="str">
            <v>--------------</v>
          </cell>
          <cell r="N330" t="str">
            <v>--------------</v>
          </cell>
          <cell r="O330" t="str">
            <v>--------------</v>
          </cell>
          <cell r="P330" t="str">
            <v>--------------</v>
          </cell>
          <cell r="Q330" t="str">
            <v>-----------------</v>
          </cell>
          <cell r="S330" t="str">
            <v>-----------------</v>
          </cell>
          <cell r="U330" t="str">
            <v>--------------</v>
          </cell>
          <cell r="V330" t="str">
            <v>--------------</v>
          </cell>
          <cell r="X330" t="str">
            <v>--------------</v>
          </cell>
          <cell r="Y330" t="str">
            <v>--------------</v>
          </cell>
        </row>
        <row r="331">
          <cell r="J331" t="str">
            <v>.421</v>
          </cell>
          <cell r="L331" t="str">
            <v>הכנסות מארועים</v>
          </cell>
          <cell r="M331">
            <v>420000</v>
          </cell>
          <cell r="N331">
            <v>420000</v>
          </cell>
          <cell r="O331">
            <v>380000</v>
          </cell>
          <cell r="P331">
            <v>388744</v>
          </cell>
          <cell r="Q331" t="str">
            <v>.110</v>
          </cell>
          <cell r="S331" t="str">
            <v>משכורות</v>
          </cell>
          <cell r="U331">
            <v>1762700</v>
          </cell>
          <cell r="V331">
            <v>1762700</v>
          </cell>
          <cell r="X331">
            <v>1682000</v>
          </cell>
          <cell r="Y331">
            <v>1690405.72</v>
          </cell>
        </row>
        <row r="332">
          <cell r="M332" t="str">
            <v xml:space="preserve"> </v>
          </cell>
          <cell r="N332" t="str">
            <v xml:space="preserve"> </v>
          </cell>
          <cell r="O332">
            <v>0</v>
          </cell>
          <cell r="P332">
            <v>0</v>
          </cell>
          <cell r="U332">
            <v>0</v>
          </cell>
          <cell r="V332">
            <v>0</v>
          </cell>
          <cell r="X332">
            <v>0</v>
          </cell>
          <cell r="Y332">
            <v>0</v>
          </cell>
        </row>
        <row r="333">
          <cell r="J333" t="str">
            <v>.422</v>
          </cell>
          <cell r="L333" t="str">
            <v>מפעל המנויים</v>
          </cell>
          <cell r="M333">
            <v>2550000</v>
          </cell>
          <cell r="N333">
            <v>2550000</v>
          </cell>
          <cell r="O333">
            <v>2500000</v>
          </cell>
          <cell r="P333">
            <v>2585624.5099999998</v>
          </cell>
          <cell r="Q333" t="str">
            <v>.130</v>
          </cell>
          <cell r="S333" t="str">
            <v>שעות נוספות</v>
          </cell>
          <cell r="U333">
            <v>85000</v>
          </cell>
          <cell r="V333">
            <v>85000</v>
          </cell>
          <cell r="X333">
            <v>85000</v>
          </cell>
          <cell r="Y333">
            <v>70139.34</v>
          </cell>
        </row>
        <row r="334">
          <cell r="M334" t="str">
            <v xml:space="preserve"> </v>
          </cell>
          <cell r="N334" t="str">
            <v xml:space="preserve"> </v>
          </cell>
          <cell r="O334">
            <v>0</v>
          </cell>
          <cell r="U334">
            <v>0</v>
          </cell>
          <cell r="V334">
            <v>0</v>
          </cell>
          <cell r="X334">
            <v>0</v>
          </cell>
        </row>
        <row r="335">
          <cell r="J335" t="str">
            <v>.423</v>
          </cell>
          <cell r="L335" t="str">
            <v>הכנסות חדר מבקרים</v>
          </cell>
          <cell r="M335">
            <v>100000</v>
          </cell>
          <cell r="N335">
            <v>100000</v>
          </cell>
          <cell r="O335">
            <v>100000</v>
          </cell>
          <cell r="P335">
            <v>87380</v>
          </cell>
          <cell r="Q335" t="str">
            <v>.210</v>
          </cell>
          <cell r="S335" t="str">
            <v>שכר דילות והדרכה</v>
          </cell>
          <cell r="U335">
            <v>166000</v>
          </cell>
          <cell r="V335">
            <v>166000</v>
          </cell>
          <cell r="X335">
            <v>166000</v>
          </cell>
          <cell r="Y335">
            <v>200683</v>
          </cell>
        </row>
        <row r="336">
          <cell r="M336" t="str">
            <v xml:space="preserve"> </v>
          </cell>
          <cell r="N336" t="str">
            <v xml:space="preserve"> </v>
          </cell>
        </row>
        <row r="337">
          <cell r="J337" t="str">
            <v>.424</v>
          </cell>
          <cell r="L337" t="str">
            <v>דמי שמוש גמלאים</v>
          </cell>
          <cell r="M337">
            <v>55000</v>
          </cell>
          <cell r="N337">
            <v>55000</v>
          </cell>
          <cell r="O337">
            <v>55000</v>
          </cell>
          <cell r="Q337" t="str">
            <v>.420</v>
          </cell>
          <cell r="S337" t="str">
            <v>תיקונים</v>
          </cell>
          <cell r="U337">
            <v>86600</v>
          </cell>
          <cell r="V337">
            <v>86600</v>
          </cell>
          <cell r="X337">
            <v>76600</v>
          </cell>
          <cell r="Y337">
            <v>53125.1</v>
          </cell>
        </row>
        <row r="338">
          <cell r="M338" t="str">
            <v xml:space="preserve"> </v>
          </cell>
          <cell r="N338" t="str">
            <v xml:space="preserve"> </v>
          </cell>
          <cell r="U338">
            <v>0</v>
          </cell>
          <cell r="V338">
            <v>0</v>
          </cell>
          <cell r="X338">
            <v>0</v>
          </cell>
          <cell r="Y338">
            <v>0</v>
          </cell>
        </row>
        <row r="339">
          <cell r="J339" t="str">
            <v>.425</v>
          </cell>
          <cell r="L339" t="str">
            <v>דמי שמוש באולם</v>
          </cell>
          <cell r="M339">
            <v>550000</v>
          </cell>
          <cell r="N339">
            <v>550000</v>
          </cell>
          <cell r="O339">
            <v>550000</v>
          </cell>
          <cell r="P339">
            <v>488327.75</v>
          </cell>
          <cell r="Q339" t="str">
            <v>.431</v>
          </cell>
          <cell r="S339" t="str">
            <v>חשמל</v>
          </cell>
          <cell r="U339">
            <v>257700</v>
          </cell>
          <cell r="V339">
            <v>257700</v>
          </cell>
          <cell r="X339">
            <v>200000</v>
          </cell>
          <cell r="Y339">
            <v>238935.67999999999</v>
          </cell>
        </row>
        <row r="340">
          <cell r="U340">
            <v>0</v>
          </cell>
          <cell r="V340">
            <v>0</v>
          </cell>
          <cell r="X340">
            <v>0</v>
          </cell>
          <cell r="Y340">
            <v>0</v>
          </cell>
        </row>
        <row r="341">
          <cell r="Q341" t="str">
            <v>.432</v>
          </cell>
          <cell r="S341" t="str">
            <v>מים</v>
          </cell>
          <cell r="U341">
            <v>102000</v>
          </cell>
          <cell r="V341">
            <v>102000</v>
          </cell>
          <cell r="X341">
            <v>41000</v>
          </cell>
          <cell r="Y341">
            <v>45782.99</v>
          </cell>
        </row>
        <row r="342">
          <cell r="Y342">
            <v>0</v>
          </cell>
        </row>
        <row r="343">
          <cell r="Q343" t="str">
            <v>.440</v>
          </cell>
          <cell r="S343" t="str">
            <v>ביטוח</v>
          </cell>
          <cell r="U343">
            <v>48000</v>
          </cell>
          <cell r="V343">
            <v>48000</v>
          </cell>
          <cell r="X343">
            <v>48000</v>
          </cell>
          <cell r="Y343">
            <v>41205.24</v>
          </cell>
        </row>
        <row r="344">
          <cell r="U344">
            <v>0</v>
          </cell>
          <cell r="V344">
            <v>0</v>
          </cell>
          <cell r="X344">
            <v>0</v>
          </cell>
          <cell r="Y344">
            <v>0</v>
          </cell>
        </row>
        <row r="345">
          <cell r="Q345" t="str">
            <v>.511</v>
          </cell>
          <cell r="S345" t="str">
            <v>כיבוד+מועצת עיר</v>
          </cell>
          <cell r="U345">
            <v>27000</v>
          </cell>
          <cell r="V345">
            <v>27000</v>
          </cell>
          <cell r="X345">
            <v>22400</v>
          </cell>
          <cell r="Y345">
            <v>26379</v>
          </cell>
        </row>
        <row r="346">
          <cell r="U346">
            <v>0</v>
          </cell>
          <cell r="V346">
            <v>0</v>
          </cell>
          <cell r="X346">
            <v>0</v>
          </cell>
          <cell r="Y346">
            <v>0</v>
          </cell>
        </row>
        <row r="347">
          <cell r="Q347" t="str">
            <v>.540</v>
          </cell>
          <cell r="S347" t="str">
            <v>טלפון</v>
          </cell>
          <cell r="U347">
            <v>88000</v>
          </cell>
          <cell r="V347">
            <v>88000</v>
          </cell>
          <cell r="X347">
            <v>88000</v>
          </cell>
          <cell r="Y347">
            <v>91195.64</v>
          </cell>
        </row>
        <row r="348">
          <cell r="U348">
            <v>0</v>
          </cell>
          <cell r="V348">
            <v>0</v>
          </cell>
          <cell r="X348">
            <v>0</v>
          </cell>
          <cell r="Y348">
            <v>0</v>
          </cell>
        </row>
        <row r="349">
          <cell r="Q349" t="str">
            <v>.541</v>
          </cell>
          <cell r="S349" t="str">
            <v xml:space="preserve"> בולים</v>
          </cell>
          <cell r="U349">
            <v>103600</v>
          </cell>
          <cell r="V349">
            <v>103600</v>
          </cell>
          <cell r="X349">
            <v>31500</v>
          </cell>
          <cell r="Y349">
            <v>69937.279999999999</v>
          </cell>
        </row>
        <row r="350">
          <cell r="U350">
            <v>0</v>
          </cell>
          <cell r="V350">
            <v>0</v>
          </cell>
          <cell r="X350">
            <v>0</v>
          </cell>
          <cell r="Y350">
            <v>0</v>
          </cell>
        </row>
        <row r="351">
          <cell r="Q351" t="str">
            <v>.560</v>
          </cell>
          <cell r="S351" t="str">
            <v>הוצאות משרדיות</v>
          </cell>
          <cell r="U351">
            <v>6600</v>
          </cell>
          <cell r="V351">
            <v>6600</v>
          </cell>
          <cell r="X351">
            <v>5600</v>
          </cell>
          <cell r="Y351">
            <v>6426.32</v>
          </cell>
        </row>
        <row r="352">
          <cell r="U352">
            <v>0</v>
          </cell>
          <cell r="V352">
            <v>0</v>
          </cell>
          <cell r="X352">
            <v>0</v>
          </cell>
          <cell r="Y352">
            <v>0</v>
          </cell>
        </row>
        <row r="353">
          <cell r="Q353" t="str">
            <v>.593</v>
          </cell>
          <cell r="S353" t="str">
            <v>השתת' בהוצ' הנח"ש</v>
          </cell>
          <cell r="U353">
            <v>2000</v>
          </cell>
          <cell r="V353">
            <v>2000</v>
          </cell>
          <cell r="X353">
            <v>5000</v>
          </cell>
          <cell r="Y353">
            <v>3269.33</v>
          </cell>
        </row>
        <row r="354">
          <cell r="U354">
            <v>0</v>
          </cell>
          <cell r="V354">
            <v>0</v>
          </cell>
          <cell r="X354">
            <v>0</v>
          </cell>
          <cell r="Y354">
            <v>0</v>
          </cell>
        </row>
        <row r="355">
          <cell r="Q355" t="str">
            <v>.720</v>
          </cell>
          <cell r="S355" t="str">
            <v>חומרים</v>
          </cell>
          <cell r="U355">
            <v>46500</v>
          </cell>
          <cell r="V355">
            <v>46500</v>
          </cell>
          <cell r="X355">
            <v>31500</v>
          </cell>
          <cell r="Y355">
            <v>43001.24</v>
          </cell>
        </row>
        <row r="356">
          <cell r="U356">
            <v>0</v>
          </cell>
          <cell r="V356">
            <v>0</v>
          </cell>
          <cell r="X356">
            <v>0</v>
          </cell>
          <cell r="Y356">
            <v>0</v>
          </cell>
        </row>
        <row r="357">
          <cell r="Q357" t="str">
            <v>.751</v>
          </cell>
          <cell r="S357" t="str">
            <v>קבלן נקיון</v>
          </cell>
          <cell r="U357">
            <v>239000</v>
          </cell>
          <cell r="V357">
            <v>239000</v>
          </cell>
          <cell r="X357">
            <v>239000</v>
          </cell>
          <cell r="Y357">
            <v>248230.84</v>
          </cell>
        </row>
        <row r="358">
          <cell r="U358">
            <v>0</v>
          </cell>
          <cell r="V358">
            <v>0</v>
          </cell>
          <cell r="X358">
            <v>0</v>
          </cell>
          <cell r="Y358">
            <v>0</v>
          </cell>
        </row>
        <row r="359">
          <cell r="Q359" t="str">
            <v>.752</v>
          </cell>
          <cell r="S359" t="str">
            <v>אבטחה יד לבנים</v>
          </cell>
          <cell r="U359">
            <v>217600</v>
          </cell>
          <cell r="V359">
            <v>217600</v>
          </cell>
          <cell r="X359">
            <v>217600</v>
          </cell>
          <cell r="Y359">
            <v>200501.6</v>
          </cell>
        </row>
        <row r="360">
          <cell r="U360">
            <v>0</v>
          </cell>
          <cell r="V360">
            <v>0</v>
          </cell>
          <cell r="X360">
            <v>0</v>
          </cell>
          <cell r="Y360">
            <v>0</v>
          </cell>
        </row>
        <row r="361">
          <cell r="O361">
            <v>0</v>
          </cell>
          <cell r="Q361" t="str">
            <v>.780</v>
          </cell>
          <cell r="S361" t="str">
            <v>פעולות תרבות</v>
          </cell>
          <cell r="U361">
            <v>361000</v>
          </cell>
          <cell r="V361">
            <v>361000</v>
          </cell>
          <cell r="X361">
            <v>361000</v>
          </cell>
          <cell r="Y361">
            <v>329794</v>
          </cell>
        </row>
        <row r="362">
          <cell r="U362">
            <v>0</v>
          </cell>
          <cell r="V362">
            <v>0</v>
          </cell>
          <cell r="X362">
            <v>0</v>
          </cell>
          <cell r="Y362">
            <v>0</v>
          </cell>
        </row>
        <row r="363">
          <cell r="O363">
            <v>0</v>
          </cell>
          <cell r="Q363" t="str">
            <v>.781</v>
          </cell>
          <cell r="S363" t="str">
            <v>מפעל המנויים</v>
          </cell>
          <cell r="U363">
            <v>2550000</v>
          </cell>
          <cell r="V363">
            <v>2550000</v>
          </cell>
          <cell r="X363">
            <v>2375000</v>
          </cell>
          <cell r="Y363">
            <v>2549632.4500000002</v>
          </cell>
        </row>
        <row r="364">
          <cell r="U364">
            <v>0</v>
          </cell>
          <cell r="V364">
            <v>0</v>
          </cell>
          <cell r="X364">
            <v>0</v>
          </cell>
        </row>
        <row r="365">
          <cell r="Q365" t="str">
            <v>.782</v>
          </cell>
          <cell r="S365" t="str">
            <v>תקציב שוטף</v>
          </cell>
          <cell r="U365">
            <v>3600</v>
          </cell>
          <cell r="V365">
            <v>3600</v>
          </cell>
          <cell r="X365">
            <v>3600</v>
          </cell>
        </row>
        <row r="366">
          <cell r="U366">
            <v>0</v>
          </cell>
          <cell r="V366">
            <v>0</v>
          </cell>
          <cell r="X366">
            <v>0</v>
          </cell>
        </row>
        <row r="367">
          <cell r="J367" t="str">
            <v>32645</v>
          </cell>
          <cell r="L367" t="str">
            <v>מחלקת  גלריות</v>
          </cell>
          <cell r="M367">
            <v>10000</v>
          </cell>
          <cell r="N367">
            <v>10000</v>
          </cell>
          <cell r="O367">
            <v>10000</v>
          </cell>
          <cell r="P367">
            <v>11090</v>
          </cell>
          <cell r="Q367" t="str">
            <v>82645</v>
          </cell>
          <cell r="S367" t="str">
            <v>מחלקת  גלריות-מינהל</v>
          </cell>
          <cell r="U367">
            <v>499600</v>
          </cell>
          <cell r="V367">
            <v>499600</v>
          </cell>
          <cell r="X367">
            <v>481100</v>
          </cell>
          <cell r="Y367">
            <v>462855.63</v>
          </cell>
        </row>
        <row r="368">
          <cell r="J368" t="str">
            <v>-------</v>
          </cell>
          <cell r="L368" t="str">
            <v>---------------------</v>
          </cell>
          <cell r="M368" t="str">
            <v>--------------</v>
          </cell>
          <cell r="N368" t="str">
            <v>--------------</v>
          </cell>
          <cell r="O368" t="str">
            <v>--------------</v>
          </cell>
          <cell r="P368" t="str">
            <v>--------------</v>
          </cell>
          <cell r="Q368" t="str">
            <v>-----------------</v>
          </cell>
          <cell r="S368" t="str">
            <v>-----------------</v>
          </cell>
          <cell r="U368" t="str">
            <v>--------------</v>
          </cell>
          <cell r="V368" t="str">
            <v>--------------</v>
          </cell>
          <cell r="X368" t="str">
            <v>--------------</v>
          </cell>
          <cell r="Y368" t="str">
            <v>--------------</v>
          </cell>
        </row>
        <row r="369">
          <cell r="J369" t="str">
            <v>.420</v>
          </cell>
          <cell r="L369" t="str">
            <v>הכנסות מתערוכות</v>
          </cell>
          <cell r="M369">
            <v>10000</v>
          </cell>
          <cell r="N369">
            <v>10000</v>
          </cell>
          <cell r="O369">
            <v>10000</v>
          </cell>
          <cell r="P369">
            <v>11090</v>
          </cell>
          <cell r="Q369" t="str">
            <v>.110</v>
          </cell>
          <cell r="S369" t="str">
            <v>משכורות</v>
          </cell>
          <cell r="U369">
            <v>350900</v>
          </cell>
          <cell r="V369">
            <v>350900</v>
          </cell>
          <cell r="X369">
            <v>334800</v>
          </cell>
          <cell r="Y369">
            <v>350717.07</v>
          </cell>
        </row>
        <row r="371">
          <cell r="Q371" t="str">
            <v>.210</v>
          </cell>
          <cell r="S371" t="str">
            <v>שכר פרוייקטים</v>
          </cell>
          <cell r="U371">
            <v>44000</v>
          </cell>
          <cell r="V371">
            <v>44000</v>
          </cell>
          <cell r="X371">
            <v>44000</v>
          </cell>
        </row>
        <row r="373">
          <cell r="Q373" t="str">
            <v>.431</v>
          </cell>
          <cell r="S373" t="str">
            <v>חשמל</v>
          </cell>
          <cell r="U373">
            <v>24200</v>
          </cell>
          <cell r="V373">
            <v>24200</v>
          </cell>
          <cell r="X373">
            <v>21000</v>
          </cell>
          <cell r="Y373">
            <v>22400.31</v>
          </cell>
        </row>
        <row r="374">
          <cell r="U374">
            <v>0</v>
          </cell>
          <cell r="V374">
            <v>0</v>
          </cell>
          <cell r="X374">
            <v>0</v>
          </cell>
          <cell r="Y374">
            <v>0</v>
          </cell>
        </row>
        <row r="375">
          <cell r="Q375" t="str">
            <v>.440</v>
          </cell>
          <cell r="S375" t="str">
            <v>ביטוח</v>
          </cell>
          <cell r="U375">
            <v>3500</v>
          </cell>
          <cell r="V375">
            <v>3500</v>
          </cell>
          <cell r="X375">
            <v>4000</v>
          </cell>
          <cell r="Y375">
            <v>3433.76</v>
          </cell>
        </row>
        <row r="376">
          <cell r="U376">
            <v>0</v>
          </cell>
          <cell r="V376">
            <v>0</v>
          </cell>
          <cell r="X376">
            <v>0</v>
          </cell>
          <cell r="Y376">
            <v>0</v>
          </cell>
        </row>
        <row r="377">
          <cell r="Q377" t="str">
            <v>.511</v>
          </cell>
          <cell r="S377" t="str">
            <v>הוצאות כיבוד</v>
          </cell>
          <cell r="U377">
            <v>900</v>
          </cell>
          <cell r="V377">
            <v>900</v>
          </cell>
          <cell r="X377">
            <v>1000</v>
          </cell>
          <cell r="Y377">
            <v>994.35</v>
          </cell>
        </row>
        <row r="378">
          <cell r="U378">
            <v>0</v>
          </cell>
          <cell r="V378">
            <v>0</v>
          </cell>
          <cell r="X378">
            <v>0</v>
          </cell>
          <cell r="Y378">
            <v>0</v>
          </cell>
        </row>
        <row r="379">
          <cell r="Q379" t="str">
            <v>.540</v>
          </cell>
          <cell r="S379" t="str">
            <v>טלפון</v>
          </cell>
          <cell r="U379">
            <v>3800</v>
          </cell>
          <cell r="V379">
            <v>3800</v>
          </cell>
          <cell r="X379">
            <v>4000</v>
          </cell>
          <cell r="Y379">
            <v>3708.07</v>
          </cell>
        </row>
        <row r="380">
          <cell r="U380">
            <v>0</v>
          </cell>
          <cell r="V380">
            <v>0</v>
          </cell>
          <cell r="X380">
            <v>0</v>
          </cell>
          <cell r="Y380">
            <v>0</v>
          </cell>
        </row>
        <row r="381">
          <cell r="Q381" t="str">
            <v>.560</v>
          </cell>
          <cell r="S381" t="str">
            <v>הוצאות משרדיות</v>
          </cell>
          <cell r="U381">
            <v>1000</v>
          </cell>
          <cell r="V381">
            <v>1000</v>
          </cell>
          <cell r="X381">
            <v>1000</v>
          </cell>
          <cell r="Y381">
            <v>964.15</v>
          </cell>
        </row>
        <row r="382">
          <cell r="U382">
            <v>0</v>
          </cell>
          <cell r="V382">
            <v>0</v>
          </cell>
          <cell r="X382">
            <v>0</v>
          </cell>
          <cell r="Y382">
            <v>0</v>
          </cell>
        </row>
        <row r="383">
          <cell r="Q383" t="str">
            <v>.781</v>
          </cell>
          <cell r="S383" t="str">
            <v>הכנת קטלוגים</v>
          </cell>
          <cell r="U383">
            <v>15300</v>
          </cell>
          <cell r="V383">
            <v>15300</v>
          </cell>
          <cell r="X383">
            <v>15300</v>
          </cell>
          <cell r="Y383">
            <v>16999.8</v>
          </cell>
        </row>
        <row r="384">
          <cell r="U384">
            <v>0</v>
          </cell>
          <cell r="V384">
            <v>0</v>
          </cell>
          <cell r="X384">
            <v>0</v>
          </cell>
          <cell r="Y384">
            <v>0</v>
          </cell>
        </row>
        <row r="385">
          <cell r="Q385" t="str">
            <v>.782</v>
          </cell>
          <cell r="S385" t="str">
            <v>הכנת תערוכות</v>
          </cell>
          <cell r="U385">
            <v>56000</v>
          </cell>
          <cell r="V385">
            <v>56000</v>
          </cell>
          <cell r="X385">
            <v>56000</v>
          </cell>
          <cell r="Y385">
            <v>63638.12</v>
          </cell>
        </row>
        <row r="386">
          <cell r="U386">
            <v>0</v>
          </cell>
          <cell r="V386">
            <v>0</v>
          </cell>
          <cell r="X386">
            <v>0</v>
          </cell>
        </row>
        <row r="387">
          <cell r="X387">
            <v>0</v>
          </cell>
        </row>
        <row r="388">
          <cell r="L388" t="str">
            <v>מחלקת תרבות  ופנאי</v>
          </cell>
          <cell r="M388">
            <v>3123000</v>
          </cell>
          <cell r="N388">
            <v>3123000</v>
          </cell>
          <cell r="O388">
            <v>2855000</v>
          </cell>
          <cell r="P388">
            <v>2880932.48</v>
          </cell>
          <cell r="S388" t="str">
            <v>מחלקת תרבות  ופנאי</v>
          </cell>
          <cell r="U388">
            <v>6252300</v>
          </cell>
          <cell r="V388">
            <v>6252300</v>
          </cell>
          <cell r="X388">
            <v>6092600</v>
          </cell>
          <cell r="Y388">
            <v>6144985.3700000001</v>
          </cell>
        </row>
        <row r="389">
          <cell r="J389" t="str">
            <v>-------</v>
          </cell>
          <cell r="L389" t="str">
            <v>---------------------</v>
          </cell>
          <cell r="M389" t="str">
            <v>--------------</v>
          </cell>
          <cell r="N389" t="str">
            <v>--------------</v>
          </cell>
          <cell r="O389" t="str">
            <v>--------------</v>
          </cell>
          <cell r="P389" t="str">
            <v>--------------</v>
          </cell>
          <cell r="Q389" t="str">
            <v>-----------------</v>
          </cell>
          <cell r="S389" t="str">
            <v>-----------------</v>
          </cell>
          <cell r="U389" t="str">
            <v>-----------------</v>
          </cell>
          <cell r="V389" t="str">
            <v>-----------------</v>
          </cell>
          <cell r="X389" t="str">
            <v>-----------------</v>
          </cell>
          <cell r="Y389" t="str">
            <v>-----------------</v>
          </cell>
        </row>
        <row r="390">
          <cell r="J390" t="str">
            <v>3254</v>
          </cell>
          <cell r="L390" t="str">
            <v>מקהלות עירוניות</v>
          </cell>
          <cell r="M390">
            <v>235000</v>
          </cell>
          <cell r="N390">
            <v>235000</v>
          </cell>
          <cell r="O390">
            <v>210000</v>
          </cell>
          <cell r="P390">
            <v>236825.3</v>
          </cell>
          <cell r="Q390" t="str">
            <v>8254</v>
          </cell>
          <cell r="S390" t="str">
            <v>מקהלות ערוניות</v>
          </cell>
          <cell r="U390">
            <v>263100</v>
          </cell>
          <cell r="V390">
            <v>263100</v>
          </cell>
          <cell r="X390">
            <v>268900</v>
          </cell>
          <cell r="Y390">
            <v>359308.31</v>
          </cell>
        </row>
        <row r="391">
          <cell r="J391" t="str">
            <v>-------</v>
          </cell>
          <cell r="L391" t="str">
            <v>---------------------</v>
          </cell>
          <cell r="M391" t="str">
            <v>--------------</v>
          </cell>
          <cell r="N391" t="str">
            <v>--------------</v>
          </cell>
          <cell r="O391" t="str">
            <v>--------------</v>
          </cell>
          <cell r="P391" t="str">
            <v>--------------</v>
          </cell>
          <cell r="Q391" t="str">
            <v>-----------------</v>
          </cell>
          <cell r="S391" t="str">
            <v>-----------------</v>
          </cell>
          <cell r="U391" t="str">
            <v>-----------------</v>
          </cell>
          <cell r="V391" t="str">
            <v>-----------------</v>
          </cell>
          <cell r="X391" t="str">
            <v>-----------------</v>
          </cell>
          <cell r="Y391" t="str">
            <v>-----------------</v>
          </cell>
        </row>
        <row r="392">
          <cell r="J392" t="str">
            <v>32541</v>
          </cell>
          <cell r="L392" t="str">
            <v>הרעננים</v>
          </cell>
          <cell r="M392">
            <v>50000</v>
          </cell>
          <cell r="N392">
            <v>50000</v>
          </cell>
          <cell r="O392">
            <v>45000</v>
          </cell>
          <cell r="P392">
            <v>52058</v>
          </cell>
          <cell r="Q392" t="str">
            <v>82541</v>
          </cell>
          <cell r="S392" t="str">
            <v>הרעננים</v>
          </cell>
          <cell r="U392">
            <v>93100</v>
          </cell>
          <cell r="V392">
            <v>93100</v>
          </cell>
          <cell r="X392">
            <v>93100</v>
          </cell>
          <cell r="Y392">
            <v>121265.48</v>
          </cell>
        </row>
        <row r="393">
          <cell r="J393" t="str">
            <v>-------</v>
          </cell>
          <cell r="L393" t="str">
            <v>---------------------</v>
          </cell>
          <cell r="M393" t="str">
            <v>--------------</v>
          </cell>
          <cell r="N393" t="str">
            <v>--------------</v>
          </cell>
          <cell r="O393" t="str">
            <v>--------------</v>
          </cell>
          <cell r="P393" t="str">
            <v>--------------</v>
          </cell>
          <cell r="Q393" t="str">
            <v>-----------------</v>
          </cell>
          <cell r="S393" t="str">
            <v>-----------------</v>
          </cell>
          <cell r="U393" t="str">
            <v>--------------</v>
          </cell>
          <cell r="V393" t="str">
            <v>--------------</v>
          </cell>
          <cell r="X393" t="str">
            <v>--------------</v>
          </cell>
          <cell r="Y393" t="str">
            <v>--------------</v>
          </cell>
        </row>
        <row r="394">
          <cell r="J394" t="str">
            <v>.410</v>
          </cell>
          <cell r="L394" t="str">
            <v>דמי חברות</v>
          </cell>
          <cell r="M394">
            <v>47000</v>
          </cell>
          <cell r="N394">
            <v>47000</v>
          </cell>
          <cell r="O394">
            <v>42000</v>
          </cell>
          <cell r="P394">
            <v>35258</v>
          </cell>
          <cell r="Q394" t="str">
            <v>.759</v>
          </cell>
          <cell r="S394" t="str">
            <v>חוגים מקצועיים</v>
          </cell>
          <cell r="U394">
            <v>85500</v>
          </cell>
          <cell r="V394">
            <v>85500</v>
          </cell>
          <cell r="X394">
            <v>85500</v>
          </cell>
          <cell r="Y394">
            <v>86098.22</v>
          </cell>
        </row>
        <row r="395">
          <cell r="M395" t="str">
            <v xml:space="preserve"> </v>
          </cell>
          <cell r="N395" t="str">
            <v xml:space="preserve"> </v>
          </cell>
          <cell r="O395">
            <v>0</v>
          </cell>
          <cell r="P395">
            <v>0</v>
          </cell>
          <cell r="U395">
            <v>0</v>
          </cell>
          <cell r="V395">
            <v>0</v>
          </cell>
          <cell r="X395">
            <v>0</v>
          </cell>
        </row>
        <row r="396">
          <cell r="J396" t="str">
            <v>.420</v>
          </cell>
          <cell r="L396" t="str">
            <v>הכנסות מהופעות</v>
          </cell>
          <cell r="M396">
            <v>3000</v>
          </cell>
          <cell r="N396">
            <v>3000</v>
          </cell>
          <cell r="O396">
            <v>3000</v>
          </cell>
          <cell r="P396">
            <v>460</v>
          </cell>
          <cell r="Q396" t="str">
            <v>.780</v>
          </cell>
          <cell r="S396" t="str">
            <v>תקציב שוטף</v>
          </cell>
          <cell r="U396">
            <v>7600</v>
          </cell>
          <cell r="V396">
            <v>7600</v>
          </cell>
          <cell r="X396">
            <v>7600</v>
          </cell>
          <cell r="Y396">
            <v>6274.79</v>
          </cell>
        </row>
        <row r="397">
          <cell r="U397">
            <v>0</v>
          </cell>
          <cell r="V397">
            <v>0</v>
          </cell>
          <cell r="X397">
            <v>0</v>
          </cell>
        </row>
        <row r="398">
          <cell r="J398" t="str">
            <v>.421</v>
          </cell>
          <cell r="L398" t="str">
            <v xml:space="preserve">רעננים-חגיגת </v>
          </cell>
          <cell r="P398">
            <v>16340</v>
          </cell>
          <cell r="Q398" t="str">
            <v>.781</v>
          </cell>
          <cell r="S398" t="str">
            <v xml:space="preserve">רעננים-חגיגת </v>
          </cell>
          <cell r="U398">
            <v>0</v>
          </cell>
          <cell r="V398">
            <v>0</v>
          </cell>
          <cell r="X398">
            <v>0</v>
          </cell>
          <cell r="Y398">
            <v>28892.47</v>
          </cell>
        </row>
        <row r="399">
          <cell r="U399">
            <v>0</v>
          </cell>
          <cell r="V399">
            <v>0</v>
          </cell>
          <cell r="X399">
            <v>0</v>
          </cell>
        </row>
        <row r="400">
          <cell r="J400" t="str">
            <v>32542</v>
          </cell>
          <cell r="L400" t="str">
            <v>מקהלת רעות</v>
          </cell>
          <cell r="M400">
            <v>155000</v>
          </cell>
          <cell r="N400">
            <v>155000</v>
          </cell>
          <cell r="O400">
            <v>135000</v>
          </cell>
          <cell r="P400">
            <v>144767.29999999999</v>
          </cell>
          <cell r="Q400" t="str">
            <v>82542</v>
          </cell>
          <cell r="S400" t="str">
            <v>מקהלת רעות</v>
          </cell>
          <cell r="U400">
            <v>140000</v>
          </cell>
          <cell r="V400">
            <v>140000</v>
          </cell>
          <cell r="X400">
            <v>137800</v>
          </cell>
          <cell r="Y400">
            <v>177180.83000000002</v>
          </cell>
        </row>
        <row r="401">
          <cell r="J401" t="str">
            <v>-------</v>
          </cell>
          <cell r="L401" t="str">
            <v>---------------------</v>
          </cell>
          <cell r="M401" t="str">
            <v>--------------</v>
          </cell>
          <cell r="N401" t="str">
            <v>--------------</v>
          </cell>
          <cell r="O401" t="str">
            <v>--------------</v>
          </cell>
          <cell r="P401" t="str">
            <v>--------------</v>
          </cell>
          <cell r="Q401" t="str">
            <v>-----------------</v>
          </cell>
          <cell r="S401" t="str">
            <v>-----------------</v>
          </cell>
          <cell r="U401" t="str">
            <v>--------------</v>
          </cell>
          <cell r="V401" t="str">
            <v>--------------</v>
          </cell>
          <cell r="X401" t="str">
            <v>--------------</v>
          </cell>
          <cell r="Y401" t="str">
            <v>--------------</v>
          </cell>
        </row>
        <row r="402">
          <cell r="J402" t="str">
            <v>.410</v>
          </cell>
          <cell r="L402" t="str">
            <v>דמי חברות</v>
          </cell>
          <cell r="M402">
            <v>105000</v>
          </cell>
          <cell r="N402">
            <v>105000</v>
          </cell>
          <cell r="O402">
            <v>105000</v>
          </cell>
          <cell r="P402">
            <v>104515.3</v>
          </cell>
          <cell r="Q402" t="str">
            <v>.759</v>
          </cell>
          <cell r="S402" t="str">
            <v>חוגים מקצועיים</v>
          </cell>
          <cell r="U402">
            <v>125000</v>
          </cell>
          <cell r="V402">
            <v>125000</v>
          </cell>
          <cell r="X402">
            <v>123500</v>
          </cell>
          <cell r="Y402">
            <v>135826.88</v>
          </cell>
        </row>
        <row r="404">
          <cell r="M404" t="str">
            <v xml:space="preserve"> </v>
          </cell>
          <cell r="N404" t="str">
            <v xml:space="preserve"> </v>
          </cell>
          <cell r="O404">
            <v>0</v>
          </cell>
          <cell r="P404">
            <v>0</v>
          </cell>
          <cell r="Q404" t="str">
            <v>.710</v>
          </cell>
          <cell r="S404" t="str">
            <v>הסעות לחו"ל-רעות</v>
          </cell>
          <cell r="U404">
            <v>0</v>
          </cell>
          <cell r="V404">
            <v>0</v>
          </cell>
          <cell r="X404">
            <v>0</v>
          </cell>
          <cell r="Y404">
            <v>10000</v>
          </cell>
        </row>
        <row r="406">
          <cell r="J406" t="str">
            <v>.420</v>
          </cell>
          <cell r="L406" t="str">
            <v>הכנסות מהופעות</v>
          </cell>
          <cell r="M406">
            <v>50000</v>
          </cell>
          <cell r="N406">
            <v>50000</v>
          </cell>
          <cell r="O406">
            <v>30000</v>
          </cell>
          <cell r="P406">
            <v>20505</v>
          </cell>
          <cell r="Q406" t="str">
            <v>.780</v>
          </cell>
          <cell r="S406" t="str">
            <v>תקציב שוטף</v>
          </cell>
          <cell r="U406">
            <v>15000</v>
          </cell>
          <cell r="V406">
            <v>15000</v>
          </cell>
          <cell r="X406">
            <v>14300</v>
          </cell>
          <cell r="Y406">
            <v>10058.540000000001</v>
          </cell>
        </row>
        <row r="407">
          <cell r="M407" t="str">
            <v xml:space="preserve"> </v>
          </cell>
          <cell r="N407" t="str">
            <v xml:space="preserve"> </v>
          </cell>
          <cell r="P407">
            <v>0</v>
          </cell>
          <cell r="U407">
            <v>0</v>
          </cell>
          <cell r="V407">
            <v>0</v>
          </cell>
          <cell r="X407">
            <v>0</v>
          </cell>
          <cell r="Y407">
            <v>0</v>
          </cell>
        </row>
        <row r="408">
          <cell r="J408" t="str">
            <v>.421</v>
          </cell>
          <cell r="L408" t="str">
            <v>רעות-חגיגה דרום אמ</v>
          </cell>
          <cell r="P408">
            <v>19747</v>
          </cell>
          <cell r="Q408" t="str">
            <v>.781</v>
          </cell>
          <cell r="S408" t="str">
            <v>חגיגה דרום אמריקני</v>
          </cell>
          <cell r="U408">
            <v>0</v>
          </cell>
          <cell r="V408">
            <v>0</v>
          </cell>
          <cell r="X408">
            <v>0</v>
          </cell>
          <cell r="Y408">
            <v>21295.41</v>
          </cell>
        </row>
        <row r="409">
          <cell r="M409" t="str">
            <v xml:space="preserve"> </v>
          </cell>
          <cell r="N409" t="str">
            <v xml:space="preserve"> </v>
          </cell>
          <cell r="U409">
            <v>0</v>
          </cell>
          <cell r="V409">
            <v>0</v>
          </cell>
          <cell r="X409">
            <v>0</v>
          </cell>
        </row>
        <row r="410">
          <cell r="U410">
            <v>0</v>
          </cell>
          <cell r="V410">
            <v>0</v>
          </cell>
          <cell r="X410">
            <v>0</v>
          </cell>
        </row>
        <row r="411">
          <cell r="J411" t="str">
            <v>32544</v>
          </cell>
          <cell r="L411" t="str">
            <v xml:space="preserve"> מקהלת סירנות</v>
          </cell>
          <cell r="M411">
            <v>30000</v>
          </cell>
          <cell r="N411">
            <v>30000</v>
          </cell>
          <cell r="O411">
            <v>30000</v>
          </cell>
          <cell r="P411">
            <v>40000</v>
          </cell>
          <cell r="Q411" t="str">
            <v>82544</v>
          </cell>
          <cell r="S411" t="str">
            <v xml:space="preserve"> מקהלת סירנות</v>
          </cell>
          <cell r="U411">
            <v>30000</v>
          </cell>
          <cell r="V411">
            <v>30000</v>
          </cell>
          <cell r="X411">
            <v>38000</v>
          </cell>
          <cell r="Y411">
            <v>60862</v>
          </cell>
        </row>
        <row r="412">
          <cell r="J412" t="str">
            <v>-------</v>
          </cell>
          <cell r="L412" t="str">
            <v>---------------------</v>
          </cell>
          <cell r="M412" t="str">
            <v>--------------</v>
          </cell>
          <cell r="N412" t="str">
            <v>--------------</v>
          </cell>
          <cell r="O412" t="str">
            <v>--------------</v>
          </cell>
          <cell r="P412" t="str">
            <v>--------------</v>
          </cell>
          <cell r="Q412" t="str">
            <v>-----------------</v>
          </cell>
          <cell r="S412" t="str">
            <v>-----------------</v>
          </cell>
          <cell r="U412" t="str">
            <v>--------------</v>
          </cell>
          <cell r="V412" t="str">
            <v>--------------</v>
          </cell>
          <cell r="X412" t="str">
            <v>--------------</v>
          </cell>
          <cell r="Y412" t="str">
            <v>--------------</v>
          </cell>
        </row>
        <row r="413">
          <cell r="J413" t="str">
            <v>.420</v>
          </cell>
          <cell r="L413" t="str">
            <v>הכנסות מהופעות</v>
          </cell>
          <cell r="M413">
            <v>15000</v>
          </cell>
          <cell r="N413">
            <v>15000</v>
          </cell>
          <cell r="O413">
            <v>15000</v>
          </cell>
          <cell r="Q413" t="str">
            <v>.780</v>
          </cell>
          <cell r="S413" t="str">
            <v>תקציב שוטף</v>
          </cell>
          <cell r="U413">
            <v>30000</v>
          </cell>
          <cell r="V413">
            <v>30000</v>
          </cell>
          <cell r="X413">
            <v>38000</v>
          </cell>
          <cell r="Y413">
            <v>60862</v>
          </cell>
        </row>
        <row r="414">
          <cell r="Y414">
            <v>0</v>
          </cell>
        </row>
        <row r="415">
          <cell r="J415" t="str">
            <v>.920</v>
          </cell>
          <cell r="L415" t="str">
            <v>השתת' מ. החנוך</v>
          </cell>
          <cell r="M415">
            <v>15000</v>
          </cell>
          <cell r="N415">
            <v>15000</v>
          </cell>
          <cell r="O415">
            <v>15000</v>
          </cell>
          <cell r="P415">
            <v>40000</v>
          </cell>
        </row>
        <row r="416">
          <cell r="U416">
            <v>0</v>
          </cell>
          <cell r="V416">
            <v>0</v>
          </cell>
          <cell r="X416">
            <v>0</v>
          </cell>
        </row>
        <row r="417">
          <cell r="U417">
            <v>0</v>
          </cell>
          <cell r="V417">
            <v>0</v>
          </cell>
          <cell r="X417">
            <v>0</v>
          </cell>
        </row>
        <row r="418">
          <cell r="J418" t="str">
            <v>3255</v>
          </cell>
          <cell r="L418" t="str">
            <v>מרכז למחול</v>
          </cell>
          <cell r="M418">
            <v>1081000</v>
          </cell>
          <cell r="N418">
            <v>1081000</v>
          </cell>
          <cell r="O418">
            <v>950000</v>
          </cell>
          <cell r="P418">
            <v>1082737.95</v>
          </cell>
          <cell r="Q418" t="str">
            <v>8255</v>
          </cell>
          <cell r="S418" t="str">
            <v>מרכז למחול</v>
          </cell>
          <cell r="U418">
            <v>1380500</v>
          </cell>
          <cell r="V418">
            <v>1380500</v>
          </cell>
          <cell r="X418">
            <v>1248700</v>
          </cell>
          <cell r="Y418">
            <v>1297698.53</v>
          </cell>
        </row>
        <row r="419">
          <cell r="J419" t="str">
            <v>-------</v>
          </cell>
          <cell r="L419" t="str">
            <v>---------------------</v>
          </cell>
          <cell r="M419" t="str">
            <v>--------------</v>
          </cell>
          <cell r="N419" t="str">
            <v>--------------</v>
          </cell>
          <cell r="O419" t="str">
            <v>--------------</v>
          </cell>
          <cell r="P419" t="str">
            <v>--------------</v>
          </cell>
          <cell r="Q419" t="str">
            <v>-----------------</v>
          </cell>
          <cell r="S419" t="str">
            <v>-----------------</v>
          </cell>
          <cell r="U419" t="str">
            <v>-----------------</v>
          </cell>
          <cell r="V419" t="str">
            <v>-----------------</v>
          </cell>
          <cell r="X419" t="str">
            <v>-----------------</v>
          </cell>
          <cell r="Y419" t="str">
            <v>-----------------</v>
          </cell>
        </row>
        <row r="420">
          <cell r="M420">
            <v>0</v>
          </cell>
          <cell r="N420">
            <v>0</v>
          </cell>
          <cell r="Q420" t="str">
            <v>82551</v>
          </cell>
          <cell r="S420" t="str">
            <v>מרכז למחול- מינהל</v>
          </cell>
          <cell r="U420">
            <v>314400</v>
          </cell>
          <cell r="V420">
            <v>314400</v>
          </cell>
          <cell r="X420">
            <v>300000</v>
          </cell>
          <cell r="Y420">
            <v>311454.09999999998</v>
          </cell>
        </row>
        <row r="421">
          <cell r="Q421" t="str">
            <v>---------</v>
          </cell>
          <cell r="S421" t="str">
            <v>-----------------</v>
          </cell>
          <cell r="U421" t="str">
            <v>--------------</v>
          </cell>
          <cell r="V421" t="str">
            <v>--------------</v>
          </cell>
          <cell r="X421" t="str">
            <v>--------------</v>
          </cell>
          <cell r="Y421" t="str">
            <v>--------------</v>
          </cell>
        </row>
        <row r="422">
          <cell r="M422" t="str">
            <v xml:space="preserve"> </v>
          </cell>
          <cell r="N422" t="str">
            <v xml:space="preserve"> </v>
          </cell>
          <cell r="Q422" t="str">
            <v>.110</v>
          </cell>
          <cell r="S422" t="str">
            <v>משכורות</v>
          </cell>
          <cell r="U422">
            <v>313400</v>
          </cell>
          <cell r="V422">
            <v>313400</v>
          </cell>
          <cell r="X422">
            <v>299000</v>
          </cell>
          <cell r="Y422">
            <v>307558.75</v>
          </cell>
        </row>
        <row r="423">
          <cell r="M423" t="str">
            <v xml:space="preserve"> </v>
          </cell>
          <cell r="N423" t="str">
            <v xml:space="preserve"> </v>
          </cell>
          <cell r="U423">
            <v>0</v>
          </cell>
          <cell r="V423">
            <v>0</v>
          </cell>
          <cell r="X423">
            <v>0</v>
          </cell>
          <cell r="Y423">
            <v>0</v>
          </cell>
        </row>
        <row r="424">
          <cell r="M424" t="str">
            <v xml:space="preserve"> </v>
          </cell>
          <cell r="N424" t="str">
            <v xml:space="preserve"> </v>
          </cell>
          <cell r="Q424" t="str">
            <v>.130</v>
          </cell>
          <cell r="S424" t="str">
            <v>שעות נוספות</v>
          </cell>
          <cell r="U424">
            <v>1000</v>
          </cell>
          <cell r="V424">
            <v>1000</v>
          </cell>
          <cell r="X424">
            <v>1000</v>
          </cell>
          <cell r="Y424">
            <v>3895.35</v>
          </cell>
        </row>
        <row r="425">
          <cell r="M425" t="str">
            <v xml:space="preserve"> </v>
          </cell>
          <cell r="N425" t="str">
            <v xml:space="preserve"> </v>
          </cell>
          <cell r="U425">
            <v>0</v>
          </cell>
          <cell r="V425">
            <v>0</v>
          </cell>
          <cell r="X425">
            <v>0</v>
          </cell>
        </row>
        <row r="426">
          <cell r="M426" t="str">
            <v xml:space="preserve"> </v>
          </cell>
          <cell r="N426" t="str">
            <v xml:space="preserve"> </v>
          </cell>
          <cell r="U426">
            <v>0</v>
          </cell>
          <cell r="V426">
            <v>0</v>
          </cell>
          <cell r="X426">
            <v>0</v>
          </cell>
        </row>
        <row r="427">
          <cell r="J427" t="str">
            <v>32552</v>
          </cell>
          <cell r="L427" t="str">
            <v>מרכז למחול</v>
          </cell>
          <cell r="M427">
            <v>1081000</v>
          </cell>
          <cell r="N427">
            <v>1081000</v>
          </cell>
          <cell r="O427">
            <v>950000</v>
          </cell>
          <cell r="P427">
            <v>1082737.95</v>
          </cell>
          <cell r="Q427" t="str">
            <v>82552</v>
          </cell>
          <cell r="S427" t="str">
            <v>מרכז למחול - חוגים</v>
          </cell>
          <cell r="U427">
            <v>1066100</v>
          </cell>
          <cell r="V427">
            <v>1066100</v>
          </cell>
          <cell r="X427">
            <v>948700</v>
          </cell>
          <cell r="Y427">
            <v>986244.43</v>
          </cell>
        </row>
        <row r="428">
          <cell r="J428" t="str">
            <v>-------</v>
          </cell>
          <cell r="L428" t="str">
            <v>---------------------</v>
          </cell>
          <cell r="M428" t="str">
            <v>--------------</v>
          </cell>
          <cell r="N428" t="str">
            <v>--------------</v>
          </cell>
          <cell r="O428" t="str">
            <v>--------------</v>
          </cell>
          <cell r="P428" t="str">
            <v>--------------</v>
          </cell>
          <cell r="Q428" t="str">
            <v>-----------------</v>
          </cell>
          <cell r="S428" t="str">
            <v>-----------------</v>
          </cell>
          <cell r="U428" t="str">
            <v>--------------</v>
          </cell>
          <cell r="V428" t="str">
            <v>--------------</v>
          </cell>
          <cell r="X428" t="str">
            <v>--------------</v>
          </cell>
          <cell r="Y428" t="str">
            <v>--------------</v>
          </cell>
        </row>
        <row r="429">
          <cell r="J429" t="str">
            <v>.410</v>
          </cell>
          <cell r="L429" t="str">
            <v>דמי חוגים</v>
          </cell>
          <cell r="M429">
            <v>1066000</v>
          </cell>
          <cell r="N429">
            <v>1066000</v>
          </cell>
          <cell r="O429">
            <v>935000</v>
          </cell>
          <cell r="P429">
            <v>1022755.95</v>
          </cell>
          <cell r="Q429" t="str">
            <v>.210</v>
          </cell>
          <cell r="S429" t="str">
            <v>שכר מדריכים</v>
          </cell>
          <cell r="U429">
            <v>869000</v>
          </cell>
          <cell r="V429">
            <v>869000</v>
          </cell>
          <cell r="X429">
            <v>769600</v>
          </cell>
          <cell r="Y429">
            <v>767314.43</v>
          </cell>
        </row>
        <row r="430">
          <cell r="M430" t="str">
            <v xml:space="preserve"> </v>
          </cell>
          <cell r="N430" t="str">
            <v xml:space="preserve"> </v>
          </cell>
          <cell r="O430">
            <v>0</v>
          </cell>
          <cell r="P430">
            <v>0</v>
          </cell>
          <cell r="U430">
            <v>0</v>
          </cell>
          <cell r="V430">
            <v>0</v>
          </cell>
          <cell r="X430">
            <v>0</v>
          </cell>
          <cell r="Y430">
            <v>0</v>
          </cell>
        </row>
        <row r="431">
          <cell r="J431" t="str">
            <v>.420</v>
          </cell>
          <cell r="L431" t="str">
            <v>הכנסות מארועים</v>
          </cell>
          <cell r="O431">
            <v>15000</v>
          </cell>
          <cell r="P431">
            <v>45602</v>
          </cell>
          <cell r="Q431" t="str">
            <v>.431</v>
          </cell>
          <cell r="S431" t="str">
            <v>הוצאות חשמל</v>
          </cell>
          <cell r="U431">
            <v>79700</v>
          </cell>
          <cell r="V431">
            <v>79700</v>
          </cell>
          <cell r="X431">
            <v>93000</v>
          </cell>
          <cell r="Y431">
            <v>71183.72</v>
          </cell>
        </row>
        <row r="432">
          <cell r="U432">
            <v>0</v>
          </cell>
          <cell r="V432">
            <v>0</v>
          </cell>
          <cell r="X432">
            <v>0</v>
          </cell>
          <cell r="Y432">
            <v>0</v>
          </cell>
        </row>
        <row r="433">
          <cell r="J433" t="str">
            <v>.421</v>
          </cell>
          <cell r="L433" t="str">
            <v>ערב הדגמה למחול</v>
          </cell>
          <cell r="M433">
            <v>15000</v>
          </cell>
          <cell r="N433">
            <v>15000</v>
          </cell>
          <cell r="P433">
            <v>14380</v>
          </cell>
          <cell r="Q433" t="str">
            <v>.511</v>
          </cell>
          <cell r="S433" t="str">
            <v>כיבוד</v>
          </cell>
          <cell r="U433">
            <v>1000</v>
          </cell>
          <cell r="V433">
            <v>1000</v>
          </cell>
          <cell r="X433">
            <v>1000</v>
          </cell>
          <cell r="Y433">
            <v>1048.8800000000001</v>
          </cell>
        </row>
        <row r="434">
          <cell r="U434">
            <v>0</v>
          </cell>
          <cell r="V434">
            <v>0</v>
          </cell>
          <cell r="X434">
            <v>0</v>
          </cell>
          <cell r="Y434">
            <v>0</v>
          </cell>
        </row>
        <row r="435">
          <cell r="Q435" t="str">
            <v>.540</v>
          </cell>
          <cell r="S435" t="str">
            <v>טלפון</v>
          </cell>
          <cell r="U435">
            <v>200</v>
          </cell>
          <cell r="V435">
            <v>200</v>
          </cell>
          <cell r="X435">
            <v>1000</v>
          </cell>
          <cell r="Y435">
            <v>0</v>
          </cell>
        </row>
        <row r="436">
          <cell r="U436">
            <v>0</v>
          </cell>
          <cell r="V436">
            <v>0</v>
          </cell>
          <cell r="X436">
            <v>0</v>
          </cell>
          <cell r="Y436">
            <v>0</v>
          </cell>
        </row>
        <row r="437">
          <cell r="Q437" t="str">
            <v>.550</v>
          </cell>
          <cell r="S437" t="str">
            <v>פרסומים</v>
          </cell>
          <cell r="U437">
            <v>16400</v>
          </cell>
          <cell r="V437">
            <v>16400</v>
          </cell>
          <cell r="X437">
            <v>6400</v>
          </cell>
          <cell r="Y437">
            <v>5390</v>
          </cell>
        </row>
        <row r="438">
          <cell r="U438">
            <v>0</v>
          </cell>
          <cell r="V438">
            <v>0</v>
          </cell>
          <cell r="X438">
            <v>0</v>
          </cell>
          <cell r="Y438">
            <v>0</v>
          </cell>
        </row>
        <row r="439">
          <cell r="Q439" t="str">
            <v>.593</v>
          </cell>
          <cell r="S439" t="str">
            <v>השתת'בהוצ' הנח"ש</v>
          </cell>
          <cell r="U439">
            <v>100</v>
          </cell>
          <cell r="V439">
            <v>100</v>
          </cell>
          <cell r="X439">
            <v>1000</v>
          </cell>
          <cell r="Y439">
            <v>138.28</v>
          </cell>
        </row>
        <row r="440">
          <cell r="U440">
            <v>0</v>
          </cell>
          <cell r="V440">
            <v>0</v>
          </cell>
          <cell r="X440">
            <v>0</v>
          </cell>
          <cell r="Y440">
            <v>0</v>
          </cell>
        </row>
        <row r="441">
          <cell r="Q441" t="str">
            <v>.751</v>
          </cell>
          <cell r="S441" t="str">
            <v>קבלן נקיון</v>
          </cell>
          <cell r="U441">
            <v>56000</v>
          </cell>
          <cell r="V441">
            <v>56000</v>
          </cell>
          <cell r="X441">
            <v>56000</v>
          </cell>
          <cell r="Y441">
            <v>30593</v>
          </cell>
        </row>
        <row r="442">
          <cell r="U442">
            <v>0</v>
          </cell>
          <cell r="V442">
            <v>0</v>
          </cell>
          <cell r="X442">
            <v>0</v>
          </cell>
        </row>
        <row r="443">
          <cell r="Q443" t="str">
            <v>.780</v>
          </cell>
          <cell r="S443" t="str">
            <v>תקציב שוטף</v>
          </cell>
          <cell r="U443">
            <v>28700</v>
          </cell>
          <cell r="V443">
            <v>28700</v>
          </cell>
          <cell r="X443">
            <v>20700</v>
          </cell>
          <cell r="Y443">
            <v>103645.12</v>
          </cell>
        </row>
        <row r="444">
          <cell r="U444">
            <v>0</v>
          </cell>
          <cell r="V444">
            <v>0</v>
          </cell>
          <cell r="X444">
            <v>0</v>
          </cell>
        </row>
        <row r="445">
          <cell r="Q445" t="str">
            <v>.781</v>
          </cell>
          <cell r="S445" t="str">
            <v>ערב הדגמה-מ. למחול</v>
          </cell>
          <cell r="U445">
            <v>15000</v>
          </cell>
          <cell r="V445">
            <v>15000</v>
          </cell>
          <cell r="X445">
            <v>0</v>
          </cell>
          <cell r="Y445">
            <v>6931</v>
          </cell>
        </row>
        <row r="446">
          <cell r="U446">
            <v>0</v>
          </cell>
          <cell r="V446">
            <v>0</v>
          </cell>
          <cell r="X446">
            <v>0</v>
          </cell>
        </row>
        <row r="448">
          <cell r="J448" t="str">
            <v>3261</v>
          </cell>
          <cell r="L448" t="str">
            <v>תיאטרון</v>
          </cell>
          <cell r="M448">
            <v>47000</v>
          </cell>
          <cell r="N448">
            <v>47000</v>
          </cell>
          <cell r="O448">
            <v>35000</v>
          </cell>
          <cell r="P448">
            <v>44908.2</v>
          </cell>
          <cell r="Q448" t="str">
            <v>8261</v>
          </cell>
          <cell r="S448" t="str">
            <v>תיאטרון</v>
          </cell>
          <cell r="U448">
            <v>73400</v>
          </cell>
          <cell r="V448">
            <v>73400</v>
          </cell>
          <cell r="X448">
            <v>33300</v>
          </cell>
          <cell r="Y448">
            <v>40827.440000000002</v>
          </cell>
        </row>
        <row r="449">
          <cell r="J449" t="str">
            <v>-------</v>
          </cell>
          <cell r="L449" t="str">
            <v>---------------------</v>
          </cell>
          <cell r="M449" t="str">
            <v>--------------</v>
          </cell>
          <cell r="N449" t="str">
            <v>--------------</v>
          </cell>
          <cell r="O449" t="str">
            <v>--------------</v>
          </cell>
          <cell r="P449" t="str">
            <v>--------------</v>
          </cell>
          <cell r="Q449" t="str">
            <v>-----------------</v>
          </cell>
          <cell r="S449" t="str">
            <v>-----------------</v>
          </cell>
          <cell r="U449" t="str">
            <v>-----------------</v>
          </cell>
          <cell r="V449" t="str">
            <v>-----------------</v>
          </cell>
          <cell r="X449" t="str">
            <v>-----------------</v>
          </cell>
          <cell r="Y449" t="str">
            <v>-----------------</v>
          </cell>
        </row>
        <row r="450">
          <cell r="J450" t="str">
            <v>32611</v>
          </cell>
          <cell r="L450" t="str">
            <v>תיאטרון מבוגרים</v>
          </cell>
          <cell r="M450">
            <v>47000</v>
          </cell>
          <cell r="N450">
            <v>47000</v>
          </cell>
          <cell r="O450">
            <v>35000</v>
          </cell>
          <cell r="P450">
            <v>44908.2</v>
          </cell>
          <cell r="Q450" t="str">
            <v>82611</v>
          </cell>
          <cell r="S450" t="str">
            <v>תיאטרון מבוגרים</v>
          </cell>
          <cell r="U450">
            <v>73400</v>
          </cell>
          <cell r="V450">
            <v>73400</v>
          </cell>
          <cell r="X450">
            <v>33300</v>
          </cell>
          <cell r="Y450">
            <v>40827.440000000002</v>
          </cell>
        </row>
        <row r="451">
          <cell r="J451" t="str">
            <v>-------</v>
          </cell>
          <cell r="L451" t="str">
            <v>---------------------</v>
          </cell>
          <cell r="M451" t="str">
            <v>--------------</v>
          </cell>
          <cell r="N451" t="str">
            <v>--------------</v>
          </cell>
          <cell r="O451" t="str">
            <v>--------------</v>
          </cell>
          <cell r="P451" t="str">
            <v>--------------</v>
          </cell>
          <cell r="Q451" t="str">
            <v>-----------------</v>
          </cell>
          <cell r="S451" t="str">
            <v>-----------------</v>
          </cell>
          <cell r="U451" t="str">
            <v>--------------</v>
          </cell>
          <cell r="V451" t="str">
            <v>--------------</v>
          </cell>
          <cell r="X451" t="str">
            <v>--------------</v>
          </cell>
          <cell r="Y451" t="str">
            <v>--------------</v>
          </cell>
        </row>
        <row r="452">
          <cell r="J452" t="str">
            <v>.410</v>
          </cell>
          <cell r="L452" t="str">
            <v>דמי חוגים</v>
          </cell>
          <cell r="M452">
            <v>35000</v>
          </cell>
          <cell r="N452">
            <v>35000</v>
          </cell>
          <cell r="O452">
            <v>25000</v>
          </cell>
          <cell r="P452">
            <v>28808.2</v>
          </cell>
          <cell r="Q452" t="str">
            <v>.759</v>
          </cell>
          <cell r="S452" t="str">
            <v>חוגים מקצועים</v>
          </cell>
          <cell r="U452">
            <v>61000</v>
          </cell>
          <cell r="V452">
            <v>61000</v>
          </cell>
          <cell r="X452">
            <v>20900</v>
          </cell>
          <cell r="Y452">
            <v>22000</v>
          </cell>
        </row>
        <row r="453">
          <cell r="M453" t="str">
            <v xml:space="preserve"> </v>
          </cell>
          <cell r="N453" t="str">
            <v xml:space="preserve"> </v>
          </cell>
          <cell r="P453">
            <v>0</v>
          </cell>
          <cell r="U453">
            <v>0</v>
          </cell>
          <cell r="V453">
            <v>0</v>
          </cell>
          <cell r="X453">
            <v>0</v>
          </cell>
          <cell r="Y453">
            <v>0</v>
          </cell>
        </row>
        <row r="454">
          <cell r="J454" t="str">
            <v>.420</v>
          </cell>
          <cell r="L454" t="str">
            <v>תיאטרון הופעות</v>
          </cell>
          <cell r="M454">
            <v>12000</v>
          </cell>
          <cell r="N454">
            <v>12000</v>
          </cell>
          <cell r="O454">
            <v>10000</v>
          </cell>
          <cell r="P454">
            <v>16100</v>
          </cell>
          <cell r="Q454" t="str">
            <v>.781</v>
          </cell>
          <cell r="S454" t="str">
            <v>הוצאות להופעות</v>
          </cell>
          <cell r="U454">
            <v>12400</v>
          </cell>
          <cell r="V454">
            <v>12400</v>
          </cell>
          <cell r="X454">
            <v>12400</v>
          </cell>
          <cell r="Y454">
            <v>18827.439999999999</v>
          </cell>
        </row>
        <row r="455">
          <cell r="O455">
            <v>0</v>
          </cell>
          <cell r="U455">
            <v>0</v>
          </cell>
          <cell r="V455">
            <v>0</v>
          </cell>
          <cell r="X455">
            <v>0</v>
          </cell>
        </row>
        <row r="456">
          <cell r="O456">
            <v>0</v>
          </cell>
          <cell r="U456">
            <v>0</v>
          </cell>
          <cell r="V456">
            <v>0</v>
          </cell>
          <cell r="X456">
            <v>0</v>
          </cell>
        </row>
        <row r="457">
          <cell r="U457">
            <v>0</v>
          </cell>
          <cell r="V457">
            <v>0</v>
          </cell>
          <cell r="X457">
            <v>0</v>
          </cell>
        </row>
        <row r="458">
          <cell r="J458" t="str">
            <v>32831</v>
          </cell>
          <cell r="L458" t="str">
            <v xml:space="preserve">בית הנוער </v>
          </cell>
          <cell r="M458">
            <v>970000</v>
          </cell>
          <cell r="N458">
            <v>970000</v>
          </cell>
          <cell r="O458">
            <v>900000</v>
          </cell>
          <cell r="P458">
            <v>813911.2300000001</v>
          </cell>
          <cell r="Q458" t="str">
            <v>82831</v>
          </cell>
          <cell r="S458" t="str">
            <v xml:space="preserve">בית הנוער </v>
          </cell>
          <cell r="U458">
            <v>1731000</v>
          </cell>
          <cell r="V458">
            <v>1731000</v>
          </cell>
          <cell r="X458">
            <v>1663000</v>
          </cell>
          <cell r="Y458">
            <v>1719792.13</v>
          </cell>
        </row>
        <row r="459">
          <cell r="J459" t="str">
            <v>-------</v>
          </cell>
          <cell r="L459" t="str">
            <v>---------------------</v>
          </cell>
          <cell r="M459" t="str">
            <v>--------------</v>
          </cell>
          <cell r="N459" t="str">
            <v>--------------</v>
          </cell>
          <cell r="O459" t="str">
            <v>--------------</v>
          </cell>
          <cell r="P459" t="str">
            <v>--------------</v>
          </cell>
          <cell r="Q459" t="str">
            <v>-----------------</v>
          </cell>
          <cell r="S459" t="str">
            <v>-----------------</v>
          </cell>
          <cell r="U459" t="str">
            <v>-----------------</v>
          </cell>
          <cell r="V459" t="str">
            <v>-----------------</v>
          </cell>
          <cell r="X459" t="str">
            <v>-----------------</v>
          </cell>
          <cell r="Y459" t="str">
            <v>-----------------</v>
          </cell>
        </row>
        <row r="460">
          <cell r="M460">
            <v>0</v>
          </cell>
          <cell r="N460">
            <v>0</v>
          </cell>
          <cell r="Q460" t="str">
            <v>828311</v>
          </cell>
          <cell r="S460" t="str">
            <v>בית הנוער- מנהל</v>
          </cell>
          <cell r="U460">
            <v>894600</v>
          </cell>
          <cell r="V460">
            <v>894600</v>
          </cell>
          <cell r="X460">
            <v>854300</v>
          </cell>
          <cell r="Y460">
            <v>881211.52</v>
          </cell>
        </row>
        <row r="461">
          <cell r="Q461" t="str">
            <v>--------</v>
          </cell>
          <cell r="S461" t="str">
            <v>-----------------</v>
          </cell>
          <cell r="U461" t="str">
            <v>-----------------</v>
          </cell>
          <cell r="V461" t="str">
            <v>-----------------</v>
          </cell>
          <cell r="X461" t="str">
            <v>-----------------</v>
          </cell>
          <cell r="Y461" t="str">
            <v>-----------------</v>
          </cell>
        </row>
        <row r="462">
          <cell r="Q462" t="str">
            <v>.110</v>
          </cell>
          <cell r="S462" t="str">
            <v>משכורת</v>
          </cell>
          <cell r="U462">
            <v>599500</v>
          </cell>
          <cell r="V462">
            <v>599500</v>
          </cell>
          <cell r="X462">
            <v>572000</v>
          </cell>
          <cell r="Y462">
            <v>581511.18999999994</v>
          </cell>
        </row>
        <row r="463">
          <cell r="U463">
            <v>0</v>
          </cell>
          <cell r="V463">
            <v>0</v>
          </cell>
          <cell r="X463">
            <v>0</v>
          </cell>
          <cell r="Y463">
            <v>0</v>
          </cell>
        </row>
        <row r="464">
          <cell r="Q464" t="str">
            <v>.420</v>
          </cell>
          <cell r="S464" t="str">
            <v>תיקונים  ואחזקה</v>
          </cell>
          <cell r="U464">
            <v>18000</v>
          </cell>
          <cell r="V464">
            <v>18000</v>
          </cell>
          <cell r="X464">
            <v>18000</v>
          </cell>
          <cell r="Y464">
            <v>19984.7</v>
          </cell>
        </row>
        <row r="465">
          <cell r="U465">
            <v>0</v>
          </cell>
          <cell r="V465">
            <v>0</v>
          </cell>
          <cell r="X465">
            <v>0</v>
          </cell>
          <cell r="Y465">
            <v>0</v>
          </cell>
        </row>
        <row r="466">
          <cell r="Q466" t="str">
            <v>.431</v>
          </cell>
          <cell r="S466" t="str">
            <v>חשמל</v>
          </cell>
          <cell r="U466">
            <v>47000</v>
          </cell>
          <cell r="V466">
            <v>47000</v>
          </cell>
          <cell r="X466">
            <v>36000</v>
          </cell>
          <cell r="Y466">
            <v>45490.31</v>
          </cell>
        </row>
        <row r="467">
          <cell r="U467">
            <v>0</v>
          </cell>
          <cell r="V467">
            <v>0</v>
          </cell>
          <cell r="X467">
            <v>0</v>
          </cell>
          <cell r="Y467">
            <v>0</v>
          </cell>
        </row>
        <row r="468">
          <cell r="J468" t="str">
            <v xml:space="preserve"> </v>
          </cell>
          <cell r="L468" t="str">
            <v xml:space="preserve"> </v>
          </cell>
          <cell r="Q468" t="str">
            <v>.432</v>
          </cell>
          <cell r="S468" t="str">
            <v>מים</v>
          </cell>
          <cell r="U468">
            <v>3200</v>
          </cell>
          <cell r="V468">
            <v>3200</v>
          </cell>
          <cell r="X468">
            <v>2000</v>
          </cell>
          <cell r="Y468">
            <v>1707.58</v>
          </cell>
        </row>
        <row r="469">
          <cell r="U469">
            <v>0</v>
          </cell>
          <cell r="V469">
            <v>0</v>
          </cell>
          <cell r="X469">
            <v>0</v>
          </cell>
          <cell r="Y469">
            <v>0</v>
          </cell>
        </row>
        <row r="470">
          <cell r="Q470" t="str">
            <v>.440</v>
          </cell>
          <cell r="S470" t="str">
            <v>ביטוח</v>
          </cell>
          <cell r="U470">
            <v>4000</v>
          </cell>
          <cell r="V470">
            <v>4000</v>
          </cell>
          <cell r="X470">
            <v>4000</v>
          </cell>
          <cell r="Y470">
            <v>3433.76</v>
          </cell>
        </row>
        <row r="471">
          <cell r="U471">
            <v>0</v>
          </cell>
          <cell r="V471">
            <v>0</v>
          </cell>
          <cell r="X471">
            <v>0</v>
          </cell>
          <cell r="Y471">
            <v>0</v>
          </cell>
        </row>
        <row r="472">
          <cell r="Q472">
            <v>511</v>
          </cell>
          <cell r="S472" t="str">
            <v>כיבוד</v>
          </cell>
          <cell r="U472">
            <v>1400</v>
          </cell>
          <cell r="V472">
            <v>1400</v>
          </cell>
          <cell r="X472">
            <v>1000</v>
          </cell>
          <cell r="Y472">
            <v>788</v>
          </cell>
        </row>
        <row r="473">
          <cell r="U473">
            <v>0</v>
          </cell>
          <cell r="V473">
            <v>0</v>
          </cell>
          <cell r="X473">
            <v>0</v>
          </cell>
          <cell r="Y473">
            <v>0</v>
          </cell>
        </row>
        <row r="474">
          <cell r="Q474" t="str">
            <v>.540</v>
          </cell>
          <cell r="S474" t="str">
            <v>טלפון</v>
          </cell>
          <cell r="U474">
            <v>8000</v>
          </cell>
          <cell r="V474">
            <v>8000</v>
          </cell>
          <cell r="X474">
            <v>7000</v>
          </cell>
          <cell r="Y474">
            <v>7553.83</v>
          </cell>
        </row>
        <row r="475">
          <cell r="U475">
            <v>0</v>
          </cell>
          <cell r="V475">
            <v>0</v>
          </cell>
          <cell r="X475">
            <v>0</v>
          </cell>
          <cell r="Y475">
            <v>0</v>
          </cell>
        </row>
        <row r="476">
          <cell r="Q476" t="str">
            <v>.541</v>
          </cell>
          <cell r="S476" t="str">
            <v>בולים</v>
          </cell>
          <cell r="U476">
            <v>1000</v>
          </cell>
          <cell r="V476">
            <v>1000</v>
          </cell>
          <cell r="X476">
            <v>900</v>
          </cell>
          <cell r="Y476">
            <v>731.18</v>
          </cell>
        </row>
        <row r="477">
          <cell r="U477">
            <v>0</v>
          </cell>
          <cell r="V477">
            <v>0</v>
          </cell>
          <cell r="X477">
            <v>0</v>
          </cell>
          <cell r="Y477">
            <v>0</v>
          </cell>
        </row>
        <row r="478">
          <cell r="Q478" t="str">
            <v>.593</v>
          </cell>
          <cell r="S478" t="str">
            <v>השת'בהוצ' הנח"ש</v>
          </cell>
          <cell r="U478">
            <v>100</v>
          </cell>
          <cell r="V478">
            <v>100</v>
          </cell>
          <cell r="X478">
            <v>1000</v>
          </cell>
          <cell r="Y478">
            <v>138.28</v>
          </cell>
        </row>
        <row r="479">
          <cell r="U479">
            <v>0</v>
          </cell>
          <cell r="V479">
            <v>0</v>
          </cell>
          <cell r="X479">
            <v>0</v>
          </cell>
          <cell r="Y479">
            <v>0</v>
          </cell>
        </row>
        <row r="480">
          <cell r="Q480" t="str">
            <v>.751</v>
          </cell>
          <cell r="S480" t="str">
            <v>קבלן נקיון</v>
          </cell>
          <cell r="U480">
            <v>31000</v>
          </cell>
          <cell r="V480">
            <v>31000</v>
          </cell>
          <cell r="X480">
            <v>31000</v>
          </cell>
          <cell r="Y480">
            <v>51779</v>
          </cell>
        </row>
        <row r="481">
          <cell r="U481">
            <v>0</v>
          </cell>
          <cell r="V481">
            <v>0</v>
          </cell>
          <cell r="X481">
            <v>0</v>
          </cell>
          <cell r="Y481">
            <v>0</v>
          </cell>
        </row>
        <row r="482">
          <cell r="Q482" t="str">
            <v>.752</v>
          </cell>
          <cell r="S482" t="str">
            <v>אבטחה נוער ופנאי</v>
          </cell>
          <cell r="U482">
            <v>178600</v>
          </cell>
          <cell r="V482">
            <v>178600</v>
          </cell>
          <cell r="X482">
            <v>178600</v>
          </cell>
          <cell r="Y482">
            <v>164546.45000000001</v>
          </cell>
        </row>
        <row r="483">
          <cell r="U483">
            <v>0</v>
          </cell>
          <cell r="V483">
            <v>0</v>
          </cell>
          <cell r="X483">
            <v>0</v>
          </cell>
          <cell r="Y483">
            <v>0</v>
          </cell>
        </row>
        <row r="484">
          <cell r="Q484" t="str">
            <v>.781</v>
          </cell>
          <cell r="S484" t="str">
            <v>תקציב שוטף</v>
          </cell>
          <cell r="U484">
            <v>2800</v>
          </cell>
          <cell r="V484">
            <v>2800</v>
          </cell>
          <cell r="X484">
            <v>2800</v>
          </cell>
          <cell r="Y484">
            <v>3547.24</v>
          </cell>
        </row>
        <row r="488">
          <cell r="J488" t="str">
            <v>328312</v>
          </cell>
          <cell r="L488" t="str">
            <v>חוגים ב. הנוער</v>
          </cell>
          <cell r="M488">
            <v>970000</v>
          </cell>
          <cell r="N488">
            <v>970000</v>
          </cell>
          <cell r="O488">
            <v>900000</v>
          </cell>
          <cell r="P488">
            <v>813911.2300000001</v>
          </cell>
          <cell r="Q488" t="str">
            <v>828312</v>
          </cell>
          <cell r="S488" t="str">
            <v>חוגים ב. הנוער</v>
          </cell>
          <cell r="U488">
            <v>836400</v>
          </cell>
          <cell r="V488">
            <v>836400</v>
          </cell>
          <cell r="X488">
            <v>808700</v>
          </cell>
          <cell r="Y488">
            <v>838580.61</v>
          </cell>
        </row>
        <row r="489">
          <cell r="J489" t="str">
            <v>-------</v>
          </cell>
          <cell r="L489" t="str">
            <v>---------------------</v>
          </cell>
          <cell r="M489" t="str">
            <v>--------------</v>
          </cell>
          <cell r="N489" t="str">
            <v>--------------</v>
          </cell>
          <cell r="O489" t="str">
            <v>--------------</v>
          </cell>
          <cell r="P489" t="str">
            <v>--------------</v>
          </cell>
          <cell r="Q489" t="str">
            <v>-----------------</v>
          </cell>
          <cell r="S489" t="str">
            <v>-----------------</v>
          </cell>
          <cell r="U489" t="str">
            <v>--------------</v>
          </cell>
          <cell r="V489" t="str">
            <v>--------------</v>
          </cell>
          <cell r="X489" t="str">
            <v>--------------</v>
          </cell>
          <cell r="Y489" t="str">
            <v>--------------</v>
          </cell>
        </row>
        <row r="490">
          <cell r="J490" t="str">
            <v>.410</v>
          </cell>
          <cell r="L490" t="str">
            <v>דמי חוגים</v>
          </cell>
          <cell r="M490">
            <v>680000</v>
          </cell>
          <cell r="N490">
            <v>680000</v>
          </cell>
          <cell r="O490">
            <v>610000</v>
          </cell>
          <cell r="P490">
            <v>533799.43000000005</v>
          </cell>
          <cell r="Q490" t="str">
            <v>.210</v>
          </cell>
          <cell r="S490" t="str">
            <v>משכורת מדריכים</v>
          </cell>
          <cell r="U490">
            <v>562600</v>
          </cell>
          <cell r="V490">
            <v>562600</v>
          </cell>
          <cell r="X490">
            <v>507600</v>
          </cell>
          <cell r="Y490">
            <v>516904.96000000002</v>
          </cell>
        </row>
        <row r="491">
          <cell r="M491" t="str">
            <v xml:space="preserve"> </v>
          </cell>
          <cell r="N491" t="str">
            <v xml:space="preserve"> </v>
          </cell>
          <cell r="O491">
            <v>0</v>
          </cell>
          <cell r="P491">
            <v>0</v>
          </cell>
          <cell r="U491">
            <v>0</v>
          </cell>
          <cell r="V491">
            <v>0</v>
          </cell>
          <cell r="X491">
            <v>0</v>
          </cell>
          <cell r="Y491">
            <v>0</v>
          </cell>
        </row>
        <row r="492">
          <cell r="J492" t="str">
            <v>.411</v>
          </cell>
          <cell r="L492" t="str">
            <v xml:space="preserve">הכנסות מחוגים </v>
          </cell>
          <cell r="M492">
            <v>140000</v>
          </cell>
          <cell r="N492">
            <v>140000</v>
          </cell>
          <cell r="O492">
            <v>140000</v>
          </cell>
          <cell r="P492">
            <v>92456.8</v>
          </cell>
          <cell r="Q492" t="str">
            <v>.420</v>
          </cell>
          <cell r="S492" t="str">
            <v>תיקונים  ואחזקה</v>
          </cell>
          <cell r="U492">
            <v>23700</v>
          </cell>
          <cell r="V492">
            <v>23700</v>
          </cell>
          <cell r="X492">
            <v>23700</v>
          </cell>
          <cell r="Y492">
            <v>23527.58</v>
          </cell>
        </row>
        <row r="493">
          <cell r="L493" t="str">
            <v>מקצועיים</v>
          </cell>
          <cell r="M493" t="str">
            <v xml:space="preserve"> </v>
          </cell>
          <cell r="N493" t="str">
            <v xml:space="preserve"> </v>
          </cell>
          <cell r="O493">
            <v>0</v>
          </cell>
          <cell r="P493">
            <v>0</v>
          </cell>
          <cell r="U493">
            <v>0</v>
          </cell>
          <cell r="V493">
            <v>0</v>
          </cell>
          <cell r="X493">
            <v>0</v>
          </cell>
          <cell r="Y493">
            <v>0</v>
          </cell>
        </row>
        <row r="494">
          <cell r="J494" t="str">
            <v>.424</v>
          </cell>
          <cell r="L494" t="str">
            <v>דמי שימוש באולמות</v>
          </cell>
          <cell r="M494">
            <v>150000</v>
          </cell>
          <cell r="N494">
            <v>150000</v>
          </cell>
          <cell r="O494">
            <v>150000</v>
          </cell>
          <cell r="P494">
            <v>187655</v>
          </cell>
          <cell r="Q494" t="str">
            <v>.431</v>
          </cell>
          <cell r="S494" t="str">
            <v>חשמל</v>
          </cell>
          <cell r="U494">
            <v>35400</v>
          </cell>
          <cell r="V494">
            <v>35400</v>
          </cell>
          <cell r="X494">
            <v>49000</v>
          </cell>
          <cell r="Y494">
            <v>34316.71</v>
          </cell>
        </row>
        <row r="495">
          <cell r="M495" t="str">
            <v xml:space="preserve"> </v>
          </cell>
          <cell r="N495" t="str">
            <v xml:space="preserve"> </v>
          </cell>
          <cell r="P495">
            <v>0</v>
          </cell>
          <cell r="U495">
            <v>0</v>
          </cell>
          <cell r="V495">
            <v>0</v>
          </cell>
          <cell r="X495">
            <v>0</v>
          </cell>
          <cell r="Y495">
            <v>0</v>
          </cell>
        </row>
        <row r="496">
          <cell r="Q496" t="str">
            <v>.432</v>
          </cell>
          <cell r="S496" t="str">
            <v>מים</v>
          </cell>
          <cell r="U496">
            <v>3200</v>
          </cell>
          <cell r="V496">
            <v>3200</v>
          </cell>
          <cell r="X496">
            <v>2000</v>
          </cell>
          <cell r="Y496">
            <v>1707.58</v>
          </cell>
        </row>
        <row r="497">
          <cell r="M497" t="str">
            <v xml:space="preserve"> </v>
          </cell>
          <cell r="N497" t="str">
            <v xml:space="preserve"> </v>
          </cell>
          <cell r="U497">
            <v>0</v>
          </cell>
          <cell r="V497">
            <v>0</v>
          </cell>
          <cell r="X497">
            <v>0</v>
          </cell>
          <cell r="Y497">
            <v>0</v>
          </cell>
        </row>
        <row r="498">
          <cell r="Q498" t="str">
            <v>.440</v>
          </cell>
          <cell r="S498" t="str">
            <v>ביטוח</v>
          </cell>
          <cell r="U498">
            <v>2000</v>
          </cell>
          <cell r="V498">
            <v>2000</v>
          </cell>
          <cell r="X498">
            <v>2000</v>
          </cell>
          <cell r="Y498">
            <v>1716.9</v>
          </cell>
        </row>
        <row r="499">
          <cell r="Y499">
            <v>0</v>
          </cell>
        </row>
        <row r="500">
          <cell r="Q500" t="str">
            <v>.511</v>
          </cell>
          <cell r="S500" t="str">
            <v>הוצ' כיבוד</v>
          </cell>
          <cell r="U500">
            <v>1800</v>
          </cell>
          <cell r="V500">
            <v>1800</v>
          </cell>
          <cell r="X500">
            <v>2300</v>
          </cell>
          <cell r="Y500">
            <v>1002.05</v>
          </cell>
        </row>
        <row r="501">
          <cell r="U501">
            <v>0</v>
          </cell>
          <cell r="V501">
            <v>0</v>
          </cell>
          <cell r="X501">
            <v>0</v>
          </cell>
          <cell r="Y501">
            <v>0</v>
          </cell>
        </row>
        <row r="502">
          <cell r="Q502" t="str">
            <v>.540</v>
          </cell>
          <cell r="S502" t="str">
            <v>טלפון</v>
          </cell>
          <cell r="U502">
            <v>100</v>
          </cell>
          <cell r="V502">
            <v>100</v>
          </cell>
          <cell r="X502">
            <v>1000</v>
          </cell>
          <cell r="Y502">
            <v>665.88</v>
          </cell>
        </row>
        <row r="503">
          <cell r="U503">
            <v>0</v>
          </cell>
          <cell r="V503">
            <v>0</v>
          </cell>
          <cell r="X503">
            <v>0</v>
          </cell>
          <cell r="Y503">
            <v>0</v>
          </cell>
        </row>
        <row r="504">
          <cell r="Q504" t="str">
            <v>.541</v>
          </cell>
          <cell r="S504" t="str">
            <v>בולים</v>
          </cell>
          <cell r="U504">
            <v>600</v>
          </cell>
          <cell r="V504">
            <v>600</v>
          </cell>
          <cell r="X504">
            <v>2800</v>
          </cell>
          <cell r="Y504">
            <v>377.48</v>
          </cell>
        </row>
        <row r="505">
          <cell r="U505">
            <v>0</v>
          </cell>
          <cell r="V505">
            <v>0</v>
          </cell>
          <cell r="X505">
            <v>0</v>
          </cell>
          <cell r="Y505">
            <v>0</v>
          </cell>
        </row>
        <row r="506">
          <cell r="Q506" t="str">
            <v>.550</v>
          </cell>
          <cell r="S506" t="str">
            <v>פרסומים</v>
          </cell>
          <cell r="U506">
            <v>11800</v>
          </cell>
          <cell r="V506">
            <v>11800</v>
          </cell>
          <cell r="X506">
            <v>11800</v>
          </cell>
          <cell r="Y506">
            <v>14709</v>
          </cell>
        </row>
        <row r="507">
          <cell r="U507">
            <v>0</v>
          </cell>
          <cell r="V507">
            <v>0</v>
          </cell>
          <cell r="X507">
            <v>0</v>
          </cell>
          <cell r="Y507">
            <v>0</v>
          </cell>
        </row>
        <row r="508">
          <cell r="Q508" t="str">
            <v>.720</v>
          </cell>
          <cell r="S508" t="str">
            <v>חומרים לחוגים</v>
          </cell>
          <cell r="U508">
            <v>24300</v>
          </cell>
          <cell r="V508">
            <v>24300</v>
          </cell>
          <cell r="X508">
            <v>24300</v>
          </cell>
          <cell r="Y508">
            <v>26363.439999999999</v>
          </cell>
        </row>
        <row r="509">
          <cell r="U509">
            <v>0</v>
          </cell>
          <cell r="V509">
            <v>0</v>
          </cell>
          <cell r="X509">
            <v>0</v>
          </cell>
          <cell r="Y509">
            <v>0</v>
          </cell>
        </row>
        <row r="510">
          <cell r="Q510" t="str">
            <v>.751</v>
          </cell>
          <cell r="S510" t="str">
            <v>קבלן נקיון</v>
          </cell>
          <cell r="U510">
            <v>74700</v>
          </cell>
          <cell r="V510">
            <v>74700</v>
          </cell>
          <cell r="X510">
            <v>101000</v>
          </cell>
          <cell r="Y510">
            <v>122372</v>
          </cell>
        </row>
        <row r="511">
          <cell r="U511">
            <v>0</v>
          </cell>
          <cell r="V511">
            <v>0</v>
          </cell>
          <cell r="X511">
            <v>0</v>
          </cell>
          <cell r="Y511">
            <v>0</v>
          </cell>
        </row>
        <row r="512">
          <cell r="Q512" t="str">
            <v>.759</v>
          </cell>
          <cell r="S512" t="str">
            <v>חוגים מקצועיים</v>
          </cell>
          <cell r="U512">
            <v>76800</v>
          </cell>
          <cell r="V512">
            <v>76800</v>
          </cell>
          <cell r="X512">
            <v>61800</v>
          </cell>
          <cell r="Y512">
            <v>58391.1</v>
          </cell>
        </row>
        <row r="513">
          <cell r="U513">
            <v>0</v>
          </cell>
          <cell r="V513">
            <v>0</v>
          </cell>
          <cell r="X513">
            <v>0</v>
          </cell>
          <cell r="Y513">
            <v>0</v>
          </cell>
        </row>
        <row r="514">
          <cell r="Q514" t="str">
            <v>.780</v>
          </cell>
          <cell r="S514" t="str">
            <v>תקציב שוטף לחוגים</v>
          </cell>
          <cell r="U514">
            <v>19400</v>
          </cell>
          <cell r="V514">
            <v>19400</v>
          </cell>
          <cell r="X514">
            <v>19400</v>
          </cell>
          <cell r="Y514">
            <v>36525.93</v>
          </cell>
        </row>
        <row r="515">
          <cell r="U515">
            <v>0</v>
          </cell>
          <cell r="V515">
            <v>0</v>
          </cell>
          <cell r="X515">
            <v>0</v>
          </cell>
        </row>
        <row r="516">
          <cell r="J516" t="str">
            <v>3282</v>
          </cell>
          <cell r="L516" t="str">
            <v>מועדוני נוער</v>
          </cell>
          <cell r="M516">
            <v>790000</v>
          </cell>
          <cell r="N516">
            <v>790000</v>
          </cell>
          <cell r="O516">
            <v>760000</v>
          </cell>
          <cell r="P516">
            <v>702549.79999999993</v>
          </cell>
          <cell r="Q516" t="str">
            <v>8282</v>
          </cell>
          <cell r="S516" t="str">
            <v>מועדוני נוער</v>
          </cell>
          <cell r="U516">
            <v>2804300</v>
          </cell>
          <cell r="V516">
            <v>2804300</v>
          </cell>
          <cell r="X516">
            <v>2878700</v>
          </cell>
          <cell r="Y516">
            <v>2727358.96</v>
          </cell>
        </row>
        <row r="517">
          <cell r="J517" t="str">
            <v>-------</v>
          </cell>
          <cell r="L517" t="str">
            <v>---------------------</v>
          </cell>
          <cell r="M517" t="str">
            <v>--------------</v>
          </cell>
          <cell r="N517" t="str">
            <v>--------------</v>
          </cell>
          <cell r="O517" t="str">
            <v>--------------</v>
          </cell>
          <cell r="P517" t="str">
            <v>--------------</v>
          </cell>
          <cell r="Q517" t="str">
            <v>-----------------</v>
          </cell>
          <cell r="S517" t="str">
            <v>-----------------</v>
          </cell>
          <cell r="U517" t="str">
            <v>-----------------</v>
          </cell>
          <cell r="V517" t="str">
            <v>-----------------</v>
          </cell>
          <cell r="X517" t="str">
            <v>-----------------</v>
          </cell>
          <cell r="Y517" t="str">
            <v>-----------------</v>
          </cell>
        </row>
        <row r="518">
          <cell r="J518" t="str">
            <v>32821</v>
          </cell>
          <cell r="L518" t="str">
            <v>מ. קהילתי השחר</v>
          </cell>
          <cell r="M518">
            <v>55000</v>
          </cell>
          <cell r="N518">
            <v>55000</v>
          </cell>
          <cell r="O518">
            <v>50000</v>
          </cell>
          <cell r="P518">
            <v>52272.1</v>
          </cell>
          <cell r="Q518" t="str">
            <v>82821</v>
          </cell>
          <cell r="S518" t="str">
            <v>מ. קהילתי השחר</v>
          </cell>
          <cell r="U518">
            <v>618300</v>
          </cell>
          <cell r="V518">
            <v>618300</v>
          </cell>
          <cell r="X518">
            <v>652200</v>
          </cell>
          <cell r="Y518">
            <v>651045.45000000007</v>
          </cell>
        </row>
        <row r="519">
          <cell r="J519" t="str">
            <v>-------</v>
          </cell>
          <cell r="L519" t="str">
            <v>---------------------</v>
          </cell>
          <cell r="M519" t="str">
            <v>--------------</v>
          </cell>
          <cell r="N519" t="str">
            <v>--------------</v>
          </cell>
          <cell r="O519" t="str">
            <v>--------------</v>
          </cell>
          <cell r="P519" t="str">
            <v>--------------</v>
          </cell>
          <cell r="Q519" t="str">
            <v>-----------------</v>
          </cell>
          <cell r="S519" t="str">
            <v>-----------------</v>
          </cell>
          <cell r="U519" t="str">
            <v>--------------</v>
          </cell>
          <cell r="V519" t="str">
            <v>--------------</v>
          </cell>
          <cell r="X519" t="str">
            <v>--------------</v>
          </cell>
          <cell r="Y519" t="str">
            <v>--------------</v>
          </cell>
        </row>
        <row r="520">
          <cell r="J520" t="str">
            <v>.411</v>
          </cell>
          <cell r="L520" t="str">
            <v>דמי חוגים</v>
          </cell>
          <cell r="M520">
            <v>55000</v>
          </cell>
          <cell r="N520">
            <v>55000</v>
          </cell>
          <cell r="O520">
            <v>50000</v>
          </cell>
          <cell r="P520">
            <v>52272.1</v>
          </cell>
          <cell r="Q520" t="str">
            <v>.110</v>
          </cell>
          <cell r="S520" t="str">
            <v>משכורת</v>
          </cell>
          <cell r="U520">
            <v>185000</v>
          </cell>
          <cell r="V520">
            <v>185000</v>
          </cell>
          <cell r="X520">
            <v>185000</v>
          </cell>
          <cell r="Y520">
            <v>192094.76</v>
          </cell>
        </row>
        <row r="521">
          <cell r="M521" t="str">
            <v xml:space="preserve"> </v>
          </cell>
          <cell r="N521" t="str">
            <v xml:space="preserve"> </v>
          </cell>
          <cell r="U521">
            <v>0</v>
          </cell>
          <cell r="V521">
            <v>0</v>
          </cell>
          <cell r="X521">
            <v>0</v>
          </cell>
          <cell r="Y521">
            <v>0</v>
          </cell>
        </row>
        <row r="522">
          <cell r="Q522" t="str">
            <v>.210</v>
          </cell>
          <cell r="S522" t="str">
            <v>שכר מדריכים</v>
          </cell>
          <cell r="U522">
            <v>357700</v>
          </cell>
          <cell r="V522">
            <v>357700</v>
          </cell>
          <cell r="X522">
            <v>390000</v>
          </cell>
          <cell r="Y522">
            <v>376921.07</v>
          </cell>
        </row>
        <row r="523">
          <cell r="U523">
            <v>0</v>
          </cell>
          <cell r="V523">
            <v>0</v>
          </cell>
          <cell r="X523">
            <v>0</v>
          </cell>
          <cell r="Y523">
            <v>0</v>
          </cell>
        </row>
        <row r="524">
          <cell r="Q524" t="str">
            <v>.420</v>
          </cell>
          <cell r="S524" t="str">
            <v>תיקונים</v>
          </cell>
          <cell r="U524">
            <v>4700</v>
          </cell>
          <cell r="V524">
            <v>4700</v>
          </cell>
          <cell r="X524">
            <v>4700</v>
          </cell>
          <cell r="Y524">
            <v>4410.12</v>
          </cell>
        </row>
        <row r="525">
          <cell r="U525">
            <v>0</v>
          </cell>
          <cell r="V525">
            <v>0</v>
          </cell>
          <cell r="X525">
            <v>0</v>
          </cell>
          <cell r="Y525">
            <v>0</v>
          </cell>
        </row>
        <row r="526">
          <cell r="Q526" t="str">
            <v>.431</v>
          </cell>
          <cell r="S526" t="str">
            <v>חשמל</v>
          </cell>
          <cell r="U526">
            <v>12000</v>
          </cell>
          <cell r="V526">
            <v>12000</v>
          </cell>
          <cell r="X526">
            <v>14000</v>
          </cell>
          <cell r="Y526">
            <v>11302.23</v>
          </cell>
        </row>
        <row r="527">
          <cell r="Y527">
            <v>0</v>
          </cell>
        </row>
        <row r="528">
          <cell r="Q528" t="str">
            <v>.432</v>
          </cell>
          <cell r="S528" t="str">
            <v>מים</v>
          </cell>
          <cell r="U528">
            <v>3900</v>
          </cell>
          <cell r="V528">
            <v>3900</v>
          </cell>
          <cell r="X528">
            <v>1000</v>
          </cell>
          <cell r="Y528">
            <v>975.42</v>
          </cell>
        </row>
        <row r="529">
          <cell r="U529">
            <v>0</v>
          </cell>
          <cell r="V529">
            <v>0</v>
          </cell>
          <cell r="X529">
            <v>0</v>
          </cell>
          <cell r="Y529">
            <v>0</v>
          </cell>
        </row>
        <row r="530">
          <cell r="Q530" t="str">
            <v>.440</v>
          </cell>
          <cell r="S530" t="str">
            <v>ביטוח</v>
          </cell>
          <cell r="U530">
            <v>4300</v>
          </cell>
          <cell r="V530">
            <v>4300</v>
          </cell>
          <cell r="X530">
            <v>5000</v>
          </cell>
          <cell r="Y530">
            <v>4292.21</v>
          </cell>
        </row>
        <row r="531">
          <cell r="Y531">
            <v>0</v>
          </cell>
        </row>
        <row r="532">
          <cell r="Q532" t="str">
            <v>.511</v>
          </cell>
          <cell r="S532" t="str">
            <v>כיבוד</v>
          </cell>
          <cell r="U532">
            <v>1500</v>
          </cell>
          <cell r="V532">
            <v>1500</v>
          </cell>
          <cell r="X532">
            <v>1000</v>
          </cell>
          <cell r="Y532">
            <v>600.01</v>
          </cell>
        </row>
        <row r="533">
          <cell r="U533">
            <v>0</v>
          </cell>
          <cell r="V533">
            <v>0</v>
          </cell>
          <cell r="X533">
            <v>0</v>
          </cell>
        </row>
        <row r="534">
          <cell r="Q534" t="str">
            <v>.540</v>
          </cell>
          <cell r="S534" t="str">
            <v>טלפון</v>
          </cell>
          <cell r="U534">
            <v>2200</v>
          </cell>
          <cell r="V534">
            <v>2200</v>
          </cell>
          <cell r="X534">
            <v>4500</v>
          </cell>
          <cell r="Y534">
            <v>3610.47</v>
          </cell>
        </row>
        <row r="535">
          <cell r="U535">
            <v>0</v>
          </cell>
          <cell r="V535">
            <v>0</v>
          </cell>
          <cell r="X535">
            <v>0</v>
          </cell>
          <cell r="Y535">
            <v>0</v>
          </cell>
        </row>
        <row r="536">
          <cell r="Q536" t="str">
            <v>.542</v>
          </cell>
          <cell r="S536" t="str">
            <v>אינטרנט</v>
          </cell>
          <cell r="U536">
            <v>2900</v>
          </cell>
          <cell r="V536">
            <v>2900</v>
          </cell>
          <cell r="X536">
            <v>2900</v>
          </cell>
          <cell r="Y536">
            <v>1000</v>
          </cell>
        </row>
        <row r="537">
          <cell r="U537">
            <v>0</v>
          </cell>
          <cell r="V537">
            <v>0</v>
          </cell>
          <cell r="X537">
            <v>0</v>
          </cell>
        </row>
        <row r="538">
          <cell r="Q538" t="str">
            <v>.710</v>
          </cell>
          <cell r="S538" t="str">
            <v>הסעות מ. השחר</v>
          </cell>
          <cell r="Y538">
            <v>10336</v>
          </cell>
        </row>
        <row r="540">
          <cell r="Q540" t="str">
            <v>.720</v>
          </cell>
          <cell r="S540" t="str">
            <v>חומרים לחוגים</v>
          </cell>
          <cell r="U540">
            <v>6300</v>
          </cell>
          <cell r="V540">
            <v>6300</v>
          </cell>
          <cell r="X540">
            <v>6300</v>
          </cell>
          <cell r="Y540">
            <v>6343.63</v>
          </cell>
        </row>
        <row r="541">
          <cell r="U541">
            <v>0</v>
          </cell>
          <cell r="V541">
            <v>0</v>
          </cell>
          <cell r="X541">
            <v>0</v>
          </cell>
          <cell r="Y541">
            <v>0</v>
          </cell>
        </row>
        <row r="542">
          <cell r="Q542" t="str">
            <v>.751</v>
          </cell>
          <cell r="S542" t="str">
            <v>קבלן נקיון</v>
          </cell>
          <cell r="U542">
            <v>17000</v>
          </cell>
          <cell r="V542">
            <v>17000</v>
          </cell>
          <cell r="X542">
            <v>17000</v>
          </cell>
          <cell r="Y542">
            <v>20338.2</v>
          </cell>
        </row>
        <row r="543">
          <cell r="O543">
            <v>0</v>
          </cell>
          <cell r="U543">
            <v>0</v>
          </cell>
          <cell r="V543">
            <v>0</v>
          </cell>
          <cell r="X543">
            <v>0</v>
          </cell>
          <cell r="Y543">
            <v>0</v>
          </cell>
        </row>
        <row r="544">
          <cell r="O544">
            <v>0</v>
          </cell>
          <cell r="Q544" t="str">
            <v>.781</v>
          </cell>
          <cell r="S544" t="str">
            <v xml:space="preserve">תקציב שוטף </v>
          </cell>
          <cell r="U544">
            <v>6400</v>
          </cell>
          <cell r="V544">
            <v>6400</v>
          </cell>
          <cell r="X544">
            <v>6400</v>
          </cell>
          <cell r="Y544">
            <v>6108.17</v>
          </cell>
        </row>
        <row r="545">
          <cell r="U545">
            <v>0</v>
          </cell>
          <cell r="V545">
            <v>0</v>
          </cell>
          <cell r="X545">
            <v>0</v>
          </cell>
          <cell r="Y545">
            <v>0</v>
          </cell>
        </row>
        <row r="546">
          <cell r="Q546" t="str">
            <v>.782</v>
          </cell>
          <cell r="S546" t="str">
            <v>תגבור לימודי למבוגר'</v>
          </cell>
          <cell r="U546">
            <v>14400</v>
          </cell>
          <cell r="V546">
            <v>14400</v>
          </cell>
          <cell r="X546">
            <v>14400</v>
          </cell>
          <cell r="Y546">
            <v>12713.16</v>
          </cell>
        </row>
        <row r="547">
          <cell r="U547">
            <v>0</v>
          </cell>
          <cell r="V547">
            <v>0</v>
          </cell>
          <cell r="X547">
            <v>0</v>
          </cell>
        </row>
        <row r="548">
          <cell r="J548" t="str">
            <v>32822</v>
          </cell>
          <cell r="L548" t="str">
            <v>מועדון שפינוזה</v>
          </cell>
          <cell r="M548">
            <v>495000</v>
          </cell>
          <cell r="N548">
            <v>495000</v>
          </cell>
          <cell r="O548">
            <v>470000</v>
          </cell>
          <cell r="P548">
            <v>437499.08999999997</v>
          </cell>
          <cell r="Q548" t="str">
            <v>82822</v>
          </cell>
          <cell r="S548" t="str">
            <v>מועדון שפינוזה</v>
          </cell>
          <cell r="U548">
            <v>928700</v>
          </cell>
          <cell r="V548">
            <v>928700</v>
          </cell>
          <cell r="X548">
            <v>873000</v>
          </cell>
          <cell r="Y548">
            <v>836697.19999999972</v>
          </cell>
        </row>
        <row r="549">
          <cell r="J549" t="str">
            <v>-------</v>
          </cell>
          <cell r="L549" t="str">
            <v>---------------------</v>
          </cell>
          <cell r="M549" t="str">
            <v>--------------</v>
          </cell>
          <cell r="N549" t="str">
            <v>--------------</v>
          </cell>
          <cell r="O549" t="str">
            <v>--------------</v>
          </cell>
          <cell r="P549" t="str">
            <v>--------------</v>
          </cell>
          <cell r="Q549" t="str">
            <v>-----------------</v>
          </cell>
          <cell r="S549" t="str">
            <v>-----------------</v>
          </cell>
          <cell r="U549" t="str">
            <v>--------------</v>
          </cell>
          <cell r="V549" t="str">
            <v>--------------</v>
          </cell>
          <cell r="X549" t="str">
            <v>--------------</v>
          </cell>
          <cell r="Y549" t="str">
            <v>--------------</v>
          </cell>
        </row>
        <row r="550">
          <cell r="J550" t="str">
            <v>.411</v>
          </cell>
          <cell r="L550" t="str">
            <v>דמי חוגים</v>
          </cell>
          <cell r="M550">
            <v>350000</v>
          </cell>
          <cell r="N550">
            <v>350000</v>
          </cell>
          <cell r="O550">
            <v>350000</v>
          </cell>
          <cell r="P550">
            <v>246336.24</v>
          </cell>
          <cell r="Q550" t="str">
            <v>.110</v>
          </cell>
          <cell r="S550" t="str">
            <v>משכורת</v>
          </cell>
          <cell r="U550">
            <v>338000</v>
          </cell>
          <cell r="V550">
            <v>338000</v>
          </cell>
          <cell r="X550">
            <v>278000</v>
          </cell>
          <cell r="Y550">
            <v>271111.02</v>
          </cell>
        </row>
        <row r="551">
          <cell r="M551" t="str">
            <v xml:space="preserve"> </v>
          </cell>
          <cell r="N551" t="str">
            <v xml:space="preserve"> </v>
          </cell>
          <cell r="O551">
            <v>0</v>
          </cell>
          <cell r="P551">
            <v>0</v>
          </cell>
          <cell r="Y551">
            <v>0</v>
          </cell>
        </row>
        <row r="552">
          <cell r="J552" t="str">
            <v>.412</v>
          </cell>
          <cell r="L552" t="str">
            <v>חוגי ספורט</v>
          </cell>
          <cell r="M552">
            <v>20000</v>
          </cell>
          <cell r="N552">
            <v>20000</v>
          </cell>
          <cell r="P552">
            <v>172399.85</v>
          </cell>
          <cell r="Q552" t="str">
            <v>.210</v>
          </cell>
          <cell r="S552" t="str">
            <v>שכר מדריכים</v>
          </cell>
          <cell r="U552">
            <v>467700</v>
          </cell>
          <cell r="V552">
            <v>467700</v>
          </cell>
          <cell r="X552">
            <v>500000</v>
          </cell>
          <cell r="Y552">
            <v>433294.16</v>
          </cell>
        </row>
        <row r="553">
          <cell r="U553">
            <v>0</v>
          </cell>
          <cell r="V553">
            <v>0</v>
          </cell>
          <cell r="X553">
            <v>0</v>
          </cell>
          <cell r="Y553">
            <v>0</v>
          </cell>
        </row>
        <row r="554">
          <cell r="J554" t="str">
            <v>.413</v>
          </cell>
          <cell r="L554" t="str">
            <v>פעילות במועדון</v>
          </cell>
          <cell r="M554">
            <v>120000</v>
          </cell>
          <cell r="N554">
            <v>120000</v>
          </cell>
          <cell r="O554">
            <v>120000</v>
          </cell>
          <cell r="P554">
            <v>0</v>
          </cell>
          <cell r="Q554" t="str">
            <v>.420</v>
          </cell>
          <cell r="S554" t="str">
            <v>תיקונים</v>
          </cell>
          <cell r="U554">
            <v>1900</v>
          </cell>
          <cell r="V554">
            <v>1900</v>
          </cell>
          <cell r="X554">
            <v>1900</v>
          </cell>
          <cell r="Y554">
            <v>1185.74</v>
          </cell>
        </row>
        <row r="555">
          <cell r="M555" t="str">
            <v xml:space="preserve"> </v>
          </cell>
          <cell r="N555" t="str">
            <v xml:space="preserve"> </v>
          </cell>
          <cell r="U555">
            <v>0</v>
          </cell>
          <cell r="V555">
            <v>0</v>
          </cell>
          <cell r="X555">
            <v>0</v>
          </cell>
          <cell r="Y555">
            <v>0</v>
          </cell>
        </row>
        <row r="556">
          <cell r="J556" t="str">
            <v>.414</v>
          </cell>
          <cell r="L556" t="str">
            <v>פעולות בפסח-מ. שפי</v>
          </cell>
          <cell r="M556">
            <v>5000</v>
          </cell>
          <cell r="N556">
            <v>5000</v>
          </cell>
          <cell r="P556">
            <v>18763</v>
          </cell>
          <cell r="Q556" t="str">
            <v>.431</v>
          </cell>
          <cell r="S556" t="str">
            <v>חשמל</v>
          </cell>
          <cell r="U556">
            <v>16600</v>
          </cell>
          <cell r="V556">
            <v>16600</v>
          </cell>
          <cell r="X556">
            <v>26000</v>
          </cell>
          <cell r="Y556">
            <v>17808.97</v>
          </cell>
        </row>
        <row r="557">
          <cell r="Y557">
            <v>0</v>
          </cell>
        </row>
        <row r="558">
          <cell r="M558">
            <v>0</v>
          </cell>
          <cell r="N558">
            <v>0</v>
          </cell>
          <cell r="Q558" t="str">
            <v>.432</v>
          </cell>
          <cell r="S558" t="str">
            <v>מים</v>
          </cell>
          <cell r="U558">
            <v>5900</v>
          </cell>
          <cell r="V558">
            <v>5900</v>
          </cell>
          <cell r="X558">
            <v>3000</v>
          </cell>
          <cell r="Y558">
            <v>6006.61</v>
          </cell>
        </row>
        <row r="559">
          <cell r="Y559">
            <v>0</v>
          </cell>
        </row>
        <row r="560">
          <cell r="Q560" t="str">
            <v>.440</v>
          </cell>
          <cell r="S560" t="str">
            <v>ביטוח</v>
          </cell>
          <cell r="U560">
            <v>3500</v>
          </cell>
          <cell r="V560">
            <v>3500</v>
          </cell>
          <cell r="X560">
            <v>4000</v>
          </cell>
          <cell r="Y560">
            <v>3433.76</v>
          </cell>
        </row>
        <row r="561">
          <cell r="U561">
            <v>0</v>
          </cell>
          <cell r="V561">
            <v>0</v>
          </cell>
          <cell r="X561">
            <v>0</v>
          </cell>
          <cell r="Y561">
            <v>0</v>
          </cell>
        </row>
        <row r="562">
          <cell r="Q562" t="str">
            <v>.511</v>
          </cell>
          <cell r="S562" t="str">
            <v>כיבוד</v>
          </cell>
          <cell r="U562">
            <v>1000</v>
          </cell>
          <cell r="V562">
            <v>1000</v>
          </cell>
          <cell r="X562">
            <v>1000</v>
          </cell>
          <cell r="Y562">
            <v>1000</v>
          </cell>
        </row>
        <row r="563">
          <cell r="U563">
            <v>0</v>
          </cell>
          <cell r="V563">
            <v>0</v>
          </cell>
          <cell r="X563">
            <v>0</v>
          </cell>
          <cell r="Y563">
            <v>0</v>
          </cell>
        </row>
        <row r="564">
          <cell r="Q564" t="str">
            <v>.540</v>
          </cell>
          <cell r="S564" t="str">
            <v>הוצ' טלפון</v>
          </cell>
          <cell r="U564">
            <v>6000</v>
          </cell>
          <cell r="V564">
            <v>6000</v>
          </cell>
          <cell r="X564">
            <v>6000</v>
          </cell>
          <cell r="Y564">
            <v>5900.6</v>
          </cell>
        </row>
        <row r="565">
          <cell r="Y565">
            <v>0</v>
          </cell>
        </row>
        <row r="566">
          <cell r="Q566" t="str">
            <v>.542</v>
          </cell>
          <cell r="S566" t="str">
            <v>אינטרנט</v>
          </cell>
          <cell r="U566">
            <v>2900</v>
          </cell>
          <cell r="V566">
            <v>2900</v>
          </cell>
          <cell r="X566">
            <v>2900</v>
          </cell>
          <cell r="Y566">
            <v>1541.32</v>
          </cell>
        </row>
        <row r="568">
          <cell r="Q568" t="str">
            <v>.550</v>
          </cell>
          <cell r="S568" t="str">
            <v>פרסומים</v>
          </cell>
          <cell r="U568">
            <v>3000</v>
          </cell>
          <cell r="V568">
            <v>3000</v>
          </cell>
          <cell r="X568">
            <v>0</v>
          </cell>
          <cell r="Y568">
            <v>0</v>
          </cell>
        </row>
        <row r="570">
          <cell r="Q570" t="str">
            <v>.720</v>
          </cell>
          <cell r="S570" t="str">
            <v>חומרים לחוגים</v>
          </cell>
          <cell r="U570">
            <v>2800</v>
          </cell>
          <cell r="V570">
            <v>2800</v>
          </cell>
          <cell r="X570">
            <v>2800</v>
          </cell>
          <cell r="Y570">
            <v>3000</v>
          </cell>
        </row>
        <row r="572">
          <cell r="Q572" t="str">
            <v>758</v>
          </cell>
          <cell r="S572" t="str">
            <v>חוגי ספורט- מ. שפי</v>
          </cell>
          <cell r="U572">
            <v>27000</v>
          </cell>
          <cell r="V572">
            <v>27000</v>
          </cell>
          <cell r="X572">
            <v>0</v>
          </cell>
          <cell r="Y572">
            <v>20189.95</v>
          </cell>
        </row>
        <row r="574">
          <cell r="Q574" t="str">
            <v>.759</v>
          </cell>
          <cell r="S574" t="str">
            <v>חוגים מקצועיים</v>
          </cell>
          <cell r="U574">
            <v>26600</v>
          </cell>
          <cell r="V574">
            <v>26600</v>
          </cell>
          <cell r="X574">
            <v>26600</v>
          </cell>
          <cell r="Y574">
            <v>27651.360000000001</v>
          </cell>
        </row>
        <row r="575">
          <cell r="U575">
            <v>0</v>
          </cell>
          <cell r="V575">
            <v>0</v>
          </cell>
          <cell r="X575">
            <v>0</v>
          </cell>
          <cell r="Y575">
            <v>0</v>
          </cell>
        </row>
        <row r="576">
          <cell r="Q576" t="str">
            <v>.781</v>
          </cell>
          <cell r="S576" t="str">
            <v xml:space="preserve">תקציב שוטף </v>
          </cell>
          <cell r="U576">
            <v>20800</v>
          </cell>
          <cell r="V576">
            <v>20800</v>
          </cell>
          <cell r="X576">
            <v>20800</v>
          </cell>
          <cell r="Y576">
            <v>44573.71</v>
          </cell>
        </row>
        <row r="577">
          <cell r="U577">
            <v>0</v>
          </cell>
          <cell r="V577">
            <v>0</v>
          </cell>
          <cell r="X577">
            <v>0</v>
          </cell>
        </row>
        <row r="578">
          <cell r="Q578" t="str">
            <v>.783</v>
          </cell>
          <cell r="S578" t="str">
            <v>פעילות בפסח</v>
          </cell>
          <cell r="U578">
            <v>5000</v>
          </cell>
          <cell r="V578">
            <v>5000</v>
          </cell>
          <cell r="X578">
            <v>0</v>
          </cell>
          <cell r="Y578">
            <v>0</v>
          </cell>
        </row>
        <row r="579">
          <cell r="U579">
            <v>0</v>
          </cell>
          <cell r="V579">
            <v>0</v>
          </cell>
          <cell r="X579">
            <v>0</v>
          </cell>
        </row>
        <row r="580">
          <cell r="J580" t="str">
            <v>32823</v>
          </cell>
          <cell r="L580" t="str">
            <v>מועדון קרית בן צבי</v>
          </cell>
          <cell r="M580">
            <v>95000</v>
          </cell>
          <cell r="N580">
            <v>95000</v>
          </cell>
          <cell r="O580">
            <v>95000</v>
          </cell>
          <cell r="P580">
            <v>74246.2</v>
          </cell>
          <cell r="Q580" t="str">
            <v>82823</v>
          </cell>
          <cell r="S580" t="str">
            <v>מועדון קרית בן צבי</v>
          </cell>
          <cell r="U580">
            <v>561300</v>
          </cell>
          <cell r="V580">
            <v>561300</v>
          </cell>
          <cell r="X580">
            <v>592200</v>
          </cell>
          <cell r="Y580">
            <v>572634.46000000008</v>
          </cell>
        </row>
        <row r="581">
          <cell r="J581" t="str">
            <v>-------</v>
          </cell>
          <cell r="L581" t="str">
            <v>---------------------</v>
          </cell>
          <cell r="M581" t="str">
            <v>--------------</v>
          </cell>
          <cell r="N581" t="str">
            <v>--------------</v>
          </cell>
          <cell r="O581" t="str">
            <v>--------------</v>
          </cell>
          <cell r="P581" t="str">
            <v>--------------</v>
          </cell>
          <cell r="Q581" t="str">
            <v>-----------------</v>
          </cell>
          <cell r="S581" t="str">
            <v>-----------------</v>
          </cell>
          <cell r="U581" t="str">
            <v>--------------</v>
          </cell>
          <cell r="V581" t="str">
            <v>--------------</v>
          </cell>
          <cell r="X581" t="str">
            <v>--------------</v>
          </cell>
          <cell r="Y581" t="str">
            <v>--------------</v>
          </cell>
        </row>
        <row r="582">
          <cell r="J582" t="str">
            <v>.411</v>
          </cell>
          <cell r="L582" t="str">
            <v>דמי חוגים</v>
          </cell>
          <cell r="M582">
            <v>95000</v>
          </cell>
          <cell r="N582">
            <v>95000</v>
          </cell>
          <cell r="O582">
            <v>95000</v>
          </cell>
          <cell r="P582">
            <v>74246.2</v>
          </cell>
          <cell r="Q582" t="str">
            <v>.110</v>
          </cell>
          <cell r="S582" t="str">
            <v>משכורת</v>
          </cell>
          <cell r="U582">
            <v>145700</v>
          </cell>
          <cell r="V582">
            <v>145700</v>
          </cell>
          <cell r="X582">
            <v>139000</v>
          </cell>
          <cell r="Y582">
            <v>138270.64000000001</v>
          </cell>
        </row>
        <row r="583">
          <cell r="Y583">
            <v>0</v>
          </cell>
        </row>
        <row r="584">
          <cell r="Q584" t="str">
            <v>.210</v>
          </cell>
          <cell r="S584" t="str">
            <v>שכר מדריכים</v>
          </cell>
          <cell r="U584">
            <v>358700</v>
          </cell>
          <cell r="V584">
            <v>358700</v>
          </cell>
          <cell r="X584">
            <v>391000</v>
          </cell>
          <cell r="Y584">
            <v>389170.01</v>
          </cell>
        </row>
        <row r="585">
          <cell r="U585">
            <v>0</v>
          </cell>
          <cell r="V585">
            <v>0</v>
          </cell>
          <cell r="X585">
            <v>0</v>
          </cell>
          <cell r="Y585">
            <v>0</v>
          </cell>
        </row>
        <row r="586">
          <cell r="Q586" t="str">
            <v>.420</v>
          </cell>
          <cell r="S586" t="str">
            <v>תיקונים</v>
          </cell>
          <cell r="U586">
            <v>900</v>
          </cell>
          <cell r="V586">
            <v>900</v>
          </cell>
          <cell r="X586">
            <v>900</v>
          </cell>
          <cell r="Y586">
            <v>1287.75</v>
          </cell>
        </row>
        <row r="587">
          <cell r="U587">
            <v>0</v>
          </cell>
          <cell r="V587">
            <v>0</v>
          </cell>
          <cell r="X587">
            <v>0</v>
          </cell>
          <cell r="Y587">
            <v>0</v>
          </cell>
        </row>
        <row r="588">
          <cell r="Q588" t="str">
            <v>.431</v>
          </cell>
          <cell r="S588" t="str">
            <v>חשמל</v>
          </cell>
          <cell r="U588">
            <v>17600</v>
          </cell>
          <cell r="V588">
            <v>17600</v>
          </cell>
          <cell r="X588">
            <v>22000</v>
          </cell>
          <cell r="Y588">
            <v>6604.41</v>
          </cell>
        </row>
        <row r="589">
          <cell r="Y589">
            <v>0</v>
          </cell>
        </row>
        <row r="590">
          <cell r="Q590" t="str">
            <v>.432</v>
          </cell>
          <cell r="S590" t="str">
            <v>מים</v>
          </cell>
          <cell r="U590">
            <v>700</v>
          </cell>
          <cell r="V590">
            <v>700</v>
          </cell>
          <cell r="X590">
            <v>1000</v>
          </cell>
          <cell r="Y590">
            <v>419.84</v>
          </cell>
        </row>
        <row r="591">
          <cell r="Y591">
            <v>0</v>
          </cell>
        </row>
        <row r="592">
          <cell r="Q592" t="str">
            <v>.440</v>
          </cell>
          <cell r="S592" t="str">
            <v>ביטוח</v>
          </cell>
          <cell r="U592">
            <v>2600</v>
          </cell>
          <cell r="V592">
            <v>2600</v>
          </cell>
          <cell r="X592">
            <v>3000</v>
          </cell>
          <cell r="Y592">
            <v>2575.31</v>
          </cell>
        </row>
        <row r="593">
          <cell r="U593">
            <v>0</v>
          </cell>
          <cell r="V593">
            <v>0</v>
          </cell>
          <cell r="X593">
            <v>0</v>
          </cell>
          <cell r="Y593">
            <v>0</v>
          </cell>
        </row>
        <row r="594">
          <cell r="Q594" t="str">
            <v>.511</v>
          </cell>
          <cell r="S594" t="str">
            <v>כיבוד</v>
          </cell>
          <cell r="U594">
            <v>1800</v>
          </cell>
          <cell r="V594">
            <v>1800</v>
          </cell>
          <cell r="X594">
            <v>1800</v>
          </cell>
          <cell r="Y594">
            <v>1618.72</v>
          </cell>
        </row>
        <row r="595">
          <cell r="U595">
            <v>0</v>
          </cell>
          <cell r="V595">
            <v>0</v>
          </cell>
          <cell r="X595">
            <v>0</v>
          </cell>
          <cell r="Y595">
            <v>0</v>
          </cell>
        </row>
        <row r="596">
          <cell r="Q596" t="str">
            <v>.540</v>
          </cell>
          <cell r="S596" t="str">
            <v>הוצ' טלפון</v>
          </cell>
          <cell r="U596">
            <v>1800</v>
          </cell>
          <cell r="V596">
            <v>1800</v>
          </cell>
          <cell r="X596">
            <v>2000</v>
          </cell>
          <cell r="Y596">
            <v>2580.0300000000002</v>
          </cell>
        </row>
        <row r="597">
          <cell r="U597">
            <v>0</v>
          </cell>
          <cell r="V597">
            <v>0</v>
          </cell>
          <cell r="X597">
            <v>0</v>
          </cell>
          <cell r="Y597">
            <v>0</v>
          </cell>
        </row>
        <row r="598">
          <cell r="Q598" t="str">
            <v>.542</v>
          </cell>
          <cell r="S598" t="str">
            <v>אינטרנט</v>
          </cell>
          <cell r="U598">
            <v>2900</v>
          </cell>
          <cell r="V598">
            <v>2900</v>
          </cell>
          <cell r="X598">
            <v>2900</v>
          </cell>
          <cell r="Y598">
            <v>1134.02</v>
          </cell>
        </row>
        <row r="599">
          <cell r="U599">
            <v>0</v>
          </cell>
          <cell r="V599">
            <v>0</v>
          </cell>
          <cell r="X599">
            <v>0</v>
          </cell>
          <cell r="Y599">
            <v>0</v>
          </cell>
        </row>
        <row r="600">
          <cell r="Q600" t="str">
            <v>.720</v>
          </cell>
          <cell r="S600" t="str">
            <v>חומרים לחוגים</v>
          </cell>
          <cell r="U600">
            <v>4800</v>
          </cell>
          <cell r="V600">
            <v>4800</v>
          </cell>
          <cell r="X600">
            <v>4800</v>
          </cell>
          <cell r="Y600">
            <v>2000</v>
          </cell>
        </row>
        <row r="601">
          <cell r="U601">
            <v>0</v>
          </cell>
          <cell r="V601">
            <v>0</v>
          </cell>
          <cell r="X601">
            <v>0</v>
          </cell>
          <cell r="Y601">
            <v>0</v>
          </cell>
        </row>
        <row r="602">
          <cell r="Q602" t="str">
            <v>.759</v>
          </cell>
          <cell r="S602" t="str">
            <v>חוגים מקצועיים</v>
          </cell>
          <cell r="U602">
            <v>9500</v>
          </cell>
          <cell r="V602">
            <v>9500</v>
          </cell>
          <cell r="X602">
            <v>9500</v>
          </cell>
          <cell r="Y602">
            <v>9999.36</v>
          </cell>
        </row>
        <row r="603">
          <cell r="O603">
            <v>0</v>
          </cell>
          <cell r="U603">
            <v>0</v>
          </cell>
          <cell r="V603">
            <v>0</v>
          </cell>
          <cell r="X603">
            <v>0</v>
          </cell>
          <cell r="Y603">
            <v>0</v>
          </cell>
        </row>
        <row r="604">
          <cell r="Q604" t="str">
            <v>.781</v>
          </cell>
          <cell r="S604" t="str">
            <v xml:space="preserve">תקציב שוטף </v>
          </cell>
          <cell r="U604">
            <v>14300</v>
          </cell>
          <cell r="V604">
            <v>14300</v>
          </cell>
          <cell r="X604">
            <v>14300</v>
          </cell>
          <cell r="Y604">
            <v>16974.37</v>
          </cell>
        </row>
        <row r="605">
          <cell r="U605">
            <v>0</v>
          </cell>
          <cell r="V605">
            <v>0</v>
          </cell>
          <cell r="X605">
            <v>0</v>
          </cell>
        </row>
        <row r="606">
          <cell r="J606" t="str">
            <v>32825</v>
          </cell>
          <cell r="L606" t="str">
            <v>מ. קהילתי ק.שרת</v>
          </cell>
          <cell r="M606">
            <v>145000</v>
          </cell>
          <cell r="N606">
            <v>145000</v>
          </cell>
          <cell r="O606">
            <v>145000</v>
          </cell>
          <cell r="P606">
            <v>138532.41</v>
          </cell>
          <cell r="Q606" t="str">
            <v>82825</v>
          </cell>
          <cell r="S606" t="str">
            <v>מ. קהילתי ק.שרת</v>
          </cell>
          <cell r="U606">
            <v>696000</v>
          </cell>
          <cell r="V606">
            <v>696000</v>
          </cell>
          <cell r="X606">
            <v>761300</v>
          </cell>
          <cell r="Y606">
            <v>666981.85</v>
          </cell>
        </row>
        <row r="607">
          <cell r="J607" t="str">
            <v>-------</v>
          </cell>
          <cell r="L607" t="str">
            <v>---------------------</v>
          </cell>
          <cell r="M607" t="str">
            <v>--------------</v>
          </cell>
          <cell r="N607" t="str">
            <v>--------------</v>
          </cell>
          <cell r="O607" t="str">
            <v>--------------</v>
          </cell>
          <cell r="P607" t="str">
            <v>--------------</v>
          </cell>
          <cell r="Q607" t="str">
            <v>-----------------</v>
          </cell>
          <cell r="S607" t="str">
            <v>-----------------</v>
          </cell>
          <cell r="U607" t="str">
            <v>--------------</v>
          </cell>
          <cell r="V607" t="str">
            <v>--------------</v>
          </cell>
          <cell r="X607" t="str">
            <v>--------------</v>
          </cell>
          <cell r="Y607" t="str">
            <v>--------------</v>
          </cell>
        </row>
        <row r="608">
          <cell r="J608" t="str">
            <v>.411</v>
          </cell>
          <cell r="L608" t="str">
            <v>דמי חוגים</v>
          </cell>
          <cell r="M608">
            <v>130000</v>
          </cell>
          <cell r="N608">
            <v>130000</v>
          </cell>
          <cell r="O608">
            <v>130000</v>
          </cell>
          <cell r="P608">
            <v>119422.41</v>
          </cell>
          <cell r="Q608" t="str">
            <v>.110</v>
          </cell>
          <cell r="S608" t="str">
            <v>משכורת</v>
          </cell>
          <cell r="U608">
            <v>140000</v>
          </cell>
          <cell r="V608">
            <v>140000</v>
          </cell>
          <cell r="X608">
            <v>182000</v>
          </cell>
          <cell r="Y608">
            <v>80829.570000000007</v>
          </cell>
        </row>
        <row r="609">
          <cell r="M609" t="str">
            <v xml:space="preserve"> </v>
          </cell>
          <cell r="N609" t="str">
            <v xml:space="preserve"> </v>
          </cell>
          <cell r="O609">
            <v>0</v>
          </cell>
          <cell r="P609">
            <v>0</v>
          </cell>
          <cell r="Y609">
            <v>0</v>
          </cell>
        </row>
        <row r="610">
          <cell r="J610" t="str">
            <v>.412</v>
          </cell>
          <cell r="L610" t="str">
            <v>הכנסה מקייטנות</v>
          </cell>
          <cell r="M610">
            <v>15000</v>
          </cell>
          <cell r="N610">
            <v>15000</v>
          </cell>
          <cell r="O610">
            <v>15000</v>
          </cell>
          <cell r="P610">
            <v>19110</v>
          </cell>
          <cell r="Q610" t="str">
            <v>.210</v>
          </cell>
          <cell r="S610" t="str">
            <v>שכר מדריכים</v>
          </cell>
          <cell r="U610">
            <v>432500</v>
          </cell>
          <cell r="V610">
            <v>432500</v>
          </cell>
          <cell r="X610">
            <v>450000</v>
          </cell>
          <cell r="Y610">
            <v>489471.56</v>
          </cell>
        </row>
        <row r="611">
          <cell r="Y611">
            <v>0</v>
          </cell>
        </row>
        <row r="612">
          <cell r="M612" t="str">
            <v xml:space="preserve"> </v>
          </cell>
          <cell r="N612" t="str">
            <v xml:space="preserve"> </v>
          </cell>
          <cell r="Q612" t="str">
            <v>.431</v>
          </cell>
          <cell r="S612" t="str">
            <v>חשמל</v>
          </cell>
          <cell r="U612">
            <v>16200</v>
          </cell>
          <cell r="V612">
            <v>16200</v>
          </cell>
          <cell r="X612">
            <v>18000</v>
          </cell>
          <cell r="Y612">
            <v>18675.66</v>
          </cell>
        </row>
        <row r="613">
          <cell r="Y613">
            <v>0</v>
          </cell>
        </row>
        <row r="614">
          <cell r="Q614" t="str">
            <v>.432</v>
          </cell>
          <cell r="S614" t="str">
            <v>מים</v>
          </cell>
          <cell r="U614">
            <v>11900</v>
          </cell>
          <cell r="V614">
            <v>11900</v>
          </cell>
          <cell r="X614">
            <v>15000</v>
          </cell>
          <cell r="Y614">
            <v>23512.68</v>
          </cell>
        </row>
        <row r="615">
          <cell r="M615" t="str">
            <v xml:space="preserve"> </v>
          </cell>
          <cell r="N615" t="str">
            <v xml:space="preserve"> </v>
          </cell>
          <cell r="U615">
            <v>0</v>
          </cell>
          <cell r="V615">
            <v>0</v>
          </cell>
          <cell r="X615">
            <v>0</v>
          </cell>
          <cell r="Y615">
            <v>0</v>
          </cell>
        </row>
        <row r="616">
          <cell r="Q616" t="str">
            <v>.511</v>
          </cell>
          <cell r="S616" t="str">
            <v>כיבוד</v>
          </cell>
          <cell r="U616">
            <v>1000</v>
          </cell>
          <cell r="V616">
            <v>1000</v>
          </cell>
          <cell r="X616">
            <v>1000</v>
          </cell>
          <cell r="Y616">
            <v>285.99</v>
          </cell>
        </row>
        <row r="617">
          <cell r="U617">
            <v>0</v>
          </cell>
          <cell r="V617">
            <v>0</v>
          </cell>
          <cell r="X617">
            <v>0</v>
          </cell>
          <cell r="Y617">
            <v>0</v>
          </cell>
        </row>
        <row r="618">
          <cell r="Q618" t="str">
            <v>.540</v>
          </cell>
          <cell r="S618" t="str">
            <v>הוצ' טלפון</v>
          </cell>
          <cell r="U618">
            <v>2100</v>
          </cell>
          <cell r="V618">
            <v>2100</v>
          </cell>
          <cell r="X618">
            <v>3000</v>
          </cell>
          <cell r="Y618">
            <v>2788.36</v>
          </cell>
        </row>
        <row r="619">
          <cell r="Y619">
            <v>0</v>
          </cell>
        </row>
        <row r="620">
          <cell r="Q620" t="str">
            <v>.542</v>
          </cell>
          <cell r="S620" t="str">
            <v>אינטרנט</v>
          </cell>
          <cell r="U620">
            <v>2900</v>
          </cell>
          <cell r="V620">
            <v>2900</v>
          </cell>
          <cell r="X620">
            <v>2900</v>
          </cell>
          <cell r="Y620">
            <v>2414.25</v>
          </cell>
        </row>
        <row r="621">
          <cell r="U621">
            <v>0</v>
          </cell>
          <cell r="V621">
            <v>0</v>
          </cell>
          <cell r="X621">
            <v>0</v>
          </cell>
          <cell r="Y621">
            <v>0</v>
          </cell>
        </row>
        <row r="622">
          <cell r="Q622" t="str">
            <v>.759</v>
          </cell>
          <cell r="S622" t="str">
            <v>חוגים מקצועיים</v>
          </cell>
          <cell r="U622">
            <v>11400</v>
          </cell>
          <cell r="V622">
            <v>11400</v>
          </cell>
          <cell r="X622">
            <v>11400</v>
          </cell>
          <cell r="Y622">
            <v>10991.08</v>
          </cell>
        </row>
        <row r="624">
          <cell r="Q624" t="str">
            <v>.781</v>
          </cell>
          <cell r="S624" t="str">
            <v>תקציב שוטף</v>
          </cell>
          <cell r="U624">
            <v>16200</v>
          </cell>
          <cell r="V624">
            <v>16200</v>
          </cell>
          <cell r="X624">
            <v>16200</v>
          </cell>
          <cell r="Y624">
            <v>38012.699999999997</v>
          </cell>
        </row>
        <row r="626">
          <cell r="Q626" t="str">
            <v>.782</v>
          </cell>
          <cell r="S626" t="str">
            <v xml:space="preserve"> קהילה האתיופית</v>
          </cell>
          <cell r="U626">
            <v>61800</v>
          </cell>
          <cell r="V626">
            <v>61800</v>
          </cell>
          <cell r="X626">
            <v>61800</v>
          </cell>
        </row>
        <row r="627">
          <cell r="U627">
            <v>0</v>
          </cell>
          <cell r="V627">
            <v>0</v>
          </cell>
          <cell r="X627">
            <v>0</v>
          </cell>
        </row>
        <row r="628">
          <cell r="U628">
            <v>0</v>
          </cell>
          <cell r="V628">
            <v>0</v>
          </cell>
          <cell r="X628">
            <v>0</v>
          </cell>
        </row>
        <row r="629">
          <cell r="L629" t="str">
            <v>מחלקת  נוער</v>
          </cell>
          <cell r="M629">
            <v>373000</v>
          </cell>
          <cell r="N629">
            <v>373000</v>
          </cell>
          <cell r="O629">
            <v>245000</v>
          </cell>
          <cell r="P629">
            <v>263370.36</v>
          </cell>
          <cell r="S629" t="str">
            <v>מח' נוער וצעירים</v>
          </cell>
          <cell r="U629">
            <v>3045900</v>
          </cell>
          <cell r="V629">
            <v>3045900</v>
          </cell>
          <cell r="X629">
            <v>2326300</v>
          </cell>
          <cell r="Y629">
            <v>2390628.4000000004</v>
          </cell>
        </row>
        <row r="630">
          <cell r="J630" t="str">
            <v>-------</v>
          </cell>
          <cell r="L630" t="str">
            <v>---------------------</v>
          </cell>
          <cell r="M630" t="str">
            <v>--------------</v>
          </cell>
          <cell r="N630" t="str">
            <v>--------------</v>
          </cell>
          <cell r="O630" t="str">
            <v>--------------</v>
          </cell>
          <cell r="P630" t="str">
            <v>--------------</v>
          </cell>
          <cell r="Q630" t="str">
            <v>--------</v>
          </cell>
          <cell r="S630" t="str">
            <v>-----------------</v>
          </cell>
          <cell r="U630" t="str">
            <v>-----------------</v>
          </cell>
          <cell r="V630" t="str">
            <v>-----------------</v>
          </cell>
          <cell r="X630" t="str">
            <v>-----------------</v>
          </cell>
          <cell r="Y630" t="str">
            <v>-----------------</v>
          </cell>
        </row>
        <row r="631">
          <cell r="Q631" t="str">
            <v>8281</v>
          </cell>
          <cell r="S631" t="str">
            <v>מינהל    הנוער</v>
          </cell>
          <cell r="U631">
            <v>818400</v>
          </cell>
          <cell r="V631">
            <v>818400</v>
          </cell>
          <cell r="X631">
            <v>432800</v>
          </cell>
          <cell r="Y631">
            <v>536039.75000000012</v>
          </cell>
        </row>
        <row r="632">
          <cell r="Q632" t="str">
            <v>--------</v>
          </cell>
          <cell r="S632" t="str">
            <v>-----------------</v>
          </cell>
          <cell r="U632" t="str">
            <v>--------------</v>
          </cell>
          <cell r="V632" t="str">
            <v>--------------</v>
          </cell>
          <cell r="X632" t="str">
            <v>--------------</v>
          </cell>
          <cell r="Y632" t="str">
            <v>--------------</v>
          </cell>
        </row>
        <row r="633">
          <cell r="Q633" t="str">
            <v>.110</v>
          </cell>
          <cell r="S633" t="str">
            <v>משכורות</v>
          </cell>
          <cell r="U633">
            <v>800000</v>
          </cell>
          <cell r="V633">
            <v>800000</v>
          </cell>
          <cell r="X633">
            <v>417000</v>
          </cell>
          <cell r="Y633">
            <v>518124.22</v>
          </cell>
        </row>
        <row r="634">
          <cell r="U634">
            <v>0</v>
          </cell>
          <cell r="V634">
            <v>0</v>
          </cell>
          <cell r="X634">
            <v>0</v>
          </cell>
          <cell r="Y634">
            <v>0</v>
          </cell>
        </row>
        <row r="635">
          <cell r="Q635" t="str">
            <v>.420</v>
          </cell>
          <cell r="S635" t="str">
            <v>תיקונים</v>
          </cell>
          <cell r="U635">
            <v>1900</v>
          </cell>
          <cell r="V635">
            <v>1900</v>
          </cell>
          <cell r="X635">
            <v>1900</v>
          </cell>
          <cell r="Y635">
            <v>2334.15</v>
          </cell>
        </row>
        <row r="636">
          <cell r="U636">
            <v>0</v>
          </cell>
          <cell r="V636">
            <v>0</v>
          </cell>
          <cell r="X636">
            <v>0</v>
          </cell>
          <cell r="Y636">
            <v>0</v>
          </cell>
        </row>
        <row r="637">
          <cell r="Q637" t="str">
            <v>.440</v>
          </cell>
          <cell r="S637" t="str">
            <v>ביטוח</v>
          </cell>
          <cell r="U637">
            <v>1800</v>
          </cell>
          <cell r="V637">
            <v>1800</v>
          </cell>
          <cell r="X637">
            <v>2000</v>
          </cell>
          <cell r="Y637">
            <v>1716.9</v>
          </cell>
        </row>
        <row r="638">
          <cell r="U638">
            <v>0</v>
          </cell>
          <cell r="V638">
            <v>0</v>
          </cell>
          <cell r="X638">
            <v>0</v>
          </cell>
          <cell r="Y638">
            <v>0</v>
          </cell>
        </row>
        <row r="639">
          <cell r="Q639" t="str">
            <v>.511</v>
          </cell>
          <cell r="S639" t="str">
            <v>כיבוד</v>
          </cell>
          <cell r="U639">
            <v>700</v>
          </cell>
          <cell r="V639">
            <v>700</v>
          </cell>
          <cell r="X639">
            <v>1000</v>
          </cell>
          <cell r="Y639">
            <v>1000</v>
          </cell>
        </row>
        <row r="640">
          <cell r="U640">
            <v>0</v>
          </cell>
          <cell r="V640">
            <v>0</v>
          </cell>
          <cell r="X640">
            <v>0</v>
          </cell>
          <cell r="Y640">
            <v>0</v>
          </cell>
        </row>
        <row r="641">
          <cell r="Q641" t="str">
            <v>.540</v>
          </cell>
          <cell r="S641" t="str">
            <v>טלפון</v>
          </cell>
          <cell r="U641">
            <v>9300</v>
          </cell>
          <cell r="V641">
            <v>9300</v>
          </cell>
          <cell r="X641">
            <v>6500</v>
          </cell>
          <cell r="Y641">
            <v>9388.92</v>
          </cell>
        </row>
        <row r="642">
          <cell r="U642">
            <v>0</v>
          </cell>
          <cell r="V642">
            <v>0</v>
          </cell>
          <cell r="X642">
            <v>0</v>
          </cell>
          <cell r="Y642">
            <v>0</v>
          </cell>
        </row>
        <row r="643">
          <cell r="Q643" t="str">
            <v>.541</v>
          </cell>
          <cell r="S643" t="str">
            <v xml:space="preserve"> בולים</v>
          </cell>
          <cell r="U643">
            <v>1800</v>
          </cell>
          <cell r="V643">
            <v>1800</v>
          </cell>
          <cell r="X643">
            <v>1800</v>
          </cell>
          <cell r="Y643">
            <v>475.56</v>
          </cell>
        </row>
        <row r="644">
          <cell r="U644">
            <v>0</v>
          </cell>
          <cell r="V644">
            <v>0</v>
          </cell>
          <cell r="X644">
            <v>0</v>
          </cell>
          <cell r="Y644">
            <v>0</v>
          </cell>
        </row>
        <row r="645">
          <cell r="Q645" t="str">
            <v>.560</v>
          </cell>
          <cell r="S645" t="str">
            <v>הוצאות משרדיות</v>
          </cell>
          <cell r="U645">
            <v>2900</v>
          </cell>
          <cell r="V645">
            <v>2900</v>
          </cell>
          <cell r="X645">
            <v>2600</v>
          </cell>
          <cell r="Y645">
            <v>3000</v>
          </cell>
        </row>
        <row r="646">
          <cell r="U646">
            <v>0</v>
          </cell>
          <cell r="V646">
            <v>0</v>
          </cell>
          <cell r="X646">
            <v>0</v>
          </cell>
        </row>
        <row r="647">
          <cell r="U647">
            <v>0</v>
          </cell>
          <cell r="V647">
            <v>0</v>
          </cell>
          <cell r="X647">
            <v>0</v>
          </cell>
        </row>
        <row r="648">
          <cell r="J648">
            <v>32834</v>
          </cell>
          <cell r="L648" t="str">
            <v>בית נוער הנשיאים</v>
          </cell>
          <cell r="M648">
            <v>85000</v>
          </cell>
          <cell r="N648">
            <v>85000</v>
          </cell>
          <cell r="O648">
            <v>70000</v>
          </cell>
          <cell r="P648">
            <v>57567</v>
          </cell>
          <cell r="Q648">
            <v>82834</v>
          </cell>
          <cell r="S648" t="str">
            <v>בית נוער הנשיאים</v>
          </cell>
          <cell r="U648">
            <v>895300</v>
          </cell>
          <cell r="V648">
            <v>895300</v>
          </cell>
          <cell r="X648">
            <v>883100</v>
          </cell>
          <cell r="Y648">
            <v>825616.3600000001</v>
          </cell>
        </row>
        <row r="649">
          <cell r="J649" t="str">
            <v>-------</v>
          </cell>
          <cell r="L649" t="str">
            <v>---------------------</v>
          </cell>
          <cell r="M649" t="str">
            <v>--------------</v>
          </cell>
          <cell r="N649" t="str">
            <v>--------------</v>
          </cell>
          <cell r="O649" t="str">
            <v>--------------</v>
          </cell>
          <cell r="P649" t="str">
            <v>--------------</v>
          </cell>
          <cell r="Q649" t="str">
            <v>-----------------</v>
          </cell>
          <cell r="S649" t="str">
            <v>-----------------</v>
          </cell>
          <cell r="U649" t="str">
            <v>--------------</v>
          </cell>
          <cell r="V649" t="str">
            <v>--------------</v>
          </cell>
          <cell r="X649" t="str">
            <v>--------------</v>
          </cell>
          <cell r="Y649" t="str">
            <v>--------------</v>
          </cell>
        </row>
        <row r="650">
          <cell r="J650" t="str">
            <v>.410</v>
          </cell>
          <cell r="L650" t="str">
            <v>דמי חוגים</v>
          </cell>
          <cell r="M650">
            <v>45000</v>
          </cell>
          <cell r="N650">
            <v>45000</v>
          </cell>
          <cell r="O650">
            <v>40000</v>
          </cell>
          <cell r="P650">
            <v>34437</v>
          </cell>
          <cell r="Q650" t="str">
            <v>.210</v>
          </cell>
          <cell r="S650" t="str">
            <v xml:space="preserve">שכר  מדריכים </v>
          </cell>
          <cell r="U650">
            <v>804000</v>
          </cell>
          <cell r="V650">
            <v>804000</v>
          </cell>
          <cell r="X650">
            <v>804000</v>
          </cell>
          <cell r="Y650">
            <v>754232.14</v>
          </cell>
        </row>
        <row r="651"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U651">
            <v>0</v>
          </cell>
          <cell r="V651">
            <v>0</v>
          </cell>
          <cell r="X651">
            <v>0</v>
          </cell>
          <cell r="Y651">
            <v>0</v>
          </cell>
        </row>
        <row r="652">
          <cell r="J652" t="str">
            <v>.411</v>
          </cell>
          <cell r="L652" t="str">
            <v>דמי טיולים</v>
          </cell>
          <cell r="M652">
            <v>30000</v>
          </cell>
          <cell r="N652">
            <v>30000</v>
          </cell>
          <cell r="O652">
            <v>20000</v>
          </cell>
          <cell r="P652">
            <v>14130</v>
          </cell>
          <cell r="Q652" t="str">
            <v>.431</v>
          </cell>
          <cell r="S652" t="str">
            <v>חשמל</v>
          </cell>
          <cell r="U652">
            <v>22000</v>
          </cell>
          <cell r="V652">
            <v>22000</v>
          </cell>
          <cell r="X652">
            <v>18000</v>
          </cell>
          <cell r="Y652">
            <v>17026.169999999998</v>
          </cell>
        </row>
        <row r="653"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Y653">
            <v>0</v>
          </cell>
        </row>
        <row r="654">
          <cell r="J654" t="str">
            <v>.420</v>
          </cell>
          <cell r="L654" t="str">
            <v>דמי שימוש באולם</v>
          </cell>
          <cell r="M654">
            <v>10000</v>
          </cell>
          <cell r="N654">
            <v>10000</v>
          </cell>
          <cell r="O654">
            <v>10000</v>
          </cell>
          <cell r="P654">
            <v>9000</v>
          </cell>
          <cell r="Q654" t="str">
            <v>.432</v>
          </cell>
          <cell r="S654" t="str">
            <v>מים</v>
          </cell>
          <cell r="U654">
            <v>1200</v>
          </cell>
          <cell r="V654">
            <v>1200</v>
          </cell>
          <cell r="X654">
            <v>2000</v>
          </cell>
          <cell r="Y654">
            <v>896.67</v>
          </cell>
        </row>
        <row r="655">
          <cell r="M655" t="str">
            <v xml:space="preserve"> </v>
          </cell>
          <cell r="N655" t="str">
            <v xml:space="preserve"> </v>
          </cell>
          <cell r="Y655">
            <v>0</v>
          </cell>
        </row>
        <row r="656">
          <cell r="Q656" t="str">
            <v>.440</v>
          </cell>
          <cell r="S656" t="str">
            <v>ביטוח</v>
          </cell>
          <cell r="U656">
            <v>6000</v>
          </cell>
          <cell r="V656">
            <v>6000</v>
          </cell>
          <cell r="X656">
            <v>7000</v>
          </cell>
          <cell r="Y656">
            <v>6009.11</v>
          </cell>
        </row>
        <row r="657">
          <cell r="U657">
            <v>0</v>
          </cell>
          <cell r="V657">
            <v>0</v>
          </cell>
          <cell r="X657">
            <v>0</v>
          </cell>
          <cell r="Y657">
            <v>0</v>
          </cell>
        </row>
        <row r="658">
          <cell r="Q658" t="str">
            <v>.511</v>
          </cell>
          <cell r="S658" t="str">
            <v>הוצא' כיבוד</v>
          </cell>
          <cell r="U658">
            <v>900</v>
          </cell>
          <cell r="V658">
            <v>900</v>
          </cell>
          <cell r="X658">
            <v>900</v>
          </cell>
          <cell r="Y658">
            <v>939.39</v>
          </cell>
        </row>
        <row r="659">
          <cell r="U659">
            <v>0</v>
          </cell>
          <cell r="V659">
            <v>0</v>
          </cell>
          <cell r="X659">
            <v>0</v>
          </cell>
          <cell r="Y659">
            <v>0</v>
          </cell>
        </row>
        <row r="660">
          <cell r="Q660" t="str">
            <v>.540</v>
          </cell>
          <cell r="S660" t="str">
            <v>טלפון</v>
          </cell>
          <cell r="U660">
            <v>11400</v>
          </cell>
          <cell r="V660">
            <v>11400</v>
          </cell>
          <cell r="X660">
            <v>14000</v>
          </cell>
          <cell r="Y660">
            <v>16176.24</v>
          </cell>
        </row>
        <row r="661">
          <cell r="U661">
            <v>0</v>
          </cell>
          <cell r="V661">
            <v>0</v>
          </cell>
          <cell r="X661">
            <v>0</v>
          </cell>
          <cell r="Y661">
            <v>0</v>
          </cell>
        </row>
        <row r="662">
          <cell r="Q662" t="str">
            <v>.550</v>
          </cell>
          <cell r="S662" t="str">
            <v>פרסומים</v>
          </cell>
          <cell r="U662">
            <v>6000</v>
          </cell>
          <cell r="V662">
            <v>6000</v>
          </cell>
          <cell r="X662">
            <v>5400</v>
          </cell>
          <cell r="Y662">
            <v>5463</v>
          </cell>
        </row>
        <row r="663">
          <cell r="U663">
            <v>0</v>
          </cell>
          <cell r="V663">
            <v>0</v>
          </cell>
          <cell r="X663">
            <v>0</v>
          </cell>
          <cell r="Y663">
            <v>0</v>
          </cell>
        </row>
        <row r="664">
          <cell r="Q664" t="str">
            <v>.710</v>
          </cell>
          <cell r="S664" t="str">
            <v>הסעות וטיולים</v>
          </cell>
          <cell r="U664">
            <v>30000</v>
          </cell>
          <cell r="V664">
            <v>30000</v>
          </cell>
          <cell r="X664">
            <v>19000</v>
          </cell>
          <cell r="Y664">
            <v>12060</v>
          </cell>
        </row>
        <row r="665">
          <cell r="U665">
            <v>0</v>
          </cell>
          <cell r="V665">
            <v>0</v>
          </cell>
          <cell r="X665">
            <v>0</v>
          </cell>
          <cell r="Y665">
            <v>0</v>
          </cell>
        </row>
        <row r="666">
          <cell r="Q666" t="str">
            <v>.780</v>
          </cell>
          <cell r="S666" t="str">
            <v xml:space="preserve">תקציב שוטף </v>
          </cell>
          <cell r="U666">
            <v>10000</v>
          </cell>
          <cell r="V666">
            <v>10000</v>
          </cell>
          <cell r="X666">
            <v>9000</v>
          </cell>
          <cell r="Y666">
            <v>9850.3700000000008</v>
          </cell>
        </row>
        <row r="667">
          <cell r="U667">
            <v>0</v>
          </cell>
          <cell r="V667">
            <v>0</v>
          </cell>
          <cell r="X667">
            <v>0</v>
          </cell>
          <cell r="Y667">
            <v>0</v>
          </cell>
        </row>
        <row r="668">
          <cell r="Q668" t="str">
            <v>.781</v>
          </cell>
          <cell r="S668" t="str">
            <v>אינטרנט</v>
          </cell>
          <cell r="U668">
            <v>3800</v>
          </cell>
          <cell r="V668">
            <v>3800</v>
          </cell>
          <cell r="X668">
            <v>3800</v>
          </cell>
          <cell r="Y668">
            <v>2963.27</v>
          </cell>
        </row>
        <row r="669">
          <cell r="U669">
            <v>0</v>
          </cell>
          <cell r="V669">
            <v>0</v>
          </cell>
          <cell r="X669">
            <v>0</v>
          </cell>
        </row>
        <row r="670">
          <cell r="U670">
            <v>0</v>
          </cell>
          <cell r="V670">
            <v>0</v>
          </cell>
          <cell r="X670">
            <v>0</v>
          </cell>
        </row>
        <row r="671">
          <cell r="L671" t="str">
            <v>פעילויות  עם נוער</v>
          </cell>
          <cell r="S671" t="str">
            <v>פעילויות  עם נוער</v>
          </cell>
          <cell r="U671">
            <v>0</v>
          </cell>
          <cell r="V671">
            <v>0</v>
          </cell>
          <cell r="X671">
            <v>0</v>
          </cell>
        </row>
        <row r="672">
          <cell r="J672">
            <v>32851</v>
          </cell>
          <cell r="L672" t="str">
            <v>וצעירים</v>
          </cell>
          <cell r="M672">
            <v>288000</v>
          </cell>
          <cell r="N672">
            <v>288000</v>
          </cell>
          <cell r="O672">
            <v>175000</v>
          </cell>
          <cell r="P672">
            <v>205803.36</v>
          </cell>
          <cell r="Q672" t="str">
            <v>8285</v>
          </cell>
          <cell r="S672" t="str">
            <v>וצעירים</v>
          </cell>
          <cell r="U672">
            <v>795700</v>
          </cell>
          <cell r="V672">
            <v>795700</v>
          </cell>
          <cell r="X672">
            <v>675600</v>
          </cell>
          <cell r="Y672">
            <v>694987.52</v>
          </cell>
        </row>
        <row r="673">
          <cell r="J673" t="str">
            <v>-------</v>
          </cell>
          <cell r="L673" t="str">
            <v>---------------------</v>
          </cell>
          <cell r="M673" t="str">
            <v>--------------</v>
          </cell>
          <cell r="N673" t="str">
            <v>--------------</v>
          </cell>
          <cell r="O673" t="str">
            <v>--------------</v>
          </cell>
          <cell r="P673" t="str">
            <v>--------------</v>
          </cell>
          <cell r="Q673" t="str">
            <v>-----------------</v>
          </cell>
          <cell r="S673" t="str">
            <v>-----------------</v>
          </cell>
          <cell r="U673" t="str">
            <v>--------------</v>
          </cell>
          <cell r="V673" t="str">
            <v>--------------</v>
          </cell>
          <cell r="X673" t="str">
            <v>--------------</v>
          </cell>
          <cell r="Y673" t="str">
            <v>--------------</v>
          </cell>
        </row>
        <row r="674">
          <cell r="J674" t="str">
            <v xml:space="preserve">.420 </v>
          </cell>
          <cell r="L674" t="str">
            <v>פעולות עם נוער</v>
          </cell>
          <cell r="M674">
            <v>38000</v>
          </cell>
          <cell r="N674">
            <v>38000</v>
          </cell>
          <cell r="O674">
            <v>35000</v>
          </cell>
          <cell r="P674">
            <v>58053.16</v>
          </cell>
          <cell r="Q674" t="str">
            <v>.210</v>
          </cell>
          <cell r="S674" t="str">
            <v>שכר פעולות נוער-קפה</v>
          </cell>
          <cell r="U674">
            <v>5000</v>
          </cell>
          <cell r="V674">
            <v>5000</v>
          </cell>
          <cell r="Y674">
            <v>11006.3</v>
          </cell>
        </row>
        <row r="676">
          <cell r="J676" t="str">
            <v xml:space="preserve">.421 </v>
          </cell>
          <cell r="L676" t="str">
            <v xml:space="preserve">הכנ' מפעולות </v>
          </cell>
          <cell r="M676">
            <v>100000</v>
          </cell>
          <cell r="N676">
            <v>100000</v>
          </cell>
          <cell r="Q676" t="str">
            <v>.511</v>
          </cell>
          <cell r="S676" t="str">
            <v>הוצא' כיבוד</v>
          </cell>
          <cell r="U676">
            <v>3000</v>
          </cell>
          <cell r="V676">
            <v>3000</v>
          </cell>
          <cell r="X676">
            <v>2900</v>
          </cell>
          <cell r="Y676">
            <v>1867.3</v>
          </cell>
        </row>
        <row r="677">
          <cell r="L677" t="str">
            <v>לצעירים</v>
          </cell>
          <cell r="U677">
            <v>0</v>
          </cell>
          <cell r="V677">
            <v>0</v>
          </cell>
          <cell r="X677">
            <v>0</v>
          </cell>
        </row>
        <row r="678">
          <cell r="J678" t="str">
            <v>.423</v>
          </cell>
          <cell r="L678" t="str">
            <v>המרתף</v>
          </cell>
          <cell r="M678">
            <v>110000</v>
          </cell>
          <cell r="N678">
            <v>110000</v>
          </cell>
          <cell r="O678">
            <v>100000</v>
          </cell>
          <cell r="P678">
            <v>100000.2</v>
          </cell>
          <cell r="Q678" t="str">
            <v>.550</v>
          </cell>
          <cell r="S678" t="str">
            <v>פרסומים</v>
          </cell>
          <cell r="U678">
            <v>1000</v>
          </cell>
          <cell r="V678">
            <v>1000</v>
          </cell>
          <cell r="X678">
            <v>1000</v>
          </cell>
          <cell r="Y678">
            <v>524</v>
          </cell>
        </row>
        <row r="680">
          <cell r="J680" t="str">
            <v>.921</v>
          </cell>
          <cell r="L680" t="str">
            <v>נוער במרכז הענייני</v>
          </cell>
          <cell r="P680">
            <v>47750</v>
          </cell>
          <cell r="Q680" t="str">
            <v>.780</v>
          </cell>
          <cell r="S680" t="str">
            <v xml:space="preserve">תקציב שוטף </v>
          </cell>
          <cell r="U680">
            <v>1000</v>
          </cell>
          <cell r="V680">
            <v>1000</v>
          </cell>
          <cell r="X680">
            <v>1000</v>
          </cell>
          <cell r="Y680">
            <v>1006</v>
          </cell>
        </row>
        <row r="682">
          <cell r="J682" t="str">
            <v>.922</v>
          </cell>
          <cell r="L682" t="str">
            <v>להקת נוער</v>
          </cell>
          <cell r="M682">
            <v>40000</v>
          </cell>
          <cell r="N682">
            <v>40000</v>
          </cell>
          <cell r="O682">
            <v>40000</v>
          </cell>
          <cell r="Q682" t="str">
            <v>.781</v>
          </cell>
          <cell r="S682" t="str">
            <v>פעולות עם נוער</v>
          </cell>
          <cell r="U682">
            <v>406100</v>
          </cell>
          <cell r="V682">
            <v>406100</v>
          </cell>
          <cell r="X682">
            <v>406100</v>
          </cell>
          <cell r="Y682">
            <v>450563.24</v>
          </cell>
        </row>
        <row r="684">
          <cell r="M684">
            <v>0</v>
          </cell>
          <cell r="N684">
            <v>0</v>
          </cell>
          <cell r="Q684" t="str">
            <v>.785</v>
          </cell>
          <cell r="S684" t="str">
            <v>להקת נוער</v>
          </cell>
          <cell r="U684">
            <v>66500</v>
          </cell>
          <cell r="V684">
            <v>66500</v>
          </cell>
          <cell r="X684">
            <v>66500</v>
          </cell>
        </row>
        <row r="686">
          <cell r="M686">
            <v>0</v>
          </cell>
          <cell r="N686">
            <v>0</v>
          </cell>
          <cell r="Q686" t="str">
            <v>.782</v>
          </cell>
          <cell r="S686" t="str">
            <v>המרתף</v>
          </cell>
          <cell r="U686">
            <v>110000</v>
          </cell>
          <cell r="V686">
            <v>110000</v>
          </cell>
          <cell r="X686">
            <v>95000</v>
          </cell>
          <cell r="Y686">
            <v>113623.38</v>
          </cell>
        </row>
        <row r="687">
          <cell r="M687" t="str">
            <v xml:space="preserve"> </v>
          </cell>
          <cell r="N687" t="str">
            <v xml:space="preserve"> </v>
          </cell>
          <cell r="U687">
            <v>0</v>
          </cell>
          <cell r="V687">
            <v>0</v>
          </cell>
          <cell r="X687">
            <v>0</v>
          </cell>
        </row>
        <row r="688">
          <cell r="M688" t="str">
            <v xml:space="preserve"> </v>
          </cell>
          <cell r="N688" t="str">
            <v xml:space="preserve"> </v>
          </cell>
          <cell r="Q688" t="str">
            <v>.783</v>
          </cell>
          <cell r="S688" t="str">
            <v>פעילות  לצעירים</v>
          </cell>
          <cell r="U688">
            <v>195000</v>
          </cell>
          <cell r="V688">
            <v>195000</v>
          </cell>
          <cell r="X688">
            <v>95000</v>
          </cell>
          <cell r="Y688">
            <v>9313.2999999999993</v>
          </cell>
        </row>
        <row r="689">
          <cell r="P689">
            <v>0</v>
          </cell>
        </row>
        <row r="690">
          <cell r="Q690" t="str">
            <v>.784</v>
          </cell>
          <cell r="S690" t="str">
            <v>נוער במרכזי העניינ</v>
          </cell>
          <cell r="Y690">
            <v>98192</v>
          </cell>
        </row>
        <row r="691">
          <cell r="P691">
            <v>0</v>
          </cell>
        </row>
        <row r="692">
          <cell r="Q692" t="str">
            <v>.786</v>
          </cell>
          <cell r="S692" t="str">
            <v>כנס משתחררים</v>
          </cell>
          <cell r="U692">
            <v>8100</v>
          </cell>
          <cell r="V692">
            <v>8100</v>
          </cell>
          <cell r="X692">
            <v>8100</v>
          </cell>
          <cell r="Y692">
            <v>8892</v>
          </cell>
        </row>
        <row r="694">
          <cell r="Q694" t="str">
            <v>8289</v>
          </cell>
          <cell r="S694" t="str">
            <v>תנועות נוער</v>
          </cell>
          <cell r="U694">
            <v>536500</v>
          </cell>
          <cell r="V694">
            <v>536500</v>
          </cell>
          <cell r="X694">
            <v>334800</v>
          </cell>
          <cell r="Y694">
            <v>333984.77</v>
          </cell>
        </row>
        <row r="695">
          <cell r="Q695" t="str">
            <v>--------</v>
          </cell>
          <cell r="S695" t="str">
            <v>-----------------</v>
          </cell>
          <cell r="U695" t="str">
            <v>--------------</v>
          </cell>
          <cell r="V695" t="str">
            <v>--------------</v>
          </cell>
          <cell r="X695" t="str">
            <v>--------------</v>
          </cell>
          <cell r="Y695" t="str">
            <v>--------------</v>
          </cell>
        </row>
        <row r="696">
          <cell r="Q696" t="str">
            <v>.780</v>
          </cell>
          <cell r="S696" t="str">
            <v>ארועים לתנוע'נוער</v>
          </cell>
          <cell r="U696">
            <v>6500</v>
          </cell>
          <cell r="V696">
            <v>6500</v>
          </cell>
          <cell r="X696">
            <v>4800</v>
          </cell>
          <cell r="Y696">
            <v>3984.77</v>
          </cell>
        </row>
        <row r="697">
          <cell r="U697">
            <v>0</v>
          </cell>
          <cell r="V697">
            <v>0</v>
          </cell>
          <cell r="X697">
            <v>0</v>
          </cell>
          <cell r="Y697">
            <v>0</v>
          </cell>
        </row>
        <row r="698">
          <cell r="Q698" t="str">
            <v>.811</v>
          </cell>
          <cell r="S698" t="str">
            <v>הקצבות שנתיות</v>
          </cell>
          <cell r="U698">
            <v>530000</v>
          </cell>
          <cell r="V698">
            <v>530000</v>
          </cell>
          <cell r="X698">
            <v>330000</v>
          </cell>
          <cell r="Y698">
            <v>330000</v>
          </cell>
        </row>
        <row r="699">
          <cell r="U699">
            <v>0</v>
          </cell>
          <cell r="V699">
            <v>0</v>
          </cell>
          <cell r="X699">
            <v>0</v>
          </cell>
        </row>
        <row r="700">
          <cell r="J700" t="str">
            <v>329</v>
          </cell>
          <cell r="L700" t="str">
            <v>ספורט</v>
          </cell>
          <cell r="M700">
            <v>21768000</v>
          </cell>
          <cell r="N700">
            <v>21768000</v>
          </cell>
          <cell r="O700">
            <v>19407000</v>
          </cell>
          <cell r="P700">
            <v>18209794.039999999</v>
          </cell>
          <cell r="Q700" t="str">
            <v>829</v>
          </cell>
          <cell r="S700" t="str">
            <v>ספורט</v>
          </cell>
          <cell r="U700">
            <v>28292500</v>
          </cell>
          <cell r="V700">
            <v>28292500</v>
          </cell>
          <cell r="X700">
            <v>27509700</v>
          </cell>
          <cell r="Y700">
            <v>28391735.499999996</v>
          </cell>
        </row>
        <row r="701">
          <cell r="J701" t="str">
            <v>-------</v>
          </cell>
          <cell r="L701" t="str">
            <v>---------------------</v>
          </cell>
          <cell r="M701" t="str">
            <v>--------------</v>
          </cell>
          <cell r="N701" t="str">
            <v>--------------</v>
          </cell>
          <cell r="O701" t="str">
            <v>--------------</v>
          </cell>
          <cell r="P701" t="str">
            <v>--------------</v>
          </cell>
          <cell r="Q701" t="str">
            <v>-----------------</v>
          </cell>
          <cell r="S701" t="str">
            <v>-----------------</v>
          </cell>
          <cell r="U701" t="str">
            <v>-----------------</v>
          </cell>
          <cell r="V701" t="str">
            <v>-----------------</v>
          </cell>
          <cell r="X701" t="str">
            <v>-----------------</v>
          </cell>
          <cell r="Y701" t="str">
            <v>-----------------</v>
          </cell>
        </row>
        <row r="702">
          <cell r="J702" t="str">
            <v>3291</v>
          </cell>
          <cell r="L702" t="str">
            <v>מינהלת  האגף</v>
          </cell>
          <cell r="M702">
            <v>580000</v>
          </cell>
          <cell r="N702">
            <v>580000</v>
          </cell>
          <cell r="O702">
            <v>310000</v>
          </cell>
          <cell r="P702">
            <v>455530.2</v>
          </cell>
          <cell r="Q702" t="str">
            <v>8291</v>
          </cell>
          <cell r="S702" t="str">
            <v>מינהלת  האגף</v>
          </cell>
          <cell r="U702">
            <v>1986300</v>
          </cell>
          <cell r="V702">
            <v>1986300</v>
          </cell>
          <cell r="X702">
            <v>1516000</v>
          </cell>
          <cell r="Y702">
            <v>1783191.1400000001</v>
          </cell>
        </row>
        <row r="703">
          <cell r="J703" t="str">
            <v>-------</v>
          </cell>
          <cell r="L703" t="str">
            <v>---------------------</v>
          </cell>
          <cell r="M703" t="str">
            <v>--------------</v>
          </cell>
          <cell r="N703" t="str">
            <v>--------------</v>
          </cell>
          <cell r="O703" t="str">
            <v>--------------</v>
          </cell>
          <cell r="P703" t="str">
            <v>--------------</v>
          </cell>
          <cell r="Q703" t="str">
            <v>-----------------</v>
          </cell>
          <cell r="S703" t="str">
            <v>-----------------</v>
          </cell>
          <cell r="U703" t="str">
            <v>--------------</v>
          </cell>
          <cell r="V703" t="str">
            <v>--------------</v>
          </cell>
          <cell r="X703" t="str">
            <v>--------------</v>
          </cell>
          <cell r="Y703" t="str">
            <v>--------------</v>
          </cell>
        </row>
        <row r="704">
          <cell r="J704" t="str">
            <v xml:space="preserve">.420 </v>
          </cell>
          <cell r="L704" t="str">
            <v>ספורט קיץ אקשן</v>
          </cell>
          <cell r="M704">
            <v>10000</v>
          </cell>
          <cell r="N704">
            <v>10000</v>
          </cell>
          <cell r="O704">
            <v>10000</v>
          </cell>
          <cell r="P704">
            <v>0</v>
          </cell>
          <cell r="Q704" t="str">
            <v>.110</v>
          </cell>
          <cell r="S704" t="str">
            <v>משכורת</v>
          </cell>
          <cell r="U704">
            <v>943200</v>
          </cell>
          <cell r="V704">
            <v>943200</v>
          </cell>
          <cell r="X704">
            <v>900000</v>
          </cell>
          <cell r="Y704">
            <v>965732.22</v>
          </cell>
        </row>
        <row r="705"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U705">
            <v>0</v>
          </cell>
          <cell r="V705">
            <v>0</v>
          </cell>
          <cell r="X705">
            <v>0</v>
          </cell>
          <cell r="Y705">
            <v>0</v>
          </cell>
        </row>
        <row r="706">
          <cell r="J706" t="str">
            <v>.421</v>
          </cell>
          <cell r="L706" t="str">
            <v>אחזקת מסלולי הליכה</v>
          </cell>
          <cell r="P706">
            <v>20000</v>
          </cell>
          <cell r="Q706" t="str">
            <v>.130</v>
          </cell>
          <cell r="S706" t="str">
            <v>שעות נוספות</v>
          </cell>
          <cell r="U706">
            <v>25000</v>
          </cell>
          <cell r="V706">
            <v>25000</v>
          </cell>
          <cell r="X706">
            <v>28500</v>
          </cell>
          <cell r="Y706">
            <v>30172.3</v>
          </cell>
        </row>
        <row r="707">
          <cell r="U707">
            <v>0</v>
          </cell>
          <cell r="V707">
            <v>0</v>
          </cell>
          <cell r="X707">
            <v>0</v>
          </cell>
          <cell r="Y707">
            <v>0</v>
          </cell>
        </row>
        <row r="708">
          <cell r="J708" t="str">
            <v>.422</v>
          </cell>
          <cell r="L708" t="str">
            <v>פעילות אופניים</v>
          </cell>
          <cell r="M708">
            <v>20000</v>
          </cell>
          <cell r="N708">
            <v>20000</v>
          </cell>
          <cell r="O708">
            <v>20000</v>
          </cell>
          <cell r="Q708" t="str">
            <v>.210</v>
          </cell>
          <cell r="S708" t="str">
            <v>משכורת מדריכים</v>
          </cell>
          <cell r="U708">
            <v>75000</v>
          </cell>
          <cell r="V708">
            <v>75000</v>
          </cell>
          <cell r="X708">
            <v>75000</v>
          </cell>
          <cell r="Y708">
            <v>73060</v>
          </cell>
        </row>
        <row r="709">
          <cell r="U709">
            <v>0</v>
          </cell>
          <cell r="V709">
            <v>0</v>
          </cell>
          <cell r="X709">
            <v>0</v>
          </cell>
          <cell r="Y709">
            <v>0</v>
          </cell>
        </row>
        <row r="710">
          <cell r="J710" t="str">
            <v>.430</v>
          </cell>
          <cell r="L710" t="str">
            <v>מפעלי  ספורט</v>
          </cell>
          <cell r="M710">
            <v>200000</v>
          </cell>
          <cell r="N710">
            <v>200000</v>
          </cell>
          <cell r="O710">
            <v>180000</v>
          </cell>
          <cell r="P710">
            <v>382985.2</v>
          </cell>
          <cell r="Q710" t="str">
            <v>.421</v>
          </cell>
          <cell r="S710" t="str">
            <v>תיקוני מתקנים</v>
          </cell>
          <cell r="U710">
            <v>1000</v>
          </cell>
          <cell r="V710">
            <v>1000</v>
          </cell>
          <cell r="X710">
            <v>1000</v>
          </cell>
          <cell r="Y710">
            <v>395</v>
          </cell>
        </row>
        <row r="711">
          <cell r="M711">
            <v>0</v>
          </cell>
          <cell r="N711">
            <v>0</v>
          </cell>
          <cell r="O711">
            <v>0</v>
          </cell>
          <cell r="U711">
            <v>0</v>
          </cell>
          <cell r="V711">
            <v>0</v>
          </cell>
          <cell r="X711">
            <v>0</v>
          </cell>
          <cell r="Y711">
            <v>0</v>
          </cell>
        </row>
        <row r="712">
          <cell r="J712" t="str">
            <v>.790</v>
          </cell>
          <cell r="L712" t="str">
            <v>השתת' טוטו-מגרשי ס</v>
          </cell>
          <cell r="Q712" t="str">
            <v>.440</v>
          </cell>
          <cell r="S712" t="str">
            <v>ביטוח</v>
          </cell>
          <cell r="U712">
            <v>11000</v>
          </cell>
          <cell r="V712">
            <v>11000</v>
          </cell>
          <cell r="X712">
            <v>11000</v>
          </cell>
          <cell r="Y712">
            <v>9442.8700000000008</v>
          </cell>
        </row>
        <row r="713">
          <cell r="U713">
            <v>0</v>
          </cell>
          <cell r="V713">
            <v>0</v>
          </cell>
          <cell r="X713">
            <v>0</v>
          </cell>
          <cell r="Y713">
            <v>0</v>
          </cell>
        </row>
        <row r="714">
          <cell r="J714" t="str">
            <v>.920</v>
          </cell>
          <cell r="L714" t="str">
            <v>השתת' מ.הספורט</v>
          </cell>
          <cell r="M714">
            <v>50000</v>
          </cell>
          <cell r="N714">
            <v>50000</v>
          </cell>
          <cell r="O714">
            <v>50000</v>
          </cell>
          <cell r="P714">
            <v>52545</v>
          </cell>
          <cell r="Q714" t="str">
            <v>.511</v>
          </cell>
          <cell r="S714" t="str">
            <v>הוצאות כיבוד</v>
          </cell>
          <cell r="U714">
            <v>4400</v>
          </cell>
          <cell r="V714">
            <v>4400</v>
          </cell>
          <cell r="X714">
            <v>5400</v>
          </cell>
          <cell r="Y714">
            <v>3521.89</v>
          </cell>
        </row>
        <row r="715"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U715">
            <v>0</v>
          </cell>
          <cell r="V715">
            <v>0</v>
          </cell>
          <cell r="X715">
            <v>0</v>
          </cell>
          <cell r="Y715">
            <v>0</v>
          </cell>
        </row>
        <row r="716">
          <cell r="J716" t="str">
            <v>.921</v>
          </cell>
          <cell r="L716" t="str">
            <v>הסעות למשחקים</v>
          </cell>
          <cell r="O716">
            <v>50000</v>
          </cell>
          <cell r="P716">
            <v>0</v>
          </cell>
          <cell r="Q716" t="str">
            <v>.530</v>
          </cell>
          <cell r="S716" t="str">
            <v>הוצאות רכב</v>
          </cell>
          <cell r="U716">
            <v>62000</v>
          </cell>
          <cell r="V716">
            <v>62000</v>
          </cell>
          <cell r="X716">
            <v>52300</v>
          </cell>
          <cell r="Y716">
            <v>55030.55</v>
          </cell>
        </row>
        <row r="717">
          <cell r="U717">
            <v>0</v>
          </cell>
          <cell r="V717">
            <v>0</v>
          </cell>
          <cell r="X717">
            <v>0</v>
          </cell>
          <cell r="Y717">
            <v>0</v>
          </cell>
        </row>
        <row r="718">
          <cell r="J718" t="str">
            <v>.922</v>
          </cell>
          <cell r="L718" t="str">
            <v>שדרוג מתקנים</v>
          </cell>
          <cell r="M718">
            <v>300000</v>
          </cell>
          <cell r="N718">
            <v>300000</v>
          </cell>
          <cell r="Q718" t="str">
            <v>.540</v>
          </cell>
          <cell r="S718" t="str">
            <v>טלפון</v>
          </cell>
          <cell r="U718">
            <v>24400</v>
          </cell>
          <cell r="V718">
            <v>24400</v>
          </cell>
          <cell r="X718">
            <v>28000</v>
          </cell>
          <cell r="Y718">
            <v>34184.47</v>
          </cell>
        </row>
        <row r="719">
          <cell r="U719">
            <v>0</v>
          </cell>
          <cell r="V719">
            <v>0</v>
          </cell>
          <cell r="X719">
            <v>0</v>
          </cell>
          <cell r="Y719">
            <v>0</v>
          </cell>
        </row>
        <row r="720">
          <cell r="Q720" t="str">
            <v>.541</v>
          </cell>
          <cell r="S720" t="str">
            <v>בולים</v>
          </cell>
          <cell r="U720">
            <v>15000</v>
          </cell>
          <cell r="V720">
            <v>15000</v>
          </cell>
          <cell r="X720">
            <v>5400</v>
          </cell>
          <cell r="Y720">
            <v>13020.43</v>
          </cell>
        </row>
        <row r="721">
          <cell r="O721">
            <v>0</v>
          </cell>
          <cell r="U721">
            <v>0</v>
          </cell>
          <cell r="V721">
            <v>0</v>
          </cell>
          <cell r="X721">
            <v>0</v>
          </cell>
          <cell r="Y721">
            <v>0</v>
          </cell>
        </row>
        <row r="722">
          <cell r="O722">
            <v>0</v>
          </cell>
          <cell r="Q722" t="str">
            <v>.550</v>
          </cell>
          <cell r="S722" t="str">
            <v>פרסומים</v>
          </cell>
          <cell r="U722">
            <v>18000</v>
          </cell>
          <cell r="V722">
            <v>18000</v>
          </cell>
          <cell r="X722">
            <v>6400</v>
          </cell>
          <cell r="Y722">
            <v>34076</v>
          </cell>
        </row>
        <row r="723">
          <cell r="O723">
            <v>0</v>
          </cell>
          <cell r="U723">
            <v>0</v>
          </cell>
          <cell r="V723">
            <v>0</v>
          </cell>
          <cell r="X723">
            <v>0</v>
          </cell>
          <cell r="Y723">
            <v>0</v>
          </cell>
        </row>
        <row r="724">
          <cell r="Q724" t="str">
            <v>.560</v>
          </cell>
          <cell r="S724" t="str">
            <v>הוצאות משרדיות</v>
          </cell>
          <cell r="U724">
            <v>11100</v>
          </cell>
          <cell r="V724">
            <v>11100</v>
          </cell>
          <cell r="X724">
            <v>11100</v>
          </cell>
          <cell r="Y724">
            <v>10833.59</v>
          </cell>
        </row>
        <row r="725">
          <cell r="U725">
            <v>0</v>
          </cell>
          <cell r="V725">
            <v>0</v>
          </cell>
          <cell r="X725">
            <v>0</v>
          </cell>
          <cell r="Y725">
            <v>0</v>
          </cell>
        </row>
        <row r="726">
          <cell r="O726">
            <v>0</v>
          </cell>
          <cell r="Q726" t="str">
            <v>.593</v>
          </cell>
          <cell r="S726" t="str">
            <v>השתת'בהוצ' הנח"ש</v>
          </cell>
          <cell r="U726">
            <v>3100</v>
          </cell>
          <cell r="V726">
            <v>3100</v>
          </cell>
          <cell r="X726">
            <v>5000</v>
          </cell>
          <cell r="Y726">
            <v>5252.33</v>
          </cell>
        </row>
        <row r="727">
          <cell r="O727">
            <v>0</v>
          </cell>
          <cell r="U727">
            <v>0</v>
          </cell>
          <cell r="V727">
            <v>0</v>
          </cell>
          <cell r="X727">
            <v>0</v>
          </cell>
          <cell r="Y727">
            <v>0</v>
          </cell>
        </row>
        <row r="728">
          <cell r="O728">
            <v>0</v>
          </cell>
          <cell r="Q728" t="str">
            <v>.710</v>
          </cell>
          <cell r="S728" t="str">
            <v>הסעות</v>
          </cell>
          <cell r="U728">
            <v>4000</v>
          </cell>
          <cell r="V728">
            <v>4000</v>
          </cell>
          <cell r="X728">
            <v>9300</v>
          </cell>
          <cell r="Y728">
            <v>10000</v>
          </cell>
        </row>
        <row r="729">
          <cell r="U729">
            <v>0</v>
          </cell>
          <cell r="V729">
            <v>0</v>
          </cell>
          <cell r="X729">
            <v>0</v>
          </cell>
          <cell r="Y729">
            <v>0</v>
          </cell>
        </row>
        <row r="730">
          <cell r="Q730" t="str">
            <v>.712</v>
          </cell>
          <cell r="S730" t="str">
            <v>עידוד מצטיינים</v>
          </cell>
          <cell r="U730">
            <v>28500</v>
          </cell>
          <cell r="V730">
            <v>28500</v>
          </cell>
          <cell r="X730">
            <v>28500</v>
          </cell>
          <cell r="Y730">
            <v>115381</v>
          </cell>
        </row>
        <row r="731">
          <cell r="Y731">
            <v>0</v>
          </cell>
        </row>
        <row r="732">
          <cell r="Q732" t="str">
            <v>.750</v>
          </cell>
          <cell r="S732" t="str">
            <v>מפעלי ספורט</v>
          </cell>
          <cell r="U732">
            <v>254000</v>
          </cell>
          <cell r="V732">
            <v>254000</v>
          </cell>
          <cell r="X732">
            <v>233700</v>
          </cell>
          <cell r="Y732">
            <v>293203.28999999998</v>
          </cell>
        </row>
        <row r="733">
          <cell r="U733">
            <v>0</v>
          </cell>
          <cell r="V733">
            <v>0</v>
          </cell>
          <cell r="X733">
            <v>0</v>
          </cell>
          <cell r="Y733">
            <v>0</v>
          </cell>
        </row>
        <row r="734">
          <cell r="Q734" t="str">
            <v>.751</v>
          </cell>
          <cell r="S734" t="str">
            <v>קבלן נקיון</v>
          </cell>
          <cell r="X734">
            <v>9000</v>
          </cell>
          <cell r="Y734">
            <v>12223.27</v>
          </cell>
        </row>
        <row r="735">
          <cell r="U735">
            <v>0</v>
          </cell>
          <cell r="V735">
            <v>0</v>
          </cell>
          <cell r="X735">
            <v>0</v>
          </cell>
          <cell r="Y735">
            <v>0</v>
          </cell>
        </row>
        <row r="736">
          <cell r="Q736" t="str">
            <v>.752</v>
          </cell>
          <cell r="S736" t="str">
            <v>אחזקת מטווח</v>
          </cell>
          <cell r="U736">
            <v>19000</v>
          </cell>
          <cell r="V736">
            <v>19000</v>
          </cell>
          <cell r="X736">
            <v>19000</v>
          </cell>
          <cell r="Y736">
            <v>24624.44</v>
          </cell>
        </row>
        <row r="737">
          <cell r="U737">
            <v>0</v>
          </cell>
          <cell r="V737">
            <v>0</v>
          </cell>
          <cell r="X737">
            <v>0</v>
          </cell>
          <cell r="Y737">
            <v>0</v>
          </cell>
        </row>
        <row r="738">
          <cell r="Q738" t="str">
            <v>.780</v>
          </cell>
          <cell r="S738" t="str">
            <v xml:space="preserve">תקציב שוטף </v>
          </cell>
          <cell r="U738">
            <v>25000</v>
          </cell>
          <cell r="V738">
            <v>25000</v>
          </cell>
          <cell r="X738">
            <v>24800</v>
          </cell>
          <cell r="Y738">
            <v>17346.36</v>
          </cell>
        </row>
        <row r="739">
          <cell r="U739">
            <v>0</v>
          </cell>
          <cell r="V739">
            <v>0</v>
          </cell>
          <cell r="X739">
            <v>0</v>
          </cell>
          <cell r="Y739">
            <v>0</v>
          </cell>
        </row>
        <row r="740">
          <cell r="Q740" t="str">
            <v>.782</v>
          </cell>
          <cell r="S740" t="str">
            <v>ספורט קיץ אקשן</v>
          </cell>
          <cell r="U740">
            <v>31600</v>
          </cell>
          <cell r="V740">
            <v>31600</v>
          </cell>
          <cell r="X740">
            <v>31600</v>
          </cell>
          <cell r="Y740">
            <v>35429.129999999997</v>
          </cell>
        </row>
        <row r="741">
          <cell r="U741">
            <v>0</v>
          </cell>
          <cell r="V741">
            <v>0</v>
          </cell>
          <cell r="X741">
            <v>0</v>
          </cell>
          <cell r="Y741">
            <v>0</v>
          </cell>
        </row>
        <row r="742">
          <cell r="Q742" t="str">
            <v>.783</v>
          </cell>
          <cell r="S742" t="str">
            <v>ספורט למניעת אלימות</v>
          </cell>
          <cell r="U742">
            <v>12000</v>
          </cell>
          <cell r="V742">
            <v>12000</v>
          </cell>
          <cell r="X742">
            <v>12000</v>
          </cell>
          <cell r="Y742">
            <v>40262</v>
          </cell>
        </row>
        <row r="744">
          <cell r="Q744" t="str">
            <v>.784</v>
          </cell>
          <cell r="S744" t="str">
            <v>פעילות אופניים</v>
          </cell>
          <cell r="U744">
            <v>19000</v>
          </cell>
          <cell r="V744">
            <v>19000</v>
          </cell>
          <cell r="X744">
            <v>19000</v>
          </cell>
        </row>
        <row r="746">
          <cell r="Q746" t="str">
            <v>.785</v>
          </cell>
          <cell r="S746" t="str">
            <v>שדרוג מתקנים</v>
          </cell>
          <cell r="U746">
            <v>300000</v>
          </cell>
          <cell r="V746">
            <v>300000</v>
          </cell>
          <cell r="X746">
            <v>0</v>
          </cell>
        </row>
        <row r="748">
          <cell r="Q748" t="str">
            <v>.786</v>
          </cell>
          <cell r="R748" t="str">
            <v>ספורט אממי</v>
          </cell>
          <cell r="U748">
            <v>100000</v>
          </cell>
          <cell r="V748">
            <v>100000</v>
          </cell>
        </row>
        <row r="750">
          <cell r="J750" t="str">
            <v>3292</v>
          </cell>
          <cell r="L750" t="str">
            <v>מתקני ספורט</v>
          </cell>
          <cell r="M750">
            <v>10683000</v>
          </cell>
          <cell r="N750">
            <v>10683000</v>
          </cell>
          <cell r="O750">
            <v>10084000</v>
          </cell>
          <cell r="P750">
            <v>9248605.5700000003</v>
          </cell>
          <cell r="Q750" t="str">
            <v>8292</v>
          </cell>
          <cell r="S750" t="str">
            <v>מתקני ספורט</v>
          </cell>
          <cell r="U750">
            <v>14385200</v>
          </cell>
          <cell r="V750">
            <v>14385200</v>
          </cell>
          <cell r="X750">
            <v>14129700</v>
          </cell>
          <cell r="Y750">
            <v>14634453.629999999</v>
          </cell>
        </row>
        <row r="751">
          <cell r="J751" t="str">
            <v>-------</v>
          </cell>
          <cell r="L751" t="str">
            <v>---------------------</v>
          </cell>
          <cell r="M751" t="str">
            <v>--------------</v>
          </cell>
          <cell r="N751" t="str">
            <v>--------------</v>
          </cell>
          <cell r="O751" t="str">
            <v>--------------</v>
          </cell>
          <cell r="P751" t="str">
            <v>--------------</v>
          </cell>
          <cell r="Q751" t="str">
            <v>-----------------</v>
          </cell>
          <cell r="S751" t="str">
            <v>-----------------</v>
          </cell>
          <cell r="U751" t="str">
            <v>-----------------</v>
          </cell>
          <cell r="V751" t="str">
            <v>-----------------</v>
          </cell>
          <cell r="X751" t="str">
            <v>-----------------</v>
          </cell>
          <cell r="Y751" t="str">
            <v>-----------------</v>
          </cell>
        </row>
        <row r="752">
          <cell r="J752" t="str">
            <v>32921</v>
          </cell>
          <cell r="L752" t="str">
            <v>מרכז אתלטיקה</v>
          </cell>
          <cell r="M752">
            <v>102000</v>
          </cell>
          <cell r="N752">
            <v>102000</v>
          </cell>
          <cell r="O752">
            <v>102000</v>
          </cell>
          <cell r="P752">
            <v>86862.15</v>
          </cell>
          <cell r="Q752" t="str">
            <v>82921</v>
          </cell>
          <cell r="S752" t="str">
            <v>מרכז אתלטיקה</v>
          </cell>
          <cell r="U752">
            <v>221900</v>
          </cell>
          <cell r="V752">
            <v>221900</v>
          </cell>
          <cell r="X752">
            <v>189900</v>
          </cell>
          <cell r="Y752">
            <v>235692.35</v>
          </cell>
        </row>
        <row r="753">
          <cell r="J753" t="str">
            <v>-------</v>
          </cell>
          <cell r="L753" t="str">
            <v>---------------------</v>
          </cell>
          <cell r="M753" t="str">
            <v>--------------</v>
          </cell>
          <cell r="N753" t="str">
            <v>--------------</v>
          </cell>
          <cell r="O753" t="str">
            <v>--------------</v>
          </cell>
          <cell r="P753" t="str">
            <v>--------------</v>
          </cell>
          <cell r="Q753" t="str">
            <v>-----------------</v>
          </cell>
          <cell r="S753" t="str">
            <v>-----------------</v>
          </cell>
          <cell r="U753" t="str">
            <v>-------------</v>
          </cell>
          <cell r="V753" t="str">
            <v>-------------</v>
          </cell>
          <cell r="X753" t="str">
            <v>--------------</v>
          </cell>
          <cell r="Y753" t="str">
            <v>--------------</v>
          </cell>
        </row>
        <row r="754">
          <cell r="J754" t="str">
            <v>.410</v>
          </cell>
          <cell r="L754" t="str">
            <v xml:space="preserve">דמי חוגים </v>
          </cell>
          <cell r="M754">
            <v>90000</v>
          </cell>
          <cell r="N754">
            <v>90000</v>
          </cell>
          <cell r="O754">
            <v>90000</v>
          </cell>
          <cell r="P754">
            <v>71862.149999999994</v>
          </cell>
          <cell r="Q754" t="str">
            <v>.210</v>
          </cell>
          <cell r="S754" t="str">
            <v>משכורת מדריכים</v>
          </cell>
          <cell r="U754">
            <v>120000</v>
          </cell>
          <cell r="V754">
            <v>120000</v>
          </cell>
          <cell r="X754">
            <v>90000</v>
          </cell>
          <cell r="Y754">
            <v>143279.75</v>
          </cell>
        </row>
        <row r="755"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Y755">
            <v>0</v>
          </cell>
        </row>
        <row r="756">
          <cell r="J756" t="str">
            <v>.411</v>
          </cell>
          <cell r="L756" t="str">
            <v>ביטוח ספורטאים</v>
          </cell>
          <cell r="M756">
            <v>2000</v>
          </cell>
          <cell r="N756">
            <v>2000</v>
          </cell>
          <cell r="O756">
            <v>2000</v>
          </cell>
          <cell r="P756">
            <v>0</v>
          </cell>
          <cell r="Q756" t="str">
            <v>.431</v>
          </cell>
          <cell r="S756" t="str">
            <v>חשמל</v>
          </cell>
          <cell r="U756">
            <v>42000</v>
          </cell>
          <cell r="V756">
            <v>42000</v>
          </cell>
          <cell r="X756">
            <v>40000</v>
          </cell>
          <cell r="Y756">
            <v>38896.21</v>
          </cell>
        </row>
        <row r="757"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Y757">
            <v>0</v>
          </cell>
        </row>
        <row r="758">
          <cell r="J758" t="str">
            <v>.920</v>
          </cell>
          <cell r="L758" t="str">
            <v>השתת' מ.הספורט</v>
          </cell>
          <cell r="M758">
            <v>10000</v>
          </cell>
          <cell r="N758">
            <v>10000</v>
          </cell>
          <cell r="O758">
            <v>10000</v>
          </cell>
          <cell r="P758">
            <v>15000</v>
          </cell>
          <cell r="Q758" t="str">
            <v>.432</v>
          </cell>
          <cell r="S758" t="str">
            <v>מים</v>
          </cell>
          <cell r="U758">
            <v>10000</v>
          </cell>
          <cell r="V758">
            <v>10000</v>
          </cell>
          <cell r="X758">
            <v>10000</v>
          </cell>
          <cell r="Y758">
            <v>13183.19</v>
          </cell>
        </row>
        <row r="759">
          <cell r="U759">
            <v>0</v>
          </cell>
          <cell r="V759">
            <v>0</v>
          </cell>
          <cell r="X759">
            <v>0</v>
          </cell>
          <cell r="Y759">
            <v>0</v>
          </cell>
        </row>
        <row r="760">
          <cell r="M760" t="str">
            <v xml:space="preserve"> </v>
          </cell>
          <cell r="N760" t="str">
            <v xml:space="preserve"> </v>
          </cell>
          <cell r="Q760" t="str">
            <v>.441</v>
          </cell>
          <cell r="S760" t="str">
            <v>בטוח ספוטאים</v>
          </cell>
          <cell r="U760">
            <v>2000</v>
          </cell>
          <cell r="V760">
            <v>2000</v>
          </cell>
          <cell r="X760">
            <v>2000</v>
          </cell>
          <cell r="Y760">
            <v>0</v>
          </cell>
        </row>
        <row r="761">
          <cell r="U761">
            <v>0</v>
          </cell>
          <cell r="V761">
            <v>0</v>
          </cell>
          <cell r="X761">
            <v>0</v>
          </cell>
          <cell r="Y761">
            <v>0</v>
          </cell>
        </row>
        <row r="762">
          <cell r="M762" t="str">
            <v xml:space="preserve"> </v>
          </cell>
          <cell r="N762" t="str">
            <v xml:space="preserve"> </v>
          </cell>
          <cell r="Q762" t="str">
            <v>.710</v>
          </cell>
          <cell r="S762" t="str">
            <v xml:space="preserve"> הסעות</v>
          </cell>
          <cell r="U762">
            <v>27100</v>
          </cell>
          <cell r="V762">
            <v>27100</v>
          </cell>
          <cell r="X762">
            <v>27100</v>
          </cell>
          <cell r="Y762">
            <v>28225.5</v>
          </cell>
        </row>
        <row r="763">
          <cell r="U763">
            <v>0</v>
          </cell>
          <cell r="V763">
            <v>0</v>
          </cell>
          <cell r="X763">
            <v>0</v>
          </cell>
          <cell r="Y763">
            <v>0</v>
          </cell>
        </row>
        <row r="764">
          <cell r="M764" t="str">
            <v xml:space="preserve"> </v>
          </cell>
          <cell r="N764" t="str">
            <v xml:space="preserve"> </v>
          </cell>
          <cell r="Q764" t="str">
            <v>.780</v>
          </cell>
          <cell r="S764" t="str">
            <v>אחזקה מסלול אתלטיקה</v>
          </cell>
          <cell r="U764">
            <v>8600</v>
          </cell>
          <cell r="V764">
            <v>8600</v>
          </cell>
          <cell r="X764">
            <v>8600</v>
          </cell>
          <cell r="Y764">
            <v>505</v>
          </cell>
        </row>
        <row r="765">
          <cell r="U765">
            <v>0</v>
          </cell>
          <cell r="V765">
            <v>0</v>
          </cell>
          <cell r="X765">
            <v>0</v>
          </cell>
          <cell r="Y765">
            <v>0</v>
          </cell>
        </row>
        <row r="766">
          <cell r="Q766" t="str">
            <v>.781</v>
          </cell>
          <cell r="S766" t="str">
            <v xml:space="preserve">תקציב  שוטף </v>
          </cell>
          <cell r="U766">
            <v>12200</v>
          </cell>
          <cell r="V766">
            <v>12200</v>
          </cell>
          <cell r="X766">
            <v>12200</v>
          </cell>
          <cell r="Y766">
            <v>11602.7</v>
          </cell>
        </row>
        <row r="769">
          <cell r="J769" t="str">
            <v>32922</v>
          </cell>
          <cell r="L769" t="str">
            <v>השרון א. ספורט</v>
          </cell>
          <cell r="M769">
            <v>210000</v>
          </cell>
          <cell r="N769">
            <v>210000</v>
          </cell>
          <cell r="O769">
            <v>210000</v>
          </cell>
          <cell r="P769">
            <v>212746.5</v>
          </cell>
          <cell r="Q769" t="str">
            <v>82922</v>
          </cell>
          <cell r="S769" t="str">
            <v>השרון א.ספורט</v>
          </cell>
          <cell r="U769">
            <v>491900</v>
          </cell>
          <cell r="V769">
            <v>491900</v>
          </cell>
          <cell r="X769">
            <v>480200</v>
          </cell>
          <cell r="Y769">
            <v>552063.53000000014</v>
          </cell>
        </row>
        <row r="770">
          <cell r="J770" t="str">
            <v>-------</v>
          </cell>
          <cell r="L770" t="str">
            <v>---------------------</v>
          </cell>
          <cell r="M770" t="str">
            <v>--------------</v>
          </cell>
          <cell r="N770" t="str">
            <v>--------------</v>
          </cell>
          <cell r="O770" t="str">
            <v>--------------</v>
          </cell>
          <cell r="P770" t="str">
            <v>--------------</v>
          </cell>
          <cell r="Q770" t="str">
            <v>-----------------</v>
          </cell>
          <cell r="S770" t="str">
            <v>-----------------</v>
          </cell>
          <cell r="U770" t="str">
            <v>-------------</v>
          </cell>
          <cell r="V770" t="str">
            <v>-------------</v>
          </cell>
          <cell r="X770" t="str">
            <v>--------------</v>
          </cell>
          <cell r="Y770" t="str">
            <v>--------------</v>
          </cell>
        </row>
        <row r="771">
          <cell r="J771" t="str">
            <v>.410</v>
          </cell>
          <cell r="L771" t="str">
            <v>דמי חוגים וביטוח</v>
          </cell>
          <cell r="M771">
            <v>100000</v>
          </cell>
          <cell r="N771">
            <v>100000</v>
          </cell>
          <cell r="O771">
            <v>90000</v>
          </cell>
          <cell r="P771">
            <v>96786.5</v>
          </cell>
          <cell r="Q771" t="str">
            <v>.110</v>
          </cell>
          <cell r="S771" t="str">
            <v>משכורת</v>
          </cell>
          <cell r="U771">
            <v>350000</v>
          </cell>
          <cell r="V771">
            <v>350000</v>
          </cell>
          <cell r="X771">
            <v>310000</v>
          </cell>
          <cell r="Y771">
            <v>346241.19</v>
          </cell>
        </row>
        <row r="772"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X772">
            <v>0</v>
          </cell>
          <cell r="Y772">
            <v>0</v>
          </cell>
        </row>
        <row r="773">
          <cell r="J773" t="str">
            <v>.421</v>
          </cell>
          <cell r="L773" t="str">
            <v>דמי שמוש באולמות</v>
          </cell>
          <cell r="M773">
            <v>110000</v>
          </cell>
          <cell r="N773">
            <v>110000</v>
          </cell>
          <cell r="O773">
            <v>120000</v>
          </cell>
          <cell r="P773">
            <v>115960</v>
          </cell>
          <cell r="Q773" t="str">
            <v>.130</v>
          </cell>
          <cell r="S773" t="str">
            <v>שעות נוספות</v>
          </cell>
          <cell r="U773">
            <v>8500</v>
          </cell>
          <cell r="V773">
            <v>8500</v>
          </cell>
          <cell r="X773">
            <v>10500</v>
          </cell>
          <cell r="Y773">
            <v>7104.06</v>
          </cell>
        </row>
        <row r="774">
          <cell r="M774" t="str">
            <v xml:space="preserve"> </v>
          </cell>
          <cell r="N774" t="str">
            <v xml:space="preserve"> </v>
          </cell>
          <cell r="Y774">
            <v>0</v>
          </cell>
        </row>
        <row r="775">
          <cell r="Q775" t="str">
            <v>.210</v>
          </cell>
          <cell r="S775" t="str">
            <v>שכר מדריכים</v>
          </cell>
          <cell r="U775">
            <v>30000</v>
          </cell>
          <cell r="V775">
            <v>30000</v>
          </cell>
          <cell r="X775">
            <v>48000</v>
          </cell>
          <cell r="Y775">
            <v>64793.95</v>
          </cell>
        </row>
        <row r="776">
          <cell r="M776" t="str">
            <v xml:space="preserve"> </v>
          </cell>
          <cell r="N776" t="str">
            <v xml:space="preserve"> </v>
          </cell>
          <cell r="U776">
            <v>0</v>
          </cell>
          <cell r="V776">
            <v>0</v>
          </cell>
          <cell r="X776">
            <v>0</v>
          </cell>
          <cell r="Y776">
            <v>0</v>
          </cell>
        </row>
        <row r="777">
          <cell r="Q777" t="str">
            <v>.420</v>
          </cell>
          <cell r="S777" t="str">
            <v>אחזקה ותיקונים</v>
          </cell>
          <cell r="U777">
            <v>10000</v>
          </cell>
          <cell r="V777">
            <v>10000</v>
          </cell>
          <cell r="X777">
            <v>4800</v>
          </cell>
          <cell r="Y777">
            <v>13872.14</v>
          </cell>
        </row>
        <row r="778">
          <cell r="U778">
            <v>0</v>
          </cell>
          <cell r="V778">
            <v>0</v>
          </cell>
          <cell r="X778">
            <v>0</v>
          </cell>
          <cell r="Y778">
            <v>0</v>
          </cell>
        </row>
        <row r="779">
          <cell r="Q779" t="str">
            <v>.432</v>
          </cell>
          <cell r="S779" t="str">
            <v>מים</v>
          </cell>
          <cell r="U779">
            <v>2200</v>
          </cell>
          <cell r="V779">
            <v>2200</v>
          </cell>
          <cell r="X779">
            <v>3000</v>
          </cell>
          <cell r="Y779">
            <v>1904.46</v>
          </cell>
        </row>
        <row r="780">
          <cell r="U780">
            <v>0</v>
          </cell>
          <cell r="V780">
            <v>0</v>
          </cell>
          <cell r="X780">
            <v>0</v>
          </cell>
          <cell r="Y780">
            <v>0</v>
          </cell>
        </row>
        <row r="781">
          <cell r="Q781" t="str">
            <v>.511</v>
          </cell>
          <cell r="S781" t="str">
            <v>כיבוד</v>
          </cell>
          <cell r="U781">
            <v>600</v>
          </cell>
          <cell r="V781">
            <v>600</v>
          </cell>
          <cell r="X781">
            <v>1000</v>
          </cell>
          <cell r="Y781">
            <v>0</v>
          </cell>
        </row>
        <row r="782">
          <cell r="U782">
            <v>0</v>
          </cell>
          <cell r="V782">
            <v>0</v>
          </cell>
          <cell r="X782">
            <v>0</v>
          </cell>
          <cell r="Y782">
            <v>0</v>
          </cell>
        </row>
        <row r="783">
          <cell r="Q783" t="str">
            <v>.540</v>
          </cell>
          <cell r="S783" t="str">
            <v>טלפון</v>
          </cell>
          <cell r="U783">
            <v>7700</v>
          </cell>
          <cell r="V783">
            <v>7700</v>
          </cell>
          <cell r="X783">
            <v>10000</v>
          </cell>
          <cell r="Y783">
            <v>11963.84</v>
          </cell>
        </row>
        <row r="784">
          <cell r="U784">
            <v>0</v>
          </cell>
          <cell r="V784">
            <v>0</v>
          </cell>
          <cell r="X784">
            <v>0</v>
          </cell>
          <cell r="Y784">
            <v>0</v>
          </cell>
        </row>
        <row r="785">
          <cell r="Q785" t="str">
            <v>.550</v>
          </cell>
          <cell r="S785" t="str">
            <v>פרסומים</v>
          </cell>
          <cell r="U785">
            <v>1300</v>
          </cell>
          <cell r="V785">
            <v>1300</v>
          </cell>
          <cell r="X785">
            <v>1300</v>
          </cell>
          <cell r="Y785">
            <v>0</v>
          </cell>
        </row>
        <row r="786">
          <cell r="U786">
            <v>0</v>
          </cell>
          <cell r="V786">
            <v>0</v>
          </cell>
          <cell r="X786">
            <v>0</v>
          </cell>
          <cell r="Y786">
            <v>0</v>
          </cell>
        </row>
        <row r="787">
          <cell r="Q787" t="str">
            <v>.751</v>
          </cell>
          <cell r="S787" t="str">
            <v>קבלן נקיון</v>
          </cell>
          <cell r="U787">
            <v>69000</v>
          </cell>
          <cell r="V787">
            <v>69000</v>
          </cell>
          <cell r="X787">
            <v>79000</v>
          </cell>
          <cell r="Y787">
            <v>79041.84</v>
          </cell>
        </row>
        <row r="788">
          <cell r="U788">
            <v>0</v>
          </cell>
          <cell r="V788">
            <v>0</v>
          </cell>
          <cell r="X788">
            <v>0</v>
          </cell>
          <cell r="Y788">
            <v>0</v>
          </cell>
        </row>
        <row r="789">
          <cell r="Q789" t="str">
            <v>.781</v>
          </cell>
          <cell r="S789" t="str">
            <v>תקציב שוטף ובטוח</v>
          </cell>
          <cell r="U789">
            <v>12600</v>
          </cell>
          <cell r="V789">
            <v>12600</v>
          </cell>
          <cell r="X789">
            <v>12600</v>
          </cell>
          <cell r="Y789">
            <v>27142.05</v>
          </cell>
        </row>
        <row r="790">
          <cell r="U790">
            <v>0</v>
          </cell>
          <cell r="V790">
            <v>0</v>
          </cell>
          <cell r="X790">
            <v>0</v>
          </cell>
        </row>
        <row r="791">
          <cell r="J791" t="str">
            <v>329220</v>
          </cell>
          <cell r="L791" t="str">
            <v>מ. קהילתי לב הפארק</v>
          </cell>
          <cell r="M791">
            <v>2840000</v>
          </cell>
          <cell r="N791">
            <v>2840000</v>
          </cell>
          <cell r="O791">
            <v>2740000</v>
          </cell>
          <cell r="P791">
            <v>2579810.7999999998</v>
          </cell>
          <cell r="Q791" t="str">
            <v>829220</v>
          </cell>
          <cell r="S791" t="str">
            <v>מ. קהילתי לב הפארק</v>
          </cell>
          <cell r="U791">
            <v>3254700</v>
          </cell>
          <cell r="V791">
            <v>3254700</v>
          </cell>
          <cell r="X791">
            <v>3352900</v>
          </cell>
          <cell r="Y791">
            <v>3181368.65</v>
          </cell>
        </row>
        <row r="792">
          <cell r="J792" t="str">
            <v>-------</v>
          </cell>
          <cell r="L792" t="str">
            <v>---------------------</v>
          </cell>
          <cell r="M792" t="str">
            <v>--------------</v>
          </cell>
          <cell r="N792" t="str">
            <v>--------------</v>
          </cell>
          <cell r="O792" t="str">
            <v>--------------</v>
          </cell>
          <cell r="P792" t="str">
            <v>--------------</v>
          </cell>
          <cell r="Q792" t="str">
            <v>-----------------</v>
          </cell>
          <cell r="S792" t="str">
            <v>-----------------</v>
          </cell>
          <cell r="U792" t="str">
            <v>-----------------</v>
          </cell>
          <cell r="V792" t="str">
            <v>-----------------</v>
          </cell>
          <cell r="X792" t="str">
            <v>-----------------</v>
          </cell>
          <cell r="Y792" t="str">
            <v>-----------------</v>
          </cell>
        </row>
        <row r="793">
          <cell r="M793">
            <v>0</v>
          </cell>
          <cell r="N793">
            <v>0</v>
          </cell>
          <cell r="Q793" t="str">
            <v>829221</v>
          </cell>
          <cell r="S793" t="str">
            <v>מינהל</v>
          </cell>
          <cell r="U793">
            <v>513500</v>
          </cell>
          <cell r="V793">
            <v>513500</v>
          </cell>
          <cell r="X793">
            <v>490000</v>
          </cell>
          <cell r="Y793">
            <v>494300.75</v>
          </cell>
        </row>
        <row r="794">
          <cell r="Q794" t="str">
            <v>--------</v>
          </cell>
          <cell r="S794" t="str">
            <v>-----------------</v>
          </cell>
          <cell r="U794" t="str">
            <v>-------------</v>
          </cell>
          <cell r="V794" t="str">
            <v>-------------</v>
          </cell>
          <cell r="X794" t="str">
            <v>--------------</v>
          </cell>
          <cell r="Y794" t="str">
            <v>--------------</v>
          </cell>
        </row>
        <row r="795">
          <cell r="M795" t="str">
            <v xml:space="preserve"> </v>
          </cell>
          <cell r="N795" t="str">
            <v xml:space="preserve"> </v>
          </cell>
          <cell r="Q795" t="str">
            <v>.110</v>
          </cell>
          <cell r="S795" t="str">
            <v>משכורת</v>
          </cell>
          <cell r="U795">
            <v>513500</v>
          </cell>
          <cell r="V795">
            <v>513500</v>
          </cell>
          <cell r="X795">
            <v>490000</v>
          </cell>
          <cell r="Y795">
            <v>494300.75</v>
          </cell>
        </row>
        <row r="797">
          <cell r="U797">
            <v>0</v>
          </cell>
          <cell r="V797">
            <v>0</v>
          </cell>
          <cell r="X797">
            <v>0</v>
          </cell>
          <cell r="Y797">
            <v>0</v>
          </cell>
        </row>
        <row r="798">
          <cell r="J798" t="str">
            <v>329222</v>
          </cell>
          <cell r="L798" t="str">
            <v>פעילות קהילתית</v>
          </cell>
          <cell r="M798">
            <v>2840000</v>
          </cell>
          <cell r="N798">
            <v>2840000</v>
          </cell>
          <cell r="O798">
            <v>2740000</v>
          </cell>
          <cell r="P798">
            <v>2579810.7999999998</v>
          </cell>
          <cell r="Q798" t="str">
            <v>829222</v>
          </cell>
          <cell r="S798" t="str">
            <v>פעילות קהילתית</v>
          </cell>
          <cell r="U798">
            <v>2741200</v>
          </cell>
          <cell r="V798">
            <v>2741200</v>
          </cell>
          <cell r="X798">
            <v>2862900</v>
          </cell>
          <cell r="Y798">
            <v>2687067.9</v>
          </cell>
        </row>
        <row r="799">
          <cell r="J799" t="str">
            <v>-------</v>
          </cell>
          <cell r="L799" t="str">
            <v>---------------------</v>
          </cell>
          <cell r="M799" t="str">
            <v>--------------</v>
          </cell>
          <cell r="N799" t="str">
            <v>--------------</v>
          </cell>
          <cell r="O799" t="str">
            <v>--------------</v>
          </cell>
          <cell r="P799" t="str">
            <v>--------------</v>
          </cell>
          <cell r="Q799" t="str">
            <v>-----------------</v>
          </cell>
          <cell r="S799" t="str">
            <v>-----------------</v>
          </cell>
          <cell r="U799" t="str">
            <v>-------------</v>
          </cell>
          <cell r="V799" t="str">
            <v>-------------</v>
          </cell>
          <cell r="X799" t="str">
            <v>--------------</v>
          </cell>
          <cell r="Y799" t="str">
            <v>--------------</v>
          </cell>
        </row>
        <row r="800">
          <cell r="J800" t="str">
            <v>.410</v>
          </cell>
          <cell r="L800" t="str">
            <v>דמי חוגים</v>
          </cell>
          <cell r="M800">
            <v>2000000</v>
          </cell>
          <cell r="N800">
            <v>2000000</v>
          </cell>
          <cell r="O800">
            <v>1990000</v>
          </cell>
          <cell r="P800">
            <v>1804057.9</v>
          </cell>
          <cell r="Q800" t="str">
            <v>.110</v>
          </cell>
          <cell r="S800" t="str">
            <v xml:space="preserve">שכר </v>
          </cell>
          <cell r="U800">
            <v>524000</v>
          </cell>
          <cell r="V800">
            <v>524000</v>
          </cell>
          <cell r="X800">
            <v>500000</v>
          </cell>
          <cell r="Y800">
            <v>461954.29</v>
          </cell>
        </row>
        <row r="801"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U801">
            <v>0</v>
          </cell>
          <cell r="V801">
            <v>0</v>
          </cell>
          <cell r="X801">
            <v>0</v>
          </cell>
          <cell r="Y801">
            <v>0</v>
          </cell>
        </row>
        <row r="802">
          <cell r="J802" t="str">
            <v>.411</v>
          </cell>
          <cell r="L802" t="str">
            <v>ריקודי עם</v>
          </cell>
          <cell r="M802">
            <v>550000</v>
          </cell>
          <cell r="N802">
            <v>550000</v>
          </cell>
          <cell r="O802">
            <v>500000</v>
          </cell>
          <cell r="P802">
            <v>538212</v>
          </cell>
          <cell r="Q802" t="str">
            <v>.130</v>
          </cell>
          <cell r="S802" t="str">
            <v>שעות נוספות</v>
          </cell>
          <cell r="U802">
            <v>27000</v>
          </cell>
          <cell r="V802">
            <v>27000</v>
          </cell>
          <cell r="X802">
            <v>27000</v>
          </cell>
          <cell r="Y802">
            <v>14312</v>
          </cell>
        </row>
        <row r="803"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U803">
            <v>0</v>
          </cell>
          <cell r="V803">
            <v>0</v>
          </cell>
          <cell r="X803">
            <v>0</v>
          </cell>
          <cell r="Y803">
            <v>0</v>
          </cell>
        </row>
        <row r="804">
          <cell r="J804" t="str">
            <v>.420</v>
          </cell>
          <cell r="L804" t="str">
            <v>דמי שמוש באולמות</v>
          </cell>
          <cell r="M804">
            <v>280000</v>
          </cell>
          <cell r="N804">
            <v>280000</v>
          </cell>
          <cell r="O804">
            <v>240000</v>
          </cell>
          <cell r="P804">
            <v>230347.5</v>
          </cell>
          <cell r="Q804" t="str">
            <v>.210</v>
          </cell>
          <cell r="S804" t="str">
            <v>שכר מדריכים</v>
          </cell>
          <cell r="U804">
            <v>1355000</v>
          </cell>
          <cell r="V804">
            <v>1355000</v>
          </cell>
          <cell r="X804">
            <v>1280400</v>
          </cell>
          <cell r="Y804">
            <v>1247372.74</v>
          </cell>
        </row>
        <row r="805"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U805">
            <v>0</v>
          </cell>
          <cell r="V805">
            <v>0</v>
          </cell>
          <cell r="X805">
            <v>0</v>
          </cell>
          <cell r="Y805">
            <v>0</v>
          </cell>
        </row>
        <row r="806">
          <cell r="J806" t="str">
            <v>.421</v>
          </cell>
          <cell r="L806" t="str">
            <v>פעילויות תרבות</v>
          </cell>
          <cell r="M806">
            <v>5000</v>
          </cell>
          <cell r="N806">
            <v>5000</v>
          </cell>
          <cell r="O806">
            <v>5000</v>
          </cell>
          <cell r="P806">
            <v>1970</v>
          </cell>
          <cell r="Q806" t="str">
            <v>.420</v>
          </cell>
          <cell r="S806" t="str">
            <v>תיקונים ואחזקה</v>
          </cell>
          <cell r="U806">
            <v>74000</v>
          </cell>
          <cell r="V806">
            <v>74000</v>
          </cell>
          <cell r="X806">
            <v>74000</v>
          </cell>
          <cell r="Y806">
            <v>35876.769999999997</v>
          </cell>
        </row>
        <row r="807"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U807">
            <v>0</v>
          </cell>
          <cell r="V807">
            <v>0</v>
          </cell>
          <cell r="X807">
            <v>0</v>
          </cell>
          <cell r="Y807">
            <v>0</v>
          </cell>
        </row>
        <row r="808">
          <cell r="J808" t="str">
            <v>.422</v>
          </cell>
          <cell r="L808" t="str">
            <v>זכיון וחסויות</v>
          </cell>
          <cell r="M808">
            <v>5000</v>
          </cell>
          <cell r="N808">
            <v>5000</v>
          </cell>
          <cell r="O808">
            <v>5000</v>
          </cell>
          <cell r="P808">
            <v>5223.3999999999996</v>
          </cell>
          <cell r="Q808" t="str">
            <v>.431</v>
          </cell>
          <cell r="S808" t="str">
            <v>חשמל</v>
          </cell>
          <cell r="U808">
            <v>156000</v>
          </cell>
          <cell r="V808">
            <v>156000</v>
          </cell>
          <cell r="X808">
            <v>236000</v>
          </cell>
          <cell r="Y808">
            <v>192228</v>
          </cell>
        </row>
        <row r="809">
          <cell r="M809" t="str">
            <v xml:space="preserve"> </v>
          </cell>
          <cell r="N809" t="str">
            <v xml:space="preserve"> </v>
          </cell>
          <cell r="U809">
            <v>0</v>
          </cell>
          <cell r="V809">
            <v>0</v>
          </cell>
          <cell r="X809">
            <v>0</v>
          </cell>
          <cell r="Y809">
            <v>0</v>
          </cell>
        </row>
        <row r="810">
          <cell r="Q810" t="str">
            <v>.432</v>
          </cell>
          <cell r="S810" t="str">
            <v>מים</v>
          </cell>
          <cell r="U810">
            <v>33000</v>
          </cell>
          <cell r="V810">
            <v>33000</v>
          </cell>
          <cell r="X810">
            <v>52000</v>
          </cell>
          <cell r="Y810">
            <v>28023.57</v>
          </cell>
        </row>
        <row r="811">
          <cell r="Y811">
            <v>0</v>
          </cell>
        </row>
        <row r="812">
          <cell r="Q812" t="str">
            <v>.440</v>
          </cell>
          <cell r="S812" t="str">
            <v>ביטוח</v>
          </cell>
          <cell r="U812">
            <v>70300</v>
          </cell>
          <cell r="V812">
            <v>70300</v>
          </cell>
          <cell r="X812">
            <v>46000</v>
          </cell>
          <cell r="Y812">
            <v>69680.06</v>
          </cell>
        </row>
        <row r="813">
          <cell r="M813" t="str">
            <v xml:space="preserve"> </v>
          </cell>
          <cell r="N813" t="str">
            <v xml:space="preserve"> </v>
          </cell>
          <cell r="Y813">
            <v>0</v>
          </cell>
        </row>
        <row r="814">
          <cell r="M814" t="str">
            <v xml:space="preserve"> </v>
          </cell>
          <cell r="N814" t="str">
            <v xml:space="preserve"> </v>
          </cell>
          <cell r="Q814" t="str">
            <v>.441</v>
          </cell>
          <cell r="S814" t="str">
            <v>ביטוח חוגים</v>
          </cell>
          <cell r="U814">
            <v>38000</v>
          </cell>
          <cell r="V814">
            <v>38000</v>
          </cell>
          <cell r="X814">
            <v>38000</v>
          </cell>
          <cell r="Y814">
            <v>10391</v>
          </cell>
        </row>
        <row r="815">
          <cell r="U815">
            <v>0</v>
          </cell>
          <cell r="V815">
            <v>0</v>
          </cell>
          <cell r="X815">
            <v>0</v>
          </cell>
          <cell r="Y815">
            <v>0</v>
          </cell>
        </row>
        <row r="816">
          <cell r="Q816" t="str">
            <v>.511</v>
          </cell>
          <cell r="S816" t="str">
            <v>כיבוד</v>
          </cell>
          <cell r="U816">
            <v>25200</v>
          </cell>
          <cell r="V816">
            <v>25200</v>
          </cell>
          <cell r="X816">
            <v>34400</v>
          </cell>
          <cell r="Y816">
            <v>29614.400000000001</v>
          </cell>
        </row>
        <row r="817">
          <cell r="U817">
            <v>0</v>
          </cell>
          <cell r="V817">
            <v>0</v>
          </cell>
          <cell r="X817">
            <v>0</v>
          </cell>
          <cell r="Y817">
            <v>0</v>
          </cell>
        </row>
        <row r="818">
          <cell r="M818" t="str">
            <v xml:space="preserve"> </v>
          </cell>
          <cell r="N818" t="str">
            <v xml:space="preserve"> </v>
          </cell>
          <cell r="Q818" t="str">
            <v>.540</v>
          </cell>
          <cell r="S818" t="str">
            <v>טלפון</v>
          </cell>
          <cell r="U818">
            <v>14300</v>
          </cell>
          <cell r="V818">
            <v>14300</v>
          </cell>
          <cell r="X818">
            <v>20000</v>
          </cell>
          <cell r="Y818">
            <v>22553.599999999999</v>
          </cell>
        </row>
        <row r="819">
          <cell r="U819">
            <v>0</v>
          </cell>
          <cell r="V819">
            <v>0</v>
          </cell>
          <cell r="X819">
            <v>0</v>
          </cell>
          <cell r="Y819">
            <v>0</v>
          </cell>
        </row>
        <row r="820">
          <cell r="Q820" t="str">
            <v>.560</v>
          </cell>
          <cell r="S820" t="str">
            <v>הוצאות משרדיות</v>
          </cell>
          <cell r="U820">
            <v>4100</v>
          </cell>
          <cell r="V820">
            <v>4100</v>
          </cell>
          <cell r="X820">
            <v>4100</v>
          </cell>
          <cell r="Y820">
            <v>3796.65</v>
          </cell>
        </row>
        <row r="821">
          <cell r="U821">
            <v>0</v>
          </cell>
          <cell r="V821">
            <v>0</v>
          </cell>
          <cell r="X821">
            <v>0</v>
          </cell>
          <cell r="Y821">
            <v>0</v>
          </cell>
        </row>
        <row r="822">
          <cell r="Q822" t="str">
            <v>.593</v>
          </cell>
          <cell r="S822" t="str">
            <v>השתת'בהוצ' הנח"ש</v>
          </cell>
          <cell r="U822">
            <v>3000</v>
          </cell>
          <cell r="V822">
            <v>3000</v>
          </cell>
          <cell r="X822">
            <v>6000</v>
          </cell>
          <cell r="Y822">
            <v>4795.49</v>
          </cell>
        </row>
        <row r="823">
          <cell r="M823" t="str">
            <v xml:space="preserve"> </v>
          </cell>
          <cell r="N823" t="str">
            <v xml:space="preserve"> </v>
          </cell>
          <cell r="U823">
            <v>0</v>
          </cell>
          <cell r="V823">
            <v>0</v>
          </cell>
          <cell r="X823">
            <v>0</v>
          </cell>
          <cell r="Y823">
            <v>0</v>
          </cell>
        </row>
        <row r="824">
          <cell r="M824" t="str">
            <v xml:space="preserve"> </v>
          </cell>
          <cell r="N824" t="str">
            <v xml:space="preserve"> </v>
          </cell>
          <cell r="Q824" t="str">
            <v>.720</v>
          </cell>
          <cell r="S824" t="str">
            <v>חומרים</v>
          </cell>
          <cell r="U824">
            <v>59000</v>
          </cell>
          <cell r="V824">
            <v>59000</v>
          </cell>
          <cell r="X824">
            <v>64000</v>
          </cell>
          <cell r="Y824">
            <v>70035.350000000006</v>
          </cell>
        </row>
        <row r="825">
          <cell r="U825">
            <v>0</v>
          </cell>
          <cell r="V825">
            <v>0</v>
          </cell>
          <cell r="X825">
            <v>0</v>
          </cell>
          <cell r="Y825">
            <v>0</v>
          </cell>
        </row>
        <row r="826">
          <cell r="Q826" t="str">
            <v>.751</v>
          </cell>
          <cell r="S826" t="str">
            <v>קבלן נקיון</v>
          </cell>
          <cell r="U826">
            <v>176300</v>
          </cell>
          <cell r="V826">
            <v>176300</v>
          </cell>
          <cell r="X826">
            <v>289000</v>
          </cell>
          <cell r="Y826">
            <v>282620.57</v>
          </cell>
        </row>
        <row r="827">
          <cell r="U827">
            <v>0</v>
          </cell>
          <cell r="V827">
            <v>0</v>
          </cell>
          <cell r="X827">
            <v>0</v>
          </cell>
          <cell r="Y827">
            <v>0</v>
          </cell>
        </row>
        <row r="828">
          <cell r="Q828" t="str">
            <v>.759</v>
          </cell>
          <cell r="S828" t="str">
            <v>עובדים לפי חוזים</v>
          </cell>
          <cell r="U828">
            <v>104500</v>
          </cell>
          <cell r="V828">
            <v>104500</v>
          </cell>
          <cell r="X828">
            <v>104500</v>
          </cell>
          <cell r="Y828">
            <v>109515.4</v>
          </cell>
        </row>
        <row r="829">
          <cell r="U829">
            <v>0</v>
          </cell>
          <cell r="V829">
            <v>0</v>
          </cell>
          <cell r="X829">
            <v>0</v>
          </cell>
          <cell r="Y829">
            <v>0</v>
          </cell>
        </row>
        <row r="830">
          <cell r="Q830" t="str">
            <v>.780</v>
          </cell>
          <cell r="S830" t="str">
            <v>תקציב שוטף</v>
          </cell>
          <cell r="U830">
            <v>60400</v>
          </cell>
          <cell r="V830">
            <v>60400</v>
          </cell>
          <cell r="X830">
            <v>70400</v>
          </cell>
          <cell r="Y830">
            <v>71526.53</v>
          </cell>
        </row>
        <row r="831">
          <cell r="U831">
            <v>0</v>
          </cell>
          <cell r="V831">
            <v>0</v>
          </cell>
          <cell r="X831">
            <v>0</v>
          </cell>
          <cell r="Y831">
            <v>0</v>
          </cell>
        </row>
        <row r="832">
          <cell r="Q832" t="str">
            <v>.782</v>
          </cell>
          <cell r="S832" t="str">
            <v xml:space="preserve">אבטחה </v>
          </cell>
          <cell r="U832">
            <v>17100</v>
          </cell>
          <cell r="V832">
            <v>17100</v>
          </cell>
          <cell r="X832">
            <v>17100</v>
          </cell>
          <cell r="Y832">
            <v>32771.480000000003</v>
          </cell>
        </row>
        <row r="834">
          <cell r="L834" t="str">
            <v>היכל</v>
          </cell>
          <cell r="S834" t="str">
            <v>היכל</v>
          </cell>
        </row>
        <row r="835">
          <cell r="J835">
            <v>329231</v>
          </cell>
          <cell r="L835" t="str">
            <v>הספורט העירוני</v>
          </cell>
          <cell r="M835">
            <v>1265000</v>
          </cell>
          <cell r="N835">
            <v>1265000</v>
          </cell>
          <cell r="O835">
            <v>850000</v>
          </cell>
          <cell r="P835">
            <v>972650.86999999988</v>
          </cell>
          <cell r="Q835" t="str">
            <v>82923</v>
          </cell>
          <cell r="S835" t="str">
            <v xml:space="preserve">הספורט העירוני </v>
          </cell>
          <cell r="U835">
            <v>2021400</v>
          </cell>
          <cell r="V835">
            <v>2021400</v>
          </cell>
          <cell r="X835">
            <v>1707100</v>
          </cell>
          <cell r="Y835">
            <v>2087649.9700000002</v>
          </cell>
        </row>
        <row r="836">
          <cell r="J836" t="str">
            <v>-------</v>
          </cell>
          <cell r="L836" t="str">
            <v>---------------------</v>
          </cell>
          <cell r="M836" t="str">
            <v>--------------</v>
          </cell>
          <cell r="N836" t="str">
            <v>--------------</v>
          </cell>
          <cell r="O836" t="str">
            <v>--------------</v>
          </cell>
          <cell r="P836" t="str">
            <v>--------------</v>
          </cell>
          <cell r="Q836" t="str">
            <v>--------</v>
          </cell>
          <cell r="S836" t="str">
            <v>-----------------</v>
          </cell>
          <cell r="U836" t="str">
            <v>-----------------</v>
          </cell>
          <cell r="V836" t="str">
            <v>-----------------</v>
          </cell>
          <cell r="X836" t="str">
            <v>-----------------</v>
          </cell>
          <cell r="Y836" t="str">
            <v>-----------------</v>
          </cell>
        </row>
        <row r="837">
          <cell r="Q837" t="str">
            <v>829231</v>
          </cell>
          <cell r="S837" t="str">
            <v>מינהל</v>
          </cell>
          <cell r="U837">
            <v>681400</v>
          </cell>
          <cell r="V837">
            <v>681400</v>
          </cell>
          <cell r="X837">
            <v>619500</v>
          </cell>
          <cell r="Y837">
            <v>573685.61</v>
          </cell>
        </row>
        <row r="838">
          <cell r="Q838" t="str">
            <v>--------</v>
          </cell>
          <cell r="S838" t="str">
            <v>-----------------</v>
          </cell>
          <cell r="U838" t="str">
            <v>-------------</v>
          </cell>
          <cell r="V838" t="str">
            <v>-------------</v>
          </cell>
          <cell r="X838" t="str">
            <v>--------------</v>
          </cell>
          <cell r="Y838" t="str">
            <v>--------------</v>
          </cell>
        </row>
        <row r="839">
          <cell r="Q839" t="str">
            <v>.110</v>
          </cell>
          <cell r="S839" t="str">
            <v>משכורת</v>
          </cell>
          <cell r="U839">
            <v>462200</v>
          </cell>
          <cell r="V839">
            <v>462200</v>
          </cell>
          <cell r="X839">
            <v>441000</v>
          </cell>
          <cell r="Y839">
            <v>363509.05</v>
          </cell>
        </row>
        <row r="840">
          <cell r="U840">
            <v>0</v>
          </cell>
          <cell r="V840">
            <v>0</v>
          </cell>
          <cell r="X840">
            <v>0</v>
          </cell>
          <cell r="Y840">
            <v>0</v>
          </cell>
        </row>
        <row r="841">
          <cell r="Q841" t="str">
            <v>.421</v>
          </cell>
          <cell r="S841" t="str">
            <v>אחזקת אולם</v>
          </cell>
          <cell r="U841">
            <v>19000</v>
          </cell>
          <cell r="V841">
            <v>19000</v>
          </cell>
          <cell r="X841">
            <v>28500</v>
          </cell>
          <cell r="Y841">
            <v>26747.3</v>
          </cell>
        </row>
        <row r="842">
          <cell r="X842">
            <v>0</v>
          </cell>
          <cell r="Y842">
            <v>0</v>
          </cell>
        </row>
        <row r="843">
          <cell r="Q843" t="str">
            <v>.431</v>
          </cell>
          <cell r="S843" t="str">
            <v>הוצ' חשמל</v>
          </cell>
          <cell r="U843">
            <v>44400</v>
          </cell>
          <cell r="V843">
            <v>44400</v>
          </cell>
          <cell r="X843">
            <v>30000</v>
          </cell>
          <cell r="Y843">
            <v>29416.26</v>
          </cell>
        </row>
        <row r="844">
          <cell r="U844">
            <v>0</v>
          </cell>
          <cell r="V844">
            <v>0</v>
          </cell>
          <cell r="X844">
            <v>0</v>
          </cell>
          <cell r="Y844">
            <v>0</v>
          </cell>
        </row>
        <row r="845">
          <cell r="Q845" t="str">
            <v>.751</v>
          </cell>
          <cell r="S845" t="str">
            <v>קבלן נקיון</v>
          </cell>
          <cell r="U845">
            <v>155800</v>
          </cell>
          <cell r="V845">
            <v>155800</v>
          </cell>
          <cell r="X845">
            <v>120000</v>
          </cell>
          <cell r="Y845">
            <v>154013</v>
          </cell>
        </row>
        <row r="846">
          <cell r="X846">
            <v>0</v>
          </cell>
        </row>
        <row r="847">
          <cell r="J847" t="str">
            <v>329232</v>
          </cell>
          <cell r="L847" t="str">
            <v>ה. הספורט חוגים</v>
          </cell>
          <cell r="M847">
            <v>1265000</v>
          </cell>
          <cell r="N847">
            <v>1265000</v>
          </cell>
          <cell r="O847">
            <v>850000</v>
          </cell>
          <cell r="P847">
            <v>972650.86999999988</v>
          </cell>
          <cell r="Q847" t="str">
            <v>829232</v>
          </cell>
          <cell r="S847" t="str">
            <v>ה. הספורט חוגים</v>
          </cell>
          <cell r="U847">
            <v>1265000</v>
          </cell>
          <cell r="V847">
            <v>1265000</v>
          </cell>
          <cell r="X847">
            <v>1016300</v>
          </cell>
          <cell r="Y847">
            <v>1433435.3600000003</v>
          </cell>
        </row>
        <row r="848">
          <cell r="J848" t="str">
            <v>-------</v>
          </cell>
          <cell r="L848" t="str">
            <v>---------------------</v>
          </cell>
          <cell r="M848" t="str">
            <v>--------------</v>
          </cell>
          <cell r="N848" t="str">
            <v>--------------</v>
          </cell>
          <cell r="O848" t="str">
            <v>--------------</v>
          </cell>
          <cell r="P848" t="str">
            <v>--------------</v>
          </cell>
          <cell r="Q848" t="str">
            <v>--------</v>
          </cell>
          <cell r="S848" t="str">
            <v>-----------------</v>
          </cell>
          <cell r="U848" t="str">
            <v>-------------</v>
          </cell>
          <cell r="V848" t="str">
            <v>-------------</v>
          </cell>
          <cell r="X848" t="str">
            <v>--------------</v>
          </cell>
          <cell r="Y848" t="str">
            <v>--------------</v>
          </cell>
        </row>
        <row r="849">
          <cell r="J849" t="str">
            <v>.410</v>
          </cell>
          <cell r="L849" t="str">
            <v>דמי חוגים-חדר כושר</v>
          </cell>
          <cell r="M849">
            <v>250000</v>
          </cell>
          <cell r="N849">
            <v>250000</v>
          </cell>
          <cell r="O849">
            <v>35000</v>
          </cell>
          <cell r="P849">
            <v>194106.84</v>
          </cell>
          <cell r="Q849" t="str">
            <v>.110</v>
          </cell>
          <cell r="S849" t="str">
            <v>משכורת</v>
          </cell>
          <cell r="U849">
            <v>480000</v>
          </cell>
          <cell r="V849">
            <v>480000</v>
          </cell>
          <cell r="X849">
            <v>265000</v>
          </cell>
          <cell r="Y849">
            <v>494853.89</v>
          </cell>
        </row>
        <row r="850"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Y850">
            <v>0</v>
          </cell>
        </row>
        <row r="851">
          <cell r="J851" t="str">
            <v>.411</v>
          </cell>
          <cell r="L851" t="str">
            <v>ביטוח ספורטאים</v>
          </cell>
          <cell r="M851">
            <v>5000</v>
          </cell>
          <cell r="N851">
            <v>5000</v>
          </cell>
          <cell r="O851">
            <v>5000</v>
          </cell>
          <cell r="P851">
            <v>873.5</v>
          </cell>
          <cell r="Q851" t="str">
            <v>.130</v>
          </cell>
          <cell r="S851" t="str">
            <v>שעות נוספות</v>
          </cell>
          <cell r="U851">
            <v>35000</v>
          </cell>
          <cell r="V851">
            <v>35000</v>
          </cell>
          <cell r="X851">
            <v>35000</v>
          </cell>
          <cell r="Y851">
            <v>72314.100000000006</v>
          </cell>
        </row>
        <row r="852"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U852">
            <v>0</v>
          </cell>
          <cell r="V852">
            <v>0</v>
          </cell>
          <cell r="X852">
            <v>0</v>
          </cell>
          <cell r="Y852">
            <v>0</v>
          </cell>
        </row>
        <row r="853">
          <cell r="J853" t="str">
            <v>.412</v>
          </cell>
          <cell r="L853" t="str">
            <v>דמי חוג'-חדר מחול</v>
          </cell>
          <cell r="M853">
            <v>70000</v>
          </cell>
          <cell r="N853">
            <v>70000</v>
          </cell>
          <cell r="O853">
            <v>100000</v>
          </cell>
          <cell r="P853">
            <v>86143.6</v>
          </cell>
          <cell r="Q853" t="str">
            <v>.210</v>
          </cell>
          <cell r="S853" t="str">
            <v>שכר מדריכים</v>
          </cell>
          <cell r="U853">
            <v>200000</v>
          </cell>
          <cell r="V853">
            <v>200000</v>
          </cell>
          <cell r="X853">
            <v>130000</v>
          </cell>
          <cell r="Y853">
            <v>273063.32</v>
          </cell>
        </row>
        <row r="854"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U854">
            <v>0</v>
          </cell>
          <cell r="V854">
            <v>0</v>
          </cell>
          <cell r="X854">
            <v>0</v>
          </cell>
          <cell r="Y854">
            <v>0</v>
          </cell>
        </row>
        <row r="855">
          <cell r="J855" t="str">
            <v>.421</v>
          </cell>
          <cell r="L855" t="str">
            <v>רקודי עם</v>
          </cell>
          <cell r="M855">
            <v>410000</v>
          </cell>
          <cell r="N855">
            <v>410000</v>
          </cell>
          <cell r="O855">
            <v>470000</v>
          </cell>
          <cell r="P855">
            <v>421812</v>
          </cell>
          <cell r="Q855" t="str">
            <v>.420</v>
          </cell>
          <cell r="S855" t="str">
            <v>תיקונים ואחזקה</v>
          </cell>
          <cell r="U855">
            <v>38000</v>
          </cell>
          <cell r="V855">
            <v>38000</v>
          </cell>
          <cell r="X855">
            <v>48500</v>
          </cell>
          <cell r="Y855">
            <v>22603.64</v>
          </cell>
        </row>
        <row r="856"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U856">
            <v>0</v>
          </cell>
          <cell r="V856">
            <v>0</v>
          </cell>
          <cell r="X856">
            <v>0</v>
          </cell>
          <cell r="Y856">
            <v>0</v>
          </cell>
        </row>
        <row r="857">
          <cell r="J857" t="str">
            <v>.423</v>
          </cell>
          <cell r="L857" t="str">
            <v>דמי שימוש</v>
          </cell>
          <cell r="M857">
            <v>150000</v>
          </cell>
          <cell r="N857">
            <v>150000</v>
          </cell>
          <cell r="O857">
            <v>120000</v>
          </cell>
          <cell r="P857">
            <v>130088</v>
          </cell>
          <cell r="Q857" t="str">
            <v>.431</v>
          </cell>
          <cell r="S857" t="str">
            <v>הוצ' חשמל</v>
          </cell>
          <cell r="U857">
            <v>167200</v>
          </cell>
          <cell r="V857">
            <v>167200</v>
          </cell>
          <cell r="X857">
            <v>150000</v>
          </cell>
          <cell r="Y857">
            <v>139416.43</v>
          </cell>
        </row>
        <row r="858"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Y858">
            <v>0</v>
          </cell>
        </row>
        <row r="859">
          <cell r="J859" t="str">
            <v>.424</v>
          </cell>
          <cell r="L859" t="str">
            <v>אירועים</v>
          </cell>
          <cell r="M859">
            <v>200000</v>
          </cell>
          <cell r="N859">
            <v>200000</v>
          </cell>
          <cell r="O859">
            <v>70000</v>
          </cell>
          <cell r="P859">
            <v>103626.93</v>
          </cell>
          <cell r="Q859" t="str">
            <v>.432</v>
          </cell>
          <cell r="S859" t="str">
            <v>הוצ' מים</v>
          </cell>
          <cell r="U859">
            <v>16900</v>
          </cell>
          <cell r="V859">
            <v>16900</v>
          </cell>
          <cell r="X859">
            <v>13200</v>
          </cell>
          <cell r="Y859">
            <v>7018.71</v>
          </cell>
        </row>
        <row r="860"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Y860">
            <v>0</v>
          </cell>
        </row>
        <row r="861">
          <cell r="J861" t="str">
            <v>.425</v>
          </cell>
          <cell r="L861" t="str">
            <v xml:space="preserve">אגודת מכבי רעננה </v>
          </cell>
          <cell r="M861">
            <v>50000</v>
          </cell>
          <cell r="N861">
            <v>50000</v>
          </cell>
          <cell r="O861">
            <v>50000</v>
          </cell>
          <cell r="P861">
            <v>36000</v>
          </cell>
          <cell r="Q861" t="str">
            <v>.440</v>
          </cell>
          <cell r="S861" t="str">
            <v>ביטוח</v>
          </cell>
          <cell r="U861">
            <v>40000</v>
          </cell>
          <cell r="V861">
            <v>40000</v>
          </cell>
          <cell r="X861">
            <v>40000</v>
          </cell>
          <cell r="Y861">
            <v>37922.559999999998</v>
          </cell>
        </row>
        <row r="862">
          <cell r="L862" t="str">
            <v xml:space="preserve">כדור יד </v>
          </cell>
          <cell r="U862">
            <v>0</v>
          </cell>
          <cell r="V862">
            <v>0</v>
          </cell>
          <cell r="X862">
            <v>0</v>
          </cell>
          <cell r="Y862">
            <v>0</v>
          </cell>
        </row>
        <row r="863">
          <cell r="J863" t="str">
            <v>.426</v>
          </cell>
          <cell r="L863" t="str">
            <v>הרקדה גדי ביטון</v>
          </cell>
          <cell r="M863">
            <v>130000</v>
          </cell>
          <cell r="N863">
            <v>130000</v>
          </cell>
          <cell r="Q863" t="str">
            <v>.441</v>
          </cell>
          <cell r="S863" t="str">
            <v>ביטוח ספורטאים</v>
          </cell>
          <cell r="U863">
            <v>5000</v>
          </cell>
          <cell r="V863">
            <v>5000</v>
          </cell>
          <cell r="X863">
            <v>5000</v>
          </cell>
          <cell r="Y863">
            <v>12061.5</v>
          </cell>
        </row>
        <row r="864">
          <cell r="U864">
            <v>0</v>
          </cell>
          <cell r="V864">
            <v>0</v>
          </cell>
          <cell r="X864">
            <v>0</v>
          </cell>
          <cell r="Y864">
            <v>0</v>
          </cell>
        </row>
        <row r="865">
          <cell r="Q865" t="str">
            <v>.511</v>
          </cell>
          <cell r="S865" t="str">
            <v>הוצ' כיבוד</v>
          </cell>
          <cell r="U865">
            <v>21400</v>
          </cell>
          <cell r="V865">
            <v>21400</v>
          </cell>
          <cell r="X865">
            <v>23800</v>
          </cell>
          <cell r="Y865">
            <v>19624</v>
          </cell>
        </row>
        <row r="866">
          <cell r="U866">
            <v>0</v>
          </cell>
          <cell r="V866">
            <v>0</v>
          </cell>
          <cell r="X866">
            <v>0</v>
          </cell>
          <cell r="Y866">
            <v>0</v>
          </cell>
        </row>
        <row r="867">
          <cell r="Q867" t="str">
            <v>.540</v>
          </cell>
          <cell r="S867" t="str">
            <v>טלפון</v>
          </cell>
          <cell r="U867">
            <v>20000</v>
          </cell>
          <cell r="V867">
            <v>20000</v>
          </cell>
          <cell r="X867">
            <v>22000</v>
          </cell>
          <cell r="Y867">
            <v>33193.69</v>
          </cell>
        </row>
        <row r="868">
          <cell r="U868">
            <v>0</v>
          </cell>
          <cell r="V868">
            <v>0</v>
          </cell>
          <cell r="X868">
            <v>0</v>
          </cell>
          <cell r="Y868">
            <v>0</v>
          </cell>
        </row>
        <row r="869">
          <cell r="Q869" t="str">
            <v>.550</v>
          </cell>
          <cell r="S869" t="str">
            <v>פרסומים</v>
          </cell>
          <cell r="U869">
            <v>3100</v>
          </cell>
          <cell r="V869">
            <v>3100</v>
          </cell>
          <cell r="X869">
            <v>3100</v>
          </cell>
          <cell r="Y869">
            <v>2910</v>
          </cell>
        </row>
        <row r="870">
          <cell r="U870">
            <v>0</v>
          </cell>
          <cell r="V870">
            <v>0</v>
          </cell>
          <cell r="X870">
            <v>0</v>
          </cell>
          <cell r="Y870">
            <v>0</v>
          </cell>
        </row>
        <row r="871">
          <cell r="Q871" t="str">
            <v>.560</v>
          </cell>
          <cell r="S871" t="str">
            <v>הוצ' משרדיות</v>
          </cell>
          <cell r="U871">
            <v>4600</v>
          </cell>
          <cell r="V871">
            <v>4600</v>
          </cell>
          <cell r="X871">
            <v>4600</v>
          </cell>
          <cell r="Y871">
            <v>4476.51</v>
          </cell>
        </row>
        <row r="872">
          <cell r="U872">
            <v>0</v>
          </cell>
          <cell r="V872">
            <v>0</v>
          </cell>
          <cell r="X872">
            <v>0</v>
          </cell>
          <cell r="Y872">
            <v>0</v>
          </cell>
        </row>
        <row r="873">
          <cell r="Q873" t="str">
            <v>.593</v>
          </cell>
          <cell r="S873" t="str">
            <v>השתת' בהוצ' הנח"ש</v>
          </cell>
          <cell r="U873">
            <v>400</v>
          </cell>
          <cell r="V873">
            <v>400</v>
          </cell>
          <cell r="X873">
            <v>3000</v>
          </cell>
          <cell r="Y873">
            <v>414.81</v>
          </cell>
        </row>
        <row r="874">
          <cell r="U874">
            <v>0</v>
          </cell>
          <cell r="V874">
            <v>0</v>
          </cell>
          <cell r="X874">
            <v>0</v>
          </cell>
          <cell r="Y874">
            <v>0</v>
          </cell>
        </row>
        <row r="875">
          <cell r="Q875" t="str">
            <v>.751</v>
          </cell>
          <cell r="S875" t="str">
            <v>קבלן נקיון</v>
          </cell>
          <cell r="U875">
            <v>77300</v>
          </cell>
          <cell r="V875">
            <v>77300</v>
          </cell>
          <cell r="X875">
            <v>117000</v>
          </cell>
          <cell r="Y875">
            <v>156631</v>
          </cell>
        </row>
        <row r="876">
          <cell r="U876">
            <v>0</v>
          </cell>
          <cell r="V876">
            <v>0</v>
          </cell>
          <cell r="X876">
            <v>0</v>
          </cell>
          <cell r="Y876">
            <v>0</v>
          </cell>
        </row>
        <row r="877">
          <cell r="Q877" t="str">
            <v>.752</v>
          </cell>
          <cell r="S877" t="str">
            <v>תגבור ארועים</v>
          </cell>
          <cell r="U877">
            <v>27900</v>
          </cell>
          <cell r="V877">
            <v>27900</v>
          </cell>
          <cell r="X877">
            <v>27900</v>
          </cell>
          <cell r="Y877">
            <v>36322.79</v>
          </cell>
        </row>
        <row r="878">
          <cell r="U878">
            <v>0</v>
          </cell>
          <cell r="V878">
            <v>0</v>
          </cell>
          <cell r="X878">
            <v>0</v>
          </cell>
          <cell r="Y878">
            <v>0</v>
          </cell>
        </row>
        <row r="879">
          <cell r="Q879" t="str">
            <v>.759</v>
          </cell>
          <cell r="S879" t="str">
            <v>מדריכים לפי</v>
          </cell>
          <cell r="U879">
            <v>102600</v>
          </cell>
          <cell r="V879">
            <v>102600</v>
          </cell>
          <cell r="X879">
            <v>102600</v>
          </cell>
          <cell r="Y879">
            <v>90050.35</v>
          </cell>
        </row>
        <row r="880">
          <cell r="S880" t="str">
            <v>חשבונית</v>
          </cell>
          <cell r="U880">
            <v>0</v>
          </cell>
          <cell r="V880">
            <v>0</v>
          </cell>
          <cell r="X880">
            <v>0</v>
          </cell>
          <cell r="Y880">
            <v>0</v>
          </cell>
        </row>
        <row r="881">
          <cell r="Q881" t="str">
            <v>.780</v>
          </cell>
          <cell r="S881" t="str">
            <v>תקציב שוטף</v>
          </cell>
          <cell r="U881">
            <v>16800</v>
          </cell>
          <cell r="V881">
            <v>16800</v>
          </cell>
          <cell r="X881">
            <v>16800</v>
          </cell>
          <cell r="Y881">
            <v>23519.7</v>
          </cell>
        </row>
        <row r="882">
          <cell r="U882">
            <v>0</v>
          </cell>
          <cell r="V882">
            <v>0</v>
          </cell>
          <cell r="X882">
            <v>0</v>
          </cell>
          <cell r="Y882">
            <v>0</v>
          </cell>
        </row>
        <row r="883">
          <cell r="Q883" t="str">
            <v>.781</v>
          </cell>
          <cell r="S883" t="str">
            <v>אירועים</v>
          </cell>
          <cell r="U883">
            <v>8800</v>
          </cell>
          <cell r="V883">
            <v>8800</v>
          </cell>
          <cell r="X883">
            <v>8800</v>
          </cell>
          <cell r="Y883">
            <v>7038.36</v>
          </cell>
        </row>
        <row r="885">
          <cell r="X885">
            <v>0</v>
          </cell>
        </row>
        <row r="886">
          <cell r="Q886">
            <v>8152</v>
          </cell>
          <cell r="S886" t="str">
            <v xml:space="preserve">נקיון בק.החינוך </v>
          </cell>
          <cell r="U886">
            <v>75000</v>
          </cell>
          <cell r="V886">
            <v>75000</v>
          </cell>
          <cell r="X886">
            <v>71300</v>
          </cell>
          <cell r="Y886">
            <v>80529</v>
          </cell>
        </row>
        <row r="887">
          <cell r="Q887" t="str">
            <v>--------</v>
          </cell>
          <cell r="S887" t="str">
            <v>-----------------</v>
          </cell>
          <cell r="U887" t="str">
            <v>-------------</v>
          </cell>
          <cell r="V887" t="str">
            <v>-------------</v>
          </cell>
          <cell r="X887" t="str">
            <v>--------------</v>
          </cell>
          <cell r="Y887" t="str">
            <v>--------------</v>
          </cell>
        </row>
        <row r="888">
          <cell r="Q888" t="str">
            <v>.750</v>
          </cell>
          <cell r="S888" t="str">
            <v xml:space="preserve">נקיון בק.החינוך </v>
          </cell>
          <cell r="U888">
            <v>75000</v>
          </cell>
          <cell r="V888">
            <v>75000</v>
          </cell>
          <cell r="X888">
            <v>71300</v>
          </cell>
          <cell r="Y888">
            <v>80529</v>
          </cell>
        </row>
        <row r="889">
          <cell r="X889">
            <v>0</v>
          </cell>
        </row>
        <row r="890">
          <cell r="J890" t="str">
            <v>32926</v>
          </cell>
          <cell r="L890" t="str">
            <v>מרכז הטניס</v>
          </cell>
          <cell r="M890">
            <v>2898000</v>
          </cell>
          <cell r="N890">
            <v>2898000</v>
          </cell>
          <cell r="O890">
            <v>2789000</v>
          </cell>
          <cell r="P890">
            <v>2469421.8899999997</v>
          </cell>
          <cell r="Q890" t="str">
            <v>82926</v>
          </cell>
          <cell r="S890" t="str">
            <v>מרכז הטניס</v>
          </cell>
          <cell r="U890">
            <v>2989800</v>
          </cell>
          <cell r="V890">
            <v>2989800</v>
          </cell>
          <cell r="X890">
            <v>2896100</v>
          </cell>
          <cell r="Y890">
            <v>3027043.7700000005</v>
          </cell>
        </row>
        <row r="891">
          <cell r="J891" t="str">
            <v>-------</v>
          </cell>
          <cell r="L891" t="str">
            <v>---------------------</v>
          </cell>
          <cell r="M891" t="str">
            <v>--------------</v>
          </cell>
          <cell r="N891" t="str">
            <v>--------------</v>
          </cell>
          <cell r="O891" t="str">
            <v>--------------</v>
          </cell>
          <cell r="P891" t="str">
            <v>--------------</v>
          </cell>
          <cell r="Q891" t="str">
            <v>--------</v>
          </cell>
          <cell r="S891" t="str">
            <v>-----------------</v>
          </cell>
          <cell r="U891" t="str">
            <v>-------------</v>
          </cell>
          <cell r="V891" t="str">
            <v>-------------</v>
          </cell>
          <cell r="X891" t="str">
            <v>-------------</v>
          </cell>
          <cell r="Y891" t="str">
            <v>-------------</v>
          </cell>
        </row>
        <row r="892">
          <cell r="Q892" t="str">
            <v>829261</v>
          </cell>
          <cell r="S892" t="str">
            <v>מינהל</v>
          </cell>
          <cell r="U892">
            <v>419200</v>
          </cell>
          <cell r="V892">
            <v>419200</v>
          </cell>
          <cell r="X892">
            <v>400000</v>
          </cell>
          <cell r="Y892">
            <v>447783.74</v>
          </cell>
        </row>
        <row r="893">
          <cell r="Q893" t="str">
            <v>--------</v>
          </cell>
          <cell r="S893" t="str">
            <v>-----------------</v>
          </cell>
          <cell r="U893" t="str">
            <v>-------------</v>
          </cell>
          <cell r="V893" t="str">
            <v>-------------</v>
          </cell>
          <cell r="X893" t="str">
            <v>--------------</v>
          </cell>
          <cell r="Y893" t="str">
            <v>--------------</v>
          </cell>
        </row>
        <row r="894">
          <cell r="Q894" t="str">
            <v>.110</v>
          </cell>
          <cell r="S894" t="str">
            <v>משכורת</v>
          </cell>
          <cell r="U894">
            <v>419200</v>
          </cell>
          <cell r="V894">
            <v>419200</v>
          </cell>
          <cell r="X894">
            <v>400000</v>
          </cell>
          <cell r="Y894">
            <v>447783.74</v>
          </cell>
        </row>
        <row r="895">
          <cell r="X895">
            <v>0</v>
          </cell>
          <cell r="Y895">
            <v>0</v>
          </cell>
        </row>
        <row r="897">
          <cell r="J897" t="str">
            <v>329262</v>
          </cell>
          <cell r="L897" t="str">
            <v>מרכז הטניס</v>
          </cell>
          <cell r="M897">
            <v>2898000</v>
          </cell>
          <cell r="N897">
            <v>2898000</v>
          </cell>
          <cell r="O897">
            <v>2789000</v>
          </cell>
          <cell r="P897">
            <v>2469421.8899999997</v>
          </cell>
          <cell r="Q897" t="str">
            <v>829262</v>
          </cell>
          <cell r="S897" t="str">
            <v>מ. הטניס חוגים</v>
          </cell>
          <cell r="U897">
            <v>2570600</v>
          </cell>
          <cell r="V897">
            <v>2570600</v>
          </cell>
          <cell r="X897">
            <v>2496100</v>
          </cell>
          <cell r="Y897">
            <v>2579260.0300000003</v>
          </cell>
        </row>
        <row r="898">
          <cell r="J898" t="str">
            <v>-------</v>
          </cell>
          <cell r="L898" t="str">
            <v>---------------------</v>
          </cell>
          <cell r="M898" t="str">
            <v>--------------</v>
          </cell>
          <cell r="N898" t="str">
            <v>--------------</v>
          </cell>
          <cell r="O898" t="str">
            <v>--------------</v>
          </cell>
          <cell r="P898" t="str">
            <v>--------------</v>
          </cell>
          <cell r="Q898" t="str">
            <v>-----------------</v>
          </cell>
          <cell r="S898" t="str">
            <v>-----------------</v>
          </cell>
          <cell r="U898" t="str">
            <v>-------------</v>
          </cell>
          <cell r="V898" t="str">
            <v>-------------</v>
          </cell>
          <cell r="X898" t="str">
            <v>--------------</v>
          </cell>
          <cell r="Y898" t="str">
            <v>--------------</v>
          </cell>
        </row>
        <row r="899">
          <cell r="J899" t="str">
            <v>.410</v>
          </cell>
          <cell r="L899" t="str">
            <v>דמי חוגים</v>
          </cell>
          <cell r="M899">
            <v>2150000</v>
          </cell>
          <cell r="N899">
            <v>2150000</v>
          </cell>
          <cell r="O899">
            <v>2150000</v>
          </cell>
          <cell r="P899">
            <v>1744639.47</v>
          </cell>
          <cell r="Q899" t="str">
            <v>.130</v>
          </cell>
          <cell r="S899" t="str">
            <v>שעות נוספות</v>
          </cell>
          <cell r="U899">
            <v>42200</v>
          </cell>
          <cell r="V899">
            <v>42200</v>
          </cell>
          <cell r="X899">
            <v>42200</v>
          </cell>
          <cell r="Y899">
            <v>48723.97</v>
          </cell>
        </row>
        <row r="900"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U900">
            <v>0</v>
          </cell>
          <cell r="V900">
            <v>0</v>
          </cell>
          <cell r="X900">
            <v>0</v>
          </cell>
          <cell r="Y900">
            <v>0</v>
          </cell>
        </row>
        <row r="901">
          <cell r="J901" t="str">
            <v>.411</v>
          </cell>
          <cell r="L901" t="str">
            <v>ביטוח ספורטאים</v>
          </cell>
          <cell r="M901">
            <v>8000</v>
          </cell>
          <cell r="N901">
            <v>8000</v>
          </cell>
          <cell r="O901">
            <v>8000</v>
          </cell>
          <cell r="P901">
            <v>29988</v>
          </cell>
          <cell r="Q901" t="str">
            <v>.210</v>
          </cell>
          <cell r="S901" t="str">
            <v>שכר מדריכים</v>
          </cell>
          <cell r="U901">
            <v>1700000</v>
          </cell>
          <cell r="V901">
            <v>1700000</v>
          </cell>
          <cell r="X901">
            <v>1490900</v>
          </cell>
          <cell r="Y901">
            <v>1663544.29</v>
          </cell>
        </row>
        <row r="902"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U902">
            <v>0</v>
          </cell>
          <cell r="V902">
            <v>0</v>
          </cell>
          <cell r="X902">
            <v>0</v>
          </cell>
          <cell r="Y902">
            <v>0</v>
          </cell>
        </row>
        <row r="903">
          <cell r="J903" t="str">
            <v>.421</v>
          </cell>
          <cell r="L903" t="str">
            <v>קפיטריה וחנות</v>
          </cell>
          <cell r="M903">
            <v>50000</v>
          </cell>
          <cell r="N903">
            <v>50000</v>
          </cell>
          <cell r="O903">
            <v>31000</v>
          </cell>
          <cell r="P903">
            <v>10550</v>
          </cell>
          <cell r="Q903" t="str">
            <v>.420</v>
          </cell>
          <cell r="S903" t="str">
            <v>תיקונים ואחזקה</v>
          </cell>
          <cell r="U903">
            <v>30000</v>
          </cell>
          <cell r="V903">
            <v>30000</v>
          </cell>
          <cell r="X903">
            <v>23600</v>
          </cell>
          <cell r="Y903">
            <v>21692.6</v>
          </cell>
        </row>
        <row r="904"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U904">
            <v>0</v>
          </cell>
          <cell r="V904">
            <v>0</v>
          </cell>
          <cell r="X904">
            <v>0</v>
          </cell>
          <cell r="Y904">
            <v>0</v>
          </cell>
        </row>
        <row r="905">
          <cell r="J905" t="str">
            <v>.423</v>
          </cell>
          <cell r="L905" t="str">
            <v>מנויים</v>
          </cell>
          <cell r="M905">
            <v>200000</v>
          </cell>
          <cell r="N905">
            <v>200000</v>
          </cell>
          <cell r="O905">
            <v>260000</v>
          </cell>
          <cell r="P905">
            <v>204898</v>
          </cell>
          <cell r="Q905" t="str">
            <v>.431</v>
          </cell>
          <cell r="S905" t="str">
            <v>חשמל</v>
          </cell>
          <cell r="U905">
            <v>103400</v>
          </cell>
          <cell r="V905">
            <v>103400</v>
          </cell>
          <cell r="X905">
            <v>72000</v>
          </cell>
          <cell r="Y905">
            <v>93943.49</v>
          </cell>
        </row>
        <row r="906"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U906">
            <v>0</v>
          </cell>
          <cell r="V906">
            <v>0</v>
          </cell>
          <cell r="X906">
            <v>0</v>
          </cell>
          <cell r="Y906">
            <v>0</v>
          </cell>
        </row>
        <row r="907">
          <cell r="J907" t="str">
            <v>.424</v>
          </cell>
          <cell r="L907" t="str">
            <v>דמי שכירות  מגרשים</v>
          </cell>
          <cell r="M907">
            <v>170000</v>
          </cell>
          <cell r="N907">
            <v>170000</v>
          </cell>
          <cell r="O907">
            <v>180000</v>
          </cell>
          <cell r="P907">
            <v>171746</v>
          </cell>
          <cell r="Q907" t="str">
            <v>.432</v>
          </cell>
          <cell r="S907" t="str">
            <v>מים</v>
          </cell>
          <cell r="U907">
            <v>30000</v>
          </cell>
          <cell r="V907">
            <v>30000</v>
          </cell>
          <cell r="X907">
            <v>23000</v>
          </cell>
          <cell r="Y907">
            <v>44351.040000000001</v>
          </cell>
        </row>
        <row r="908">
          <cell r="L908" t="str">
            <v xml:space="preserve"> 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U908">
            <v>0</v>
          </cell>
          <cell r="V908">
            <v>0</v>
          </cell>
          <cell r="X908">
            <v>0</v>
          </cell>
          <cell r="Y908">
            <v>0</v>
          </cell>
        </row>
        <row r="909">
          <cell r="J909" t="str">
            <v>.426</v>
          </cell>
          <cell r="L909" t="str">
            <v>הכנסות מהדרכה</v>
          </cell>
          <cell r="M909">
            <v>170000</v>
          </cell>
          <cell r="N909">
            <v>170000</v>
          </cell>
          <cell r="O909">
            <v>120000</v>
          </cell>
          <cell r="P909">
            <v>206605.92</v>
          </cell>
          <cell r="Q909" t="str">
            <v>.440</v>
          </cell>
          <cell r="S909" t="str">
            <v>ביטוח</v>
          </cell>
          <cell r="U909">
            <v>17000</v>
          </cell>
          <cell r="V909">
            <v>17000</v>
          </cell>
          <cell r="X909">
            <v>20000</v>
          </cell>
          <cell r="Y909">
            <v>17203.64</v>
          </cell>
        </row>
        <row r="910"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U910">
            <v>0</v>
          </cell>
          <cell r="V910">
            <v>0</v>
          </cell>
          <cell r="X910">
            <v>0</v>
          </cell>
          <cell r="Y910">
            <v>0</v>
          </cell>
        </row>
        <row r="911">
          <cell r="J911" t="str">
            <v>.427</v>
          </cell>
          <cell r="L911" t="str">
            <v>תחרויות טניס</v>
          </cell>
          <cell r="M911">
            <v>150000</v>
          </cell>
          <cell r="N911">
            <v>150000</v>
          </cell>
          <cell r="O911">
            <v>40000</v>
          </cell>
          <cell r="P911">
            <v>100994.5</v>
          </cell>
          <cell r="Q911" t="str">
            <v>.441</v>
          </cell>
          <cell r="S911" t="str">
            <v>ביטוח ספורטאים</v>
          </cell>
          <cell r="U911">
            <v>8000</v>
          </cell>
          <cell r="V911">
            <v>8000</v>
          </cell>
          <cell r="X911">
            <v>8000</v>
          </cell>
          <cell r="Y911">
            <v>2193</v>
          </cell>
        </row>
        <row r="912">
          <cell r="U912">
            <v>0</v>
          </cell>
          <cell r="V912">
            <v>0</v>
          </cell>
          <cell r="X912">
            <v>0</v>
          </cell>
          <cell r="Y912">
            <v>0</v>
          </cell>
        </row>
        <row r="913">
          <cell r="Q913" t="str">
            <v>.511</v>
          </cell>
          <cell r="S913" t="str">
            <v>הוצ' כיבוד</v>
          </cell>
          <cell r="U913">
            <v>4500</v>
          </cell>
          <cell r="V913">
            <v>4500</v>
          </cell>
          <cell r="X913">
            <v>4900</v>
          </cell>
          <cell r="Y913">
            <v>4387.16</v>
          </cell>
        </row>
        <row r="914">
          <cell r="M914" t="str">
            <v xml:space="preserve"> </v>
          </cell>
          <cell r="N914" t="str">
            <v xml:space="preserve"> </v>
          </cell>
          <cell r="U914">
            <v>0</v>
          </cell>
          <cell r="V914">
            <v>0</v>
          </cell>
          <cell r="X914">
            <v>0</v>
          </cell>
          <cell r="Y914">
            <v>0</v>
          </cell>
        </row>
        <row r="915">
          <cell r="Q915" t="str">
            <v>.540</v>
          </cell>
          <cell r="S915" t="str">
            <v>טלפון</v>
          </cell>
          <cell r="U915">
            <v>14000</v>
          </cell>
          <cell r="V915">
            <v>14000</v>
          </cell>
          <cell r="X915">
            <v>12000</v>
          </cell>
          <cell r="Y915">
            <v>5410.34</v>
          </cell>
        </row>
        <row r="916">
          <cell r="M916" t="str">
            <v xml:space="preserve"> </v>
          </cell>
          <cell r="N916" t="str">
            <v xml:space="preserve"> </v>
          </cell>
          <cell r="U916">
            <v>0</v>
          </cell>
          <cell r="V916">
            <v>0</v>
          </cell>
          <cell r="X916">
            <v>0</v>
          </cell>
          <cell r="Y916">
            <v>0</v>
          </cell>
        </row>
        <row r="917">
          <cell r="M917" t="str">
            <v xml:space="preserve"> </v>
          </cell>
          <cell r="N917" t="str">
            <v xml:space="preserve"> </v>
          </cell>
          <cell r="Q917" t="str">
            <v>.550</v>
          </cell>
          <cell r="S917" t="str">
            <v>פרסומים</v>
          </cell>
          <cell r="U917">
            <v>3000</v>
          </cell>
          <cell r="V917">
            <v>3000</v>
          </cell>
          <cell r="X917">
            <v>5700</v>
          </cell>
          <cell r="Y917">
            <v>8765</v>
          </cell>
        </row>
        <row r="918">
          <cell r="M918" t="str">
            <v xml:space="preserve"> </v>
          </cell>
          <cell r="N918" t="str">
            <v xml:space="preserve"> </v>
          </cell>
          <cell r="U918">
            <v>0</v>
          </cell>
          <cell r="V918">
            <v>0</v>
          </cell>
          <cell r="X918">
            <v>0</v>
          </cell>
          <cell r="Y918">
            <v>0</v>
          </cell>
        </row>
        <row r="919">
          <cell r="M919" t="str">
            <v xml:space="preserve"> </v>
          </cell>
          <cell r="N919" t="str">
            <v xml:space="preserve"> </v>
          </cell>
          <cell r="Q919" t="str">
            <v>.560</v>
          </cell>
          <cell r="S919" t="str">
            <v>הוצאות משרדיות</v>
          </cell>
          <cell r="U919">
            <v>6400</v>
          </cell>
          <cell r="V919">
            <v>6400</v>
          </cell>
          <cell r="X919">
            <v>6400</v>
          </cell>
          <cell r="Y919">
            <v>5940.76</v>
          </cell>
        </row>
        <row r="920">
          <cell r="M920" t="str">
            <v xml:space="preserve"> </v>
          </cell>
          <cell r="N920" t="str">
            <v xml:space="preserve"> </v>
          </cell>
          <cell r="U920">
            <v>0</v>
          </cell>
          <cell r="V920">
            <v>0</v>
          </cell>
          <cell r="X920">
            <v>0</v>
          </cell>
          <cell r="Y920">
            <v>0</v>
          </cell>
        </row>
        <row r="921">
          <cell r="Q921" t="str">
            <v>.593</v>
          </cell>
          <cell r="S921" t="str">
            <v>השתת' בהוצ' הנח"ש</v>
          </cell>
          <cell r="U921">
            <v>100</v>
          </cell>
          <cell r="V921">
            <v>100</v>
          </cell>
          <cell r="X921">
            <v>400</v>
          </cell>
          <cell r="Y921">
            <v>55.31</v>
          </cell>
        </row>
        <row r="922">
          <cell r="U922">
            <v>0</v>
          </cell>
          <cell r="V922">
            <v>0</v>
          </cell>
          <cell r="X922">
            <v>0</v>
          </cell>
          <cell r="Y922">
            <v>0</v>
          </cell>
        </row>
        <row r="923">
          <cell r="Q923" t="str">
            <v>.751</v>
          </cell>
          <cell r="S923" t="str">
            <v>קבלן נקיון</v>
          </cell>
          <cell r="U923">
            <v>45000</v>
          </cell>
          <cell r="V923">
            <v>45000</v>
          </cell>
          <cell r="X923">
            <v>65000</v>
          </cell>
          <cell r="Y923">
            <v>50443</v>
          </cell>
        </row>
        <row r="924">
          <cell r="U924">
            <v>0</v>
          </cell>
          <cell r="V924">
            <v>0</v>
          </cell>
          <cell r="X924">
            <v>0</v>
          </cell>
          <cell r="Y924">
            <v>0</v>
          </cell>
        </row>
        <row r="925">
          <cell r="Q925" t="str">
            <v>.753</v>
          </cell>
          <cell r="S925" t="str">
            <v>תגבור ואבטחת ארועים</v>
          </cell>
          <cell r="U925">
            <v>8000</v>
          </cell>
          <cell r="V925">
            <v>8000</v>
          </cell>
          <cell r="X925">
            <v>5000</v>
          </cell>
          <cell r="Y925">
            <v>5172.76</v>
          </cell>
        </row>
        <row r="926">
          <cell r="U926">
            <v>0</v>
          </cell>
          <cell r="V926">
            <v>0</v>
          </cell>
          <cell r="X926">
            <v>0</v>
          </cell>
          <cell r="Y926">
            <v>0</v>
          </cell>
        </row>
        <row r="927">
          <cell r="Q927" t="str">
            <v>.759</v>
          </cell>
          <cell r="S927" t="str">
            <v>מדריכים לפי חוזים</v>
          </cell>
          <cell r="U927">
            <v>465000</v>
          </cell>
          <cell r="V927">
            <v>465000</v>
          </cell>
          <cell r="X927">
            <v>665000</v>
          </cell>
          <cell r="Y927">
            <v>510544</v>
          </cell>
        </row>
        <row r="928">
          <cell r="U928">
            <v>0</v>
          </cell>
          <cell r="V928">
            <v>0</v>
          </cell>
          <cell r="X928">
            <v>0</v>
          </cell>
          <cell r="Y928">
            <v>0</v>
          </cell>
        </row>
        <row r="929">
          <cell r="Q929" t="str">
            <v>.780</v>
          </cell>
          <cell r="S929" t="str">
            <v>תקציב שוטף</v>
          </cell>
          <cell r="U929">
            <v>14000</v>
          </cell>
          <cell r="V929">
            <v>14000</v>
          </cell>
          <cell r="X929">
            <v>14000</v>
          </cell>
          <cell r="Y929">
            <v>19969.310000000001</v>
          </cell>
        </row>
        <row r="930">
          <cell r="U930">
            <v>0</v>
          </cell>
          <cell r="V930">
            <v>0</v>
          </cell>
          <cell r="X930">
            <v>0</v>
          </cell>
          <cell r="Y930">
            <v>0</v>
          </cell>
        </row>
        <row r="931">
          <cell r="Q931" t="str">
            <v>.781</v>
          </cell>
          <cell r="S931" t="str">
            <v>תחרויות טניס</v>
          </cell>
          <cell r="U931">
            <v>80000</v>
          </cell>
          <cell r="V931">
            <v>80000</v>
          </cell>
          <cell r="X931">
            <v>38000</v>
          </cell>
          <cell r="Y931">
            <v>76920.36</v>
          </cell>
        </row>
        <row r="934">
          <cell r="J934" t="str">
            <v>32924</v>
          </cell>
          <cell r="L934" t="str">
            <v>ק.שרת א. ספורט</v>
          </cell>
          <cell r="M934">
            <v>700000</v>
          </cell>
          <cell r="N934">
            <v>700000</v>
          </cell>
          <cell r="O934">
            <v>700000</v>
          </cell>
          <cell r="P934">
            <v>557297.03</v>
          </cell>
          <cell r="Q934" t="str">
            <v>82924</v>
          </cell>
          <cell r="S934" t="str">
            <v>ק.שרת א. ספורט</v>
          </cell>
          <cell r="U934">
            <v>1095900</v>
          </cell>
          <cell r="V934">
            <v>1095900</v>
          </cell>
          <cell r="X934">
            <v>1084600</v>
          </cell>
          <cell r="Y934">
            <v>1157151.6499999999</v>
          </cell>
        </row>
        <row r="935">
          <cell r="J935" t="str">
            <v>-------</v>
          </cell>
          <cell r="L935" t="str">
            <v>---------------------</v>
          </cell>
          <cell r="M935" t="str">
            <v>--------------</v>
          </cell>
          <cell r="N935" t="str">
            <v>--------------</v>
          </cell>
          <cell r="O935" t="str">
            <v>--------------</v>
          </cell>
          <cell r="P935" t="str">
            <v>--------------</v>
          </cell>
          <cell r="Q935" t="str">
            <v>--------</v>
          </cell>
          <cell r="S935" t="str">
            <v>-----------------</v>
          </cell>
          <cell r="U935" t="str">
            <v>-------------</v>
          </cell>
          <cell r="V935" t="str">
            <v>-------------</v>
          </cell>
          <cell r="X935" t="str">
            <v>--------------</v>
          </cell>
          <cell r="Y935" t="str">
            <v>--------------</v>
          </cell>
        </row>
        <row r="936">
          <cell r="J936" t="str">
            <v>.410</v>
          </cell>
          <cell r="L936" t="str">
            <v>דמי חוגים</v>
          </cell>
          <cell r="M936">
            <v>580000</v>
          </cell>
          <cell r="N936">
            <v>580000</v>
          </cell>
          <cell r="O936">
            <v>580000</v>
          </cell>
          <cell r="P936">
            <v>461169.03</v>
          </cell>
          <cell r="Q936" t="str">
            <v>.110</v>
          </cell>
          <cell r="S936" t="str">
            <v>משכורת</v>
          </cell>
          <cell r="U936">
            <v>326300</v>
          </cell>
          <cell r="V936">
            <v>326300</v>
          </cell>
          <cell r="X936">
            <v>340000</v>
          </cell>
          <cell r="Y936">
            <v>438134.71</v>
          </cell>
        </row>
        <row r="937"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U937">
            <v>0</v>
          </cell>
          <cell r="V937">
            <v>0</v>
          </cell>
          <cell r="X937">
            <v>0</v>
          </cell>
          <cell r="Y937">
            <v>0</v>
          </cell>
        </row>
        <row r="938">
          <cell r="J938" t="str">
            <v>.411</v>
          </cell>
          <cell r="L938" t="str">
            <v>ביטוח ספורטאים</v>
          </cell>
          <cell r="M938">
            <v>10000</v>
          </cell>
          <cell r="N938">
            <v>10000</v>
          </cell>
          <cell r="O938">
            <v>10000</v>
          </cell>
          <cell r="P938">
            <v>0</v>
          </cell>
          <cell r="Q938" t="str">
            <v>.130</v>
          </cell>
          <cell r="S938" t="str">
            <v>שעות נוספות</v>
          </cell>
          <cell r="U938">
            <v>6000</v>
          </cell>
          <cell r="V938">
            <v>6000</v>
          </cell>
          <cell r="X938">
            <v>6000</v>
          </cell>
          <cell r="Y938">
            <v>5546.86</v>
          </cell>
        </row>
        <row r="939"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Y939">
            <v>0</v>
          </cell>
        </row>
        <row r="940">
          <cell r="J940" t="str">
            <v>.420</v>
          </cell>
          <cell r="L940" t="str">
            <v>דמי שמוש באולמות</v>
          </cell>
          <cell r="M940">
            <v>50000</v>
          </cell>
          <cell r="N940">
            <v>50000</v>
          </cell>
          <cell r="O940">
            <v>50000</v>
          </cell>
          <cell r="P940">
            <v>39058</v>
          </cell>
          <cell r="Q940" t="str">
            <v>.210</v>
          </cell>
          <cell r="S940" t="str">
            <v>שכר מדריכים</v>
          </cell>
          <cell r="U940">
            <v>480000</v>
          </cell>
          <cell r="V940">
            <v>480000</v>
          </cell>
          <cell r="X940">
            <v>490000</v>
          </cell>
          <cell r="Y940">
            <v>466380.5</v>
          </cell>
        </row>
        <row r="941">
          <cell r="J941" t="str">
            <v xml:space="preserve"> 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U941">
            <v>0</v>
          </cell>
          <cell r="V941">
            <v>0</v>
          </cell>
          <cell r="X941">
            <v>0</v>
          </cell>
          <cell r="Y941">
            <v>0</v>
          </cell>
        </row>
        <row r="942">
          <cell r="J942" t="str">
            <v>.423</v>
          </cell>
          <cell r="L942" t="str">
            <v xml:space="preserve">הכנסות מאגודות </v>
          </cell>
          <cell r="M942">
            <v>60000</v>
          </cell>
          <cell r="N942">
            <v>60000</v>
          </cell>
          <cell r="O942">
            <v>60000</v>
          </cell>
          <cell r="P942">
            <v>57070</v>
          </cell>
          <cell r="Q942" t="str">
            <v>.420</v>
          </cell>
          <cell r="S942" t="str">
            <v>אחזקה ותיקונים</v>
          </cell>
          <cell r="U942">
            <v>26600</v>
          </cell>
          <cell r="V942">
            <v>26600</v>
          </cell>
          <cell r="X942">
            <v>26600</v>
          </cell>
          <cell r="Y942">
            <v>18712.34</v>
          </cell>
        </row>
        <row r="943">
          <cell r="L943" t="str">
            <v>ספורט</v>
          </cell>
          <cell r="U943">
            <v>0</v>
          </cell>
          <cell r="V943">
            <v>0</v>
          </cell>
          <cell r="X943">
            <v>0</v>
          </cell>
          <cell r="Y943">
            <v>0</v>
          </cell>
        </row>
        <row r="944">
          <cell r="M944" t="str">
            <v xml:space="preserve"> </v>
          </cell>
          <cell r="N944" t="str">
            <v xml:space="preserve"> </v>
          </cell>
          <cell r="Q944" t="str">
            <v>.421</v>
          </cell>
          <cell r="S944" t="str">
            <v xml:space="preserve">אחזקה </v>
          </cell>
          <cell r="U944">
            <v>9500</v>
          </cell>
          <cell r="V944">
            <v>9500</v>
          </cell>
          <cell r="X944">
            <v>9500</v>
          </cell>
          <cell r="Y944">
            <v>0</v>
          </cell>
        </row>
        <row r="945">
          <cell r="U945">
            <v>0</v>
          </cell>
          <cell r="V945">
            <v>0</v>
          </cell>
          <cell r="X945">
            <v>0</v>
          </cell>
          <cell r="Y945">
            <v>0</v>
          </cell>
        </row>
        <row r="946">
          <cell r="M946" t="str">
            <v xml:space="preserve"> </v>
          </cell>
          <cell r="N946" t="str">
            <v xml:space="preserve"> </v>
          </cell>
          <cell r="Q946" t="str">
            <v>.430</v>
          </cell>
          <cell r="S946" t="str">
            <v>חומרי נקוי</v>
          </cell>
          <cell r="U946">
            <v>1900</v>
          </cell>
          <cell r="V946">
            <v>1900</v>
          </cell>
          <cell r="X946">
            <v>1900</v>
          </cell>
          <cell r="Y946">
            <v>0</v>
          </cell>
        </row>
        <row r="947">
          <cell r="U947">
            <v>0</v>
          </cell>
          <cell r="V947">
            <v>0</v>
          </cell>
          <cell r="X947">
            <v>0</v>
          </cell>
          <cell r="Y947">
            <v>0</v>
          </cell>
        </row>
        <row r="948">
          <cell r="Q948" t="str">
            <v>.431</v>
          </cell>
          <cell r="S948" t="str">
            <v>חשמל</v>
          </cell>
          <cell r="U948">
            <v>122100</v>
          </cell>
          <cell r="V948">
            <v>122100</v>
          </cell>
          <cell r="X948">
            <v>90000</v>
          </cell>
          <cell r="Y948">
            <v>112219.34</v>
          </cell>
        </row>
        <row r="949">
          <cell r="Y949">
            <v>0</v>
          </cell>
        </row>
        <row r="950">
          <cell r="J950" t="str">
            <v xml:space="preserve"> </v>
          </cell>
          <cell r="L950" t="str">
            <v xml:space="preserve"> </v>
          </cell>
          <cell r="Q950" t="str">
            <v>.432</v>
          </cell>
          <cell r="S950" t="str">
            <v>מים</v>
          </cell>
          <cell r="U950">
            <v>7400</v>
          </cell>
          <cell r="V950">
            <v>7400</v>
          </cell>
          <cell r="X950">
            <v>4000</v>
          </cell>
          <cell r="Y950">
            <v>2564.6999999999998</v>
          </cell>
        </row>
        <row r="951">
          <cell r="U951">
            <v>0</v>
          </cell>
          <cell r="V951">
            <v>0</v>
          </cell>
          <cell r="X951">
            <v>0</v>
          </cell>
          <cell r="Y951">
            <v>0</v>
          </cell>
        </row>
        <row r="952">
          <cell r="Q952" t="str">
            <v>.441</v>
          </cell>
          <cell r="S952" t="str">
            <v>ביטוח ספורטאים</v>
          </cell>
          <cell r="U952">
            <v>10000</v>
          </cell>
          <cell r="V952">
            <v>10000</v>
          </cell>
          <cell r="X952">
            <v>10000</v>
          </cell>
          <cell r="Y952">
            <v>13449.87</v>
          </cell>
        </row>
        <row r="953">
          <cell r="U953">
            <v>0</v>
          </cell>
          <cell r="V953">
            <v>0</v>
          </cell>
          <cell r="X953">
            <v>0</v>
          </cell>
          <cell r="Y953">
            <v>0</v>
          </cell>
        </row>
        <row r="954">
          <cell r="Q954" t="str">
            <v>.511</v>
          </cell>
          <cell r="S954" t="str">
            <v>כיבוד</v>
          </cell>
          <cell r="U954">
            <v>600</v>
          </cell>
          <cell r="V954">
            <v>600</v>
          </cell>
          <cell r="X954">
            <v>1800</v>
          </cell>
          <cell r="Y954">
            <v>236.9</v>
          </cell>
        </row>
        <row r="955">
          <cell r="U955">
            <v>0</v>
          </cell>
          <cell r="V955">
            <v>0</v>
          </cell>
          <cell r="X955">
            <v>0</v>
          </cell>
          <cell r="Y955">
            <v>0</v>
          </cell>
        </row>
        <row r="956">
          <cell r="Q956" t="str">
            <v>.540</v>
          </cell>
          <cell r="S956" t="str">
            <v>טלפון</v>
          </cell>
          <cell r="U956">
            <v>10600</v>
          </cell>
          <cell r="V956">
            <v>10600</v>
          </cell>
          <cell r="X956">
            <v>18000</v>
          </cell>
          <cell r="Y956">
            <v>20545.34</v>
          </cell>
        </row>
        <row r="957">
          <cell r="U957">
            <v>0</v>
          </cell>
          <cell r="V957">
            <v>0</v>
          </cell>
          <cell r="X957">
            <v>0</v>
          </cell>
          <cell r="Y957">
            <v>0</v>
          </cell>
        </row>
        <row r="958">
          <cell r="Q958" t="str">
            <v>.541</v>
          </cell>
          <cell r="S958" t="str">
            <v>בולים</v>
          </cell>
          <cell r="U958">
            <v>700</v>
          </cell>
          <cell r="V958">
            <v>700</v>
          </cell>
          <cell r="X958">
            <v>700</v>
          </cell>
          <cell r="Y958">
            <v>11.89</v>
          </cell>
        </row>
        <row r="959">
          <cell r="U959">
            <v>0</v>
          </cell>
          <cell r="V959">
            <v>0</v>
          </cell>
          <cell r="X959">
            <v>0</v>
          </cell>
          <cell r="Y959">
            <v>0</v>
          </cell>
        </row>
        <row r="960">
          <cell r="Q960" t="str">
            <v>.593</v>
          </cell>
          <cell r="S960" t="str">
            <v>השתת'בהוצ' הנח"ש</v>
          </cell>
          <cell r="U960">
            <v>100</v>
          </cell>
          <cell r="V960">
            <v>100</v>
          </cell>
          <cell r="X960">
            <v>1000</v>
          </cell>
          <cell r="Y960">
            <v>138.28</v>
          </cell>
        </row>
        <row r="961">
          <cell r="U961">
            <v>0</v>
          </cell>
          <cell r="V961">
            <v>0</v>
          </cell>
          <cell r="X961">
            <v>0</v>
          </cell>
          <cell r="Y961">
            <v>0</v>
          </cell>
        </row>
        <row r="962">
          <cell r="Q962" t="str">
            <v>.751</v>
          </cell>
          <cell r="S962" t="str">
            <v>קבלן נקיון</v>
          </cell>
          <cell r="U962">
            <v>76000</v>
          </cell>
          <cell r="V962">
            <v>76000</v>
          </cell>
          <cell r="X962">
            <v>67000</v>
          </cell>
          <cell r="Y962">
            <v>65000</v>
          </cell>
        </row>
        <row r="963">
          <cell r="U963">
            <v>0</v>
          </cell>
          <cell r="V963">
            <v>0</v>
          </cell>
          <cell r="X963">
            <v>0</v>
          </cell>
          <cell r="Y963">
            <v>0</v>
          </cell>
        </row>
        <row r="964">
          <cell r="Q964" t="str">
            <v>.780</v>
          </cell>
          <cell r="S964" t="str">
            <v>תקציב שוטף</v>
          </cell>
          <cell r="U964">
            <v>18100</v>
          </cell>
          <cell r="V964">
            <v>18100</v>
          </cell>
          <cell r="X964">
            <v>18100</v>
          </cell>
          <cell r="Y964">
            <v>14210.92</v>
          </cell>
        </row>
        <row r="965">
          <cell r="X965">
            <v>0</v>
          </cell>
        </row>
        <row r="966">
          <cell r="J966" t="str">
            <v>32925</v>
          </cell>
          <cell r="L966" t="str">
            <v>אולם ספורט רימון</v>
          </cell>
          <cell r="M966">
            <v>678000</v>
          </cell>
          <cell r="N966">
            <v>678000</v>
          </cell>
          <cell r="O966">
            <v>678000</v>
          </cell>
          <cell r="P966">
            <v>604347.63</v>
          </cell>
          <cell r="Q966" t="str">
            <v>82925</v>
          </cell>
          <cell r="S966" t="str">
            <v>א. ספורט רימון</v>
          </cell>
          <cell r="U966">
            <v>1124200</v>
          </cell>
          <cell r="V966">
            <v>1124200</v>
          </cell>
          <cell r="X966">
            <v>1171600</v>
          </cell>
          <cell r="Y966">
            <v>1313862.56</v>
          </cell>
        </row>
        <row r="967">
          <cell r="J967" t="str">
            <v>-------</v>
          </cell>
          <cell r="L967" t="str">
            <v>---------------------</v>
          </cell>
          <cell r="M967" t="str">
            <v>--------------</v>
          </cell>
          <cell r="N967" t="str">
            <v>--------------</v>
          </cell>
          <cell r="O967" t="str">
            <v>--------------</v>
          </cell>
          <cell r="P967" t="str">
            <v>--------------</v>
          </cell>
          <cell r="Q967" t="str">
            <v>-------</v>
          </cell>
          <cell r="S967" t="str">
            <v>-----------------</v>
          </cell>
          <cell r="U967" t="str">
            <v>-------------</v>
          </cell>
          <cell r="V967" t="str">
            <v>-------------</v>
          </cell>
          <cell r="X967" t="str">
            <v>--------------</v>
          </cell>
          <cell r="Y967" t="str">
            <v>--------------</v>
          </cell>
        </row>
        <row r="968">
          <cell r="J968" t="str">
            <v>.410</v>
          </cell>
          <cell r="L968" t="str">
            <v>דמי חוגים</v>
          </cell>
          <cell r="M968">
            <v>100000</v>
          </cell>
          <cell r="N968">
            <v>100000</v>
          </cell>
          <cell r="O968">
            <v>100000</v>
          </cell>
          <cell r="P968">
            <v>79541.899999999994</v>
          </cell>
          <cell r="Q968" t="str">
            <v>.110</v>
          </cell>
          <cell r="S968" t="str">
            <v>משכורת</v>
          </cell>
          <cell r="U968">
            <v>295000</v>
          </cell>
          <cell r="V968">
            <v>295000</v>
          </cell>
          <cell r="X968">
            <v>320000</v>
          </cell>
          <cell r="Y968">
            <v>346642.03</v>
          </cell>
        </row>
        <row r="969"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U969">
            <v>0</v>
          </cell>
          <cell r="V969">
            <v>0</v>
          </cell>
          <cell r="X969">
            <v>0</v>
          </cell>
          <cell r="Y969">
            <v>0</v>
          </cell>
        </row>
        <row r="970">
          <cell r="J970" t="str">
            <v>.411</v>
          </cell>
          <cell r="L970" t="str">
            <v>התעמלות אומנותית</v>
          </cell>
          <cell r="M970">
            <v>310000</v>
          </cell>
          <cell r="N970">
            <v>310000</v>
          </cell>
          <cell r="O970">
            <v>310000</v>
          </cell>
          <cell r="P970">
            <v>236439.98</v>
          </cell>
          <cell r="Q970" t="str">
            <v>.130</v>
          </cell>
          <cell r="S970" t="str">
            <v>שעות נוספות</v>
          </cell>
          <cell r="U970">
            <v>12900</v>
          </cell>
          <cell r="V970">
            <v>12900</v>
          </cell>
          <cell r="X970">
            <v>12900</v>
          </cell>
          <cell r="Y970">
            <v>10046.459999999999</v>
          </cell>
        </row>
        <row r="971">
          <cell r="P971">
            <v>0</v>
          </cell>
          <cell r="Y971">
            <v>0</v>
          </cell>
        </row>
        <row r="972">
          <cell r="J972" t="str">
            <v>.412</v>
          </cell>
          <cell r="L972" t="str">
            <v>התעמלות מכשירים</v>
          </cell>
          <cell r="M972">
            <v>205000</v>
          </cell>
          <cell r="N972">
            <v>205000</v>
          </cell>
          <cell r="O972">
            <v>205000</v>
          </cell>
          <cell r="P972">
            <v>217491.15</v>
          </cell>
          <cell r="Q972" t="str">
            <v>.210</v>
          </cell>
          <cell r="S972" t="str">
            <v>שכר מדריכים</v>
          </cell>
          <cell r="U972">
            <v>36000</v>
          </cell>
          <cell r="V972">
            <v>36000</v>
          </cell>
          <cell r="X972">
            <v>36000</v>
          </cell>
          <cell r="Y972">
            <v>40488.65</v>
          </cell>
        </row>
        <row r="973"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Y973">
            <v>0</v>
          </cell>
        </row>
        <row r="974">
          <cell r="J974" t="str">
            <v>.413</v>
          </cell>
          <cell r="L974" t="str">
            <v>ביטוח ספורטאים</v>
          </cell>
          <cell r="M974">
            <v>8000</v>
          </cell>
          <cell r="N974">
            <v>8000</v>
          </cell>
          <cell r="O974">
            <v>8000</v>
          </cell>
          <cell r="P974">
            <v>0</v>
          </cell>
          <cell r="Q974" t="str">
            <v>.211</v>
          </cell>
          <cell r="S974" t="str">
            <v>התעמלות אומנותית</v>
          </cell>
          <cell r="U974">
            <v>397000</v>
          </cell>
          <cell r="V974">
            <v>397000</v>
          </cell>
          <cell r="X974">
            <v>330000</v>
          </cell>
          <cell r="Y974">
            <v>368018.9</v>
          </cell>
        </row>
        <row r="975"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Y975">
            <v>0</v>
          </cell>
        </row>
        <row r="976">
          <cell r="J976" t="str">
            <v>.421</v>
          </cell>
          <cell r="L976" t="str">
            <v>דמי שמוש מאולמות</v>
          </cell>
          <cell r="M976">
            <v>45000</v>
          </cell>
          <cell r="N976">
            <v>45000</v>
          </cell>
          <cell r="O976">
            <v>45000</v>
          </cell>
          <cell r="P976">
            <v>55874.6</v>
          </cell>
          <cell r="Q976" t="str">
            <v>.212</v>
          </cell>
          <cell r="S976" t="str">
            <v>התעמלות מכשירים</v>
          </cell>
          <cell r="U976">
            <v>240000</v>
          </cell>
          <cell r="V976">
            <v>240000</v>
          </cell>
          <cell r="X976">
            <v>300000</v>
          </cell>
          <cell r="Y976">
            <v>391512.59</v>
          </cell>
        </row>
        <row r="977"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U977">
            <v>0</v>
          </cell>
          <cell r="V977">
            <v>0</v>
          </cell>
          <cell r="X977">
            <v>0</v>
          </cell>
          <cell r="Y977">
            <v>0</v>
          </cell>
        </row>
        <row r="978">
          <cell r="J978" t="str">
            <v>.920</v>
          </cell>
          <cell r="L978" t="str">
            <v>השתת' מ.הספורט</v>
          </cell>
          <cell r="M978">
            <v>10000</v>
          </cell>
          <cell r="N978">
            <v>10000</v>
          </cell>
          <cell r="O978">
            <v>10000</v>
          </cell>
          <cell r="P978">
            <v>15000</v>
          </cell>
          <cell r="Q978" t="str">
            <v>.420</v>
          </cell>
          <cell r="S978" t="str">
            <v>אחזקה ותיקונים</v>
          </cell>
          <cell r="U978">
            <v>16200</v>
          </cell>
          <cell r="V978">
            <v>16200</v>
          </cell>
          <cell r="X978">
            <v>16200</v>
          </cell>
          <cell r="Y978">
            <v>16599.810000000001</v>
          </cell>
        </row>
        <row r="979">
          <cell r="M979" t="str">
            <v xml:space="preserve"> </v>
          </cell>
          <cell r="N979" t="str">
            <v xml:space="preserve"> </v>
          </cell>
          <cell r="U979">
            <v>0</v>
          </cell>
          <cell r="V979">
            <v>0</v>
          </cell>
          <cell r="X979">
            <v>0</v>
          </cell>
          <cell r="Y979">
            <v>0</v>
          </cell>
        </row>
        <row r="980">
          <cell r="M980" t="str">
            <v xml:space="preserve"> </v>
          </cell>
          <cell r="N980" t="str">
            <v xml:space="preserve"> </v>
          </cell>
          <cell r="Q980" t="str">
            <v>.431</v>
          </cell>
          <cell r="S980" t="str">
            <v>חשמל לאולם רימון</v>
          </cell>
          <cell r="U980">
            <v>23000</v>
          </cell>
          <cell r="V980">
            <v>23000</v>
          </cell>
          <cell r="X980">
            <v>27000</v>
          </cell>
          <cell r="Y980">
            <v>24869</v>
          </cell>
        </row>
        <row r="981">
          <cell r="U981">
            <v>0</v>
          </cell>
          <cell r="V981">
            <v>0</v>
          </cell>
          <cell r="X981">
            <v>0</v>
          </cell>
          <cell r="Y981">
            <v>0</v>
          </cell>
        </row>
        <row r="982">
          <cell r="Q982" t="str">
            <v>.441</v>
          </cell>
          <cell r="S982" t="str">
            <v>ביטוח ספורטאים</v>
          </cell>
          <cell r="U982">
            <v>8000</v>
          </cell>
          <cell r="V982">
            <v>8000</v>
          </cell>
          <cell r="X982">
            <v>8000</v>
          </cell>
          <cell r="Y982">
            <v>4337</v>
          </cell>
        </row>
        <row r="983">
          <cell r="U983">
            <v>0</v>
          </cell>
          <cell r="V983">
            <v>0</v>
          </cell>
          <cell r="X983">
            <v>0</v>
          </cell>
          <cell r="Y983">
            <v>0</v>
          </cell>
        </row>
        <row r="984">
          <cell r="Q984" t="str">
            <v>.511</v>
          </cell>
          <cell r="S984" t="str">
            <v>כיבוד</v>
          </cell>
          <cell r="U984">
            <v>600</v>
          </cell>
          <cell r="V984">
            <v>600</v>
          </cell>
          <cell r="X984">
            <v>1900</v>
          </cell>
          <cell r="Y984">
            <v>947.67</v>
          </cell>
        </row>
        <row r="985">
          <cell r="U985">
            <v>0</v>
          </cell>
          <cell r="V985">
            <v>0</v>
          </cell>
          <cell r="X985">
            <v>0</v>
          </cell>
          <cell r="Y985">
            <v>0</v>
          </cell>
        </row>
        <row r="986">
          <cell r="Q986" t="str">
            <v>.540</v>
          </cell>
          <cell r="S986" t="str">
            <v>טלפון</v>
          </cell>
          <cell r="U986">
            <v>4800</v>
          </cell>
          <cell r="V986">
            <v>4800</v>
          </cell>
          <cell r="X986">
            <v>10000</v>
          </cell>
          <cell r="Y986">
            <v>8190.53</v>
          </cell>
        </row>
        <row r="987">
          <cell r="Y987">
            <v>0</v>
          </cell>
        </row>
        <row r="988">
          <cell r="Q988" t="str">
            <v>.593</v>
          </cell>
          <cell r="S988" t="str">
            <v>השתת'בהוצ' הנח"ש</v>
          </cell>
          <cell r="U988">
            <v>100</v>
          </cell>
          <cell r="V988">
            <v>100</v>
          </cell>
          <cell r="X988">
            <v>1000</v>
          </cell>
          <cell r="Y988">
            <v>138.28</v>
          </cell>
        </row>
        <row r="989">
          <cell r="U989">
            <v>0</v>
          </cell>
          <cell r="V989">
            <v>0</v>
          </cell>
          <cell r="X989">
            <v>0</v>
          </cell>
          <cell r="Y989">
            <v>0</v>
          </cell>
        </row>
        <row r="990">
          <cell r="Q990" t="str">
            <v>.751</v>
          </cell>
          <cell r="S990" t="str">
            <v>קבלן נקיון</v>
          </cell>
          <cell r="U990">
            <v>77000</v>
          </cell>
          <cell r="V990">
            <v>77000</v>
          </cell>
          <cell r="X990">
            <v>95000</v>
          </cell>
          <cell r="Y990">
            <v>89580.72</v>
          </cell>
        </row>
        <row r="991">
          <cell r="U991">
            <v>0</v>
          </cell>
          <cell r="V991">
            <v>0</v>
          </cell>
          <cell r="X991">
            <v>0</v>
          </cell>
          <cell r="Y991">
            <v>0</v>
          </cell>
        </row>
        <row r="992">
          <cell r="Q992" t="str">
            <v>.780</v>
          </cell>
          <cell r="S992" t="str">
            <v>תקציב שוטף</v>
          </cell>
          <cell r="U992">
            <v>13600</v>
          </cell>
          <cell r="V992">
            <v>13600</v>
          </cell>
          <cell r="X992">
            <v>13600</v>
          </cell>
          <cell r="Y992">
            <v>12490.92</v>
          </cell>
        </row>
        <row r="993">
          <cell r="X993">
            <v>0</v>
          </cell>
        </row>
        <row r="994">
          <cell r="J994" t="str">
            <v>32927</v>
          </cell>
          <cell r="L994" t="str">
            <v>א. ספורט  דקל</v>
          </cell>
          <cell r="M994">
            <v>110000</v>
          </cell>
          <cell r="N994">
            <v>110000</v>
          </cell>
          <cell r="O994">
            <v>100000</v>
          </cell>
          <cell r="P994">
            <v>125956.2</v>
          </cell>
          <cell r="Q994" t="str">
            <v>82927</v>
          </cell>
          <cell r="S994" t="str">
            <v>א. ספורט  דקל</v>
          </cell>
          <cell r="U994">
            <v>145200</v>
          </cell>
          <cell r="V994">
            <v>145200</v>
          </cell>
          <cell r="X994">
            <v>152800</v>
          </cell>
          <cell r="Y994">
            <v>167618.50000000003</v>
          </cell>
        </row>
        <row r="995">
          <cell r="J995" t="str">
            <v>-------</v>
          </cell>
          <cell r="L995" t="str">
            <v>---------------------</v>
          </cell>
          <cell r="M995" t="str">
            <v>--------------</v>
          </cell>
          <cell r="N995" t="str">
            <v>--------------</v>
          </cell>
          <cell r="O995" t="str">
            <v>--------------</v>
          </cell>
          <cell r="P995" t="str">
            <v>--------------</v>
          </cell>
          <cell r="Q995" t="str">
            <v>-----------------</v>
          </cell>
          <cell r="S995" t="str">
            <v>-----------------</v>
          </cell>
          <cell r="U995" t="str">
            <v>-------------</v>
          </cell>
          <cell r="V995" t="str">
            <v>-------------</v>
          </cell>
          <cell r="X995" t="str">
            <v>--------------</v>
          </cell>
          <cell r="Y995" t="str">
            <v>--------------</v>
          </cell>
        </row>
        <row r="996">
          <cell r="J996" t="str">
            <v>.410</v>
          </cell>
          <cell r="L996" t="str">
            <v>דמי חוגים וביטוח</v>
          </cell>
          <cell r="M996">
            <v>65000</v>
          </cell>
          <cell r="N996">
            <v>65000</v>
          </cell>
          <cell r="O996">
            <v>55000</v>
          </cell>
          <cell r="P996">
            <v>73130.2</v>
          </cell>
          <cell r="Q996" t="str">
            <v>.110</v>
          </cell>
          <cell r="S996" t="str">
            <v>משכורת</v>
          </cell>
          <cell r="U996">
            <v>61000</v>
          </cell>
          <cell r="V996">
            <v>61000</v>
          </cell>
          <cell r="X996">
            <v>63000</v>
          </cell>
          <cell r="Y996">
            <v>69213.31</v>
          </cell>
        </row>
        <row r="997"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U997">
            <v>0</v>
          </cell>
          <cell r="V997">
            <v>0</v>
          </cell>
          <cell r="X997">
            <v>0</v>
          </cell>
          <cell r="Y997">
            <v>0</v>
          </cell>
        </row>
        <row r="998">
          <cell r="J998" t="str">
            <v>.420</v>
          </cell>
          <cell r="L998" t="str">
            <v>דמי שמוש מאולמות</v>
          </cell>
          <cell r="M998">
            <v>45000</v>
          </cell>
          <cell r="N998">
            <v>45000</v>
          </cell>
          <cell r="O998">
            <v>45000</v>
          </cell>
          <cell r="P998">
            <v>52826</v>
          </cell>
          <cell r="Q998" t="str">
            <v>.130</v>
          </cell>
          <cell r="S998" t="str">
            <v>שעות נוספות</v>
          </cell>
          <cell r="U998">
            <v>2000</v>
          </cell>
          <cell r="V998">
            <v>2000</v>
          </cell>
          <cell r="X998">
            <v>2000</v>
          </cell>
          <cell r="Y998">
            <v>0</v>
          </cell>
        </row>
        <row r="999">
          <cell r="U999">
            <v>0</v>
          </cell>
          <cell r="V999">
            <v>0</v>
          </cell>
          <cell r="X999">
            <v>0</v>
          </cell>
          <cell r="Y999">
            <v>0</v>
          </cell>
        </row>
        <row r="1000">
          <cell r="Q1000" t="str">
            <v>.210</v>
          </cell>
          <cell r="S1000" t="str">
            <v>שכר מדריכים</v>
          </cell>
          <cell r="U1000">
            <v>40000</v>
          </cell>
          <cell r="V1000">
            <v>40000</v>
          </cell>
          <cell r="X1000">
            <v>35000</v>
          </cell>
          <cell r="Y1000">
            <v>45568.73</v>
          </cell>
        </row>
        <row r="1001">
          <cell r="U1001">
            <v>0</v>
          </cell>
          <cell r="V1001">
            <v>0</v>
          </cell>
          <cell r="X1001">
            <v>0</v>
          </cell>
          <cell r="Y1001">
            <v>0</v>
          </cell>
        </row>
        <row r="1002">
          <cell r="Q1002" t="str">
            <v>.420</v>
          </cell>
          <cell r="S1002" t="str">
            <v>אחזקה ותיקונים</v>
          </cell>
          <cell r="U1002">
            <v>8000</v>
          </cell>
          <cell r="V1002">
            <v>8000</v>
          </cell>
          <cell r="X1002">
            <v>6700</v>
          </cell>
          <cell r="Y1002">
            <v>2674.08</v>
          </cell>
        </row>
        <row r="1003">
          <cell r="U1003">
            <v>0</v>
          </cell>
          <cell r="V1003">
            <v>0</v>
          </cell>
          <cell r="X1003">
            <v>0</v>
          </cell>
          <cell r="Y1003">
            <v>0</v>
          </cell>
        </row>
        <row r="1004">
          <cell r="Q1004" t="str">
            <v>.511</v>
          </cell>
          <cell r="S1004" t="str">
            <v>כיבוד</v>
          </cell>
          <cell r="U1004">
            <v>0</v>
          </cell>
          <cell r="V1004">
            <v>0</v>
          </cell>
          <cell r="X1004">
            <v>1900</v>
          </cell>
          <cell r="Y1004">
            <v>227</v>
          </cell>
        </row>
        <row r="1005">
          <cell r="U1005">
            <v>0</v>
          </cell>
          <cell r="V1005">
            <v>0</v>
          </cell>
          <cell r="X1005">
            <v>0</v>
          </cell>
          <cell r="Y1005">
            <v>0</v>
          </cell>
        </row>
        <row r="1006">
          <cell r="Q1006" t="str">
            <v>.751</v>
          </cell>
          <cell r="S1006" t="str">
            <v>קבלן נקיון</v>
          </cell>
          <cell r="U1006">
            <v>24000</v>
          </cell>
          <cell r="V1006">
            <v>24000</v>
          </cell>
          <cell r="X1006">
            <v>37000</v>
          </cell>
          <cell r="Y1006">
            <v>34133.72</v>
          </cell>
        </row>
        <row r="1007">
          <cell r="U1007">
            <v>0</v>
          </cell>
          <cell r="V1007">
            <v>0</v>
          </cell>
          <cell r="X1007">
            <v>0</v>
          </cell>
          <cell r="Y1007">
            <v>0</v>
          </cell>
        </row>
        <row r="1008">
          <cell r="Q1008" t="str">
            <v>.780</v>
          </cell>
          <cell r="S1008" t="str">
            <v>תקציב שוטף וביטוח</v>
          </cell>
          <cell r="U1008">
            <v>10200</v>
          </cell>
          <cell r="V1008">
            <v>10200</v>
          </cell>
          <cell r="X1008">
            <v>7200</v>
          </cell>
          <cell r="Y1008">
            <v>15801.66</v>
          </cell>
        </row>
        <row r="1009">
          <cell r="X1009">
            <v>0</v>
          </cell>
        </row>
        <row r="1010">
          <cell r="J1010">
            <v>32928</v>
          </cell>
          <cell r="L1010" t="str">
            <v>א. ספורט אריאל</v>
          </cell>
          <cell r="M1010">
            <v>100000</v>
          </cell>
          <cell r="N1010">
            <v>100000</v>
          </cell>
          <cell r="O1010">
            <v>100000</v>
          </cell>
          <cell r="P1010">
            <v>73295</v>
          </cell>
          <cell r="Q1010" t="str">
            <v>82928</v>
          </cell>
          <cell r="S1010" t="str">
            <v>א. ספורט אריאל</v>
          </cell>
          <cell r="U1010">
            <v>100000</v>
          </cell>
          <cell r="V1010">
            <v>100000</v>
          </cell>
          <cell r="X1010">
            <v>104300</v>
          </cell>
          <cell r="Y1010">
            <v>133670.84</v>
          </cell>
        </row>
        <row r="1011">
          <cell r="J1011" t="str">
            <v>-------</v>
          </cell>
          <cell r="L1011" t="str">
            <v>---------------------</v>
          </cell>
          <cell r="M1011" t="str">
            <v>--------------</v>
          </cell>
          <cell r="N1011" t="str">
            <v>--------------</v>
          </cell>
          <cell r="O1011" t="str">
            <v>--------------</v>
          </cell>
          <cell r="P1011" t="str">
            <v>--------------</v>
          </cell>
          <cell r="Q1011" t="str">
            <v>-----------------</v>
          </cell>
          <cell r="S1011" t="str">
            <v>-----------------</v>
          </cell>
          <cell r="U1011" t="str">
            <v>-------------</v>
          </cell>
          <cell r="V1011" t="str">
            <v>-------------</v>
          </cell>
          <cell r="X1011" t="str">
            <v>--------------</v>
          </cell>
          <cell r="Y1011" t="str">
            <v>--------------</v>
          </cell>
        </row>
        <row r="1012">
          <cell r="J1012" t="str">
            <v>.420</v>
          </cell>
          <cell r="L1012" t="str">
            <v>דמי שמוש מאולמות</v>
          </cell>
          <cell r="M1012">
            <v>100000</v>
          </cell>
          <cell r="N1012">
            <v>100000</v>
          </cell>
          <cell r="O1012">
            <v>100000</v>
          </cell>
          <cell r="P1012">
            <v>73295</v>
          </cell>
          <cell r="Q1012" t="str">
            <v>.110</v>
          </cell>
          <cell r="S1012" t="str">
            <v>משכורת</v>
          </cell>
          <cell r="U1012">
            <v>60700</v>
          </cell>
          <cell r="V1012">
            <v>60700</v>
          </cell>
          <cell r="X1012">
            <v>53000</v>
          </cell>
          <cell r="Y1012">
            <v>69213.62</v>
          </cell>
        </row>
        <row r="1013">
          <cell r="U1013">
            <v>0</v>
          </cell>
          <cell r="V1013">
            <v>0</v>
          </cell>
          <cell r="X1013">
            <v>0</v>
          </cell>
          <cell r="Y1013">
            <v>0</v>
          </cell>
        </row>
        <row r="1014">
          <cell r="Q1014" t="str">
            <v>.130</v>
          </cell>
          <cell r="S1014" t="str">
            <v>שעות נוספות</v>
          </cell>
          <cell r="U1014">
            <v>3000</v>
          </cell>
          <cell r="V1014">
            <v>3000</v>
          </cell>
          <cell r="X1014">
            <v>3000</v>
          </cell>
          <cell r="Y1014">
            <v>318.42</v>
          </cell>
        </row>
        <row r="1015">
          <cell r="U1015">
            <v>0</v>
          </cell>
          <cell r="V1015">
            <v>0</v>
          </cell>
          <cell r="X1015">
            <v>0</v>
          </cell>
          <cell r="Y1015">
            <v>0</v>
          </cell>
        </row>
        <row r="1016">
          <cell r="Q1016" t="str">
            <v>.420</v>
          </cell>
          <cell r="S1016" t="str">
            <v>אחזקה ותיקונים</v>
          </cell>
          <cell r="U1016">
            <v>7000</v>
          </cell>
          <cell r="V1016">
            <v>7000</v>
          </cell>
          <cell r="X1016">
            <v>6000</v>
          </cell>
          <cell r="Y1016">
            <v>26866.79</v>
          </cell>
        </row>
        <row r="1017">
          <cell r="U1017">
            <v>0</v>
          </cell>
          <cell r="V1017">
            <v>0</v>
          </cell>
          <cell r="X1017">
            <v>0</v>
          </cell>
          <cell r="Y1017">
            <v>0</v>
          </cell>
        </row>
        <row r="1018">
          <cell r="Q1018" t="str">
            <v>.751</v>
          </cell>
          <cell r="S1018" t="str">
            <v>קבלן נקיון</v>
          </cell>
          <cell r="U1018">
            <v>24000</v>
          </cell>
          <cell r="V1018">
            <v>24000</v>
          </cell>
          <cell r="X1018">
            <v>37000</v>
          </cell>
          <cell r="Y1018">
            <v>32999.120000000003</v>
          </cell>
        </row>
        <row r="1019">
          <cell r="U1019">
            <v>0</v>
          </cell>
          <cell r="V1019">
            <v>0</v>
          </cell>
          <cell r="X1019">
            <v>0</v>
          </cell>
          <cell r="Y1019">
            <v>0</v>
          </cell>
        </row>
        <row r="1020">
          <cell r="Q1020" t="str">
            <v>.780</v>
          </cell>
          <cell r="S1020" t="str">
            <v>תקציב שוטף</v>
          </cell>
          <cell r="U1020">
            <v>5300</v>
          </cell>
          <cell r="V1020">
            <v>5300</v>
          </cell>
          <cell r="X1020">
            <v>5300</v>
          </cell>
          <cell r="Y1020">
            <v>4272.8900000000003</v>
          </cell>
        </row>
        <row r="1021">
          <cell r="X1021">
            <v>0</v>
          </cell>
        </row>
        <row r="1022">
          <cell r="U1022" t="str">
            <v xml:space="preserve"> </v>
          </cell>
          <cell r="V1022" t="str">
            <v xml:space="preserve"> </v>
          </cell>
          <cell r="X1022">
            <v>0</v>
          </cell>
        </row>
        <row r="1023">
          <cell r="J1023">
            <v>32929</v>
          </cell>
          <cell r="L1023" t="str">
            <v>א. ספורט  יונתן</v>
          </cell>
          <cell r="M1023">
            <v>200000</v>
          </cell>
          <cell r="N1023">
            <v>200000</v>
          </cell>
          <cell r="O1023">
            <v>190000</v>
          </cell>
          <cell r="P1023">
            <v>208935.02000000002</v>
          </cell>
          <cell r="Q1023" t="str">
            <v>82929</v>
          </cell>
          <cell r="S1023" t="str">
            <v>א. ספורט  יונתן</v>
          </cell>
          <cell r="U1023">
            <v>232000</v>
          </cell>
          <cell r="V1023">
            <v>232000</v>
          </cell>
          <cell r="X1023">
            <v>231500</v>
          </cell>
          <cell r="Y1023">
            <v>231777.07</v>
          </cell>
        </row>
        <row r="1024">
          <cell r="J1024" t="str">
            <v>-------</v>
          </cell>
          <cell r="L1024" t="str">
            <v>---------------------</v>
          </cell>
          <cell r="M1024" t="str">
            <v>--------------</v>
          </cell>
          <cell r="N1024" t="str">
            <v>--------------</v>
          </cell>
          <cell r="O1024" t="str">
            <v>--------------</v>
          </cell>
          <cell r="P1024" t="str">
            <v>--------------</v>
          </cell>
          <cell r="Q1024" t="str">
            <v>------</v>
          </cell>
          <cell r="S1024" t="str">
            <v>-----------------</v>
          </cell>
          <cell r="U1024" t="str">
            <v>-------------</v>
          </cell>
          <cell r="V1024" t="str">
            <v>-------------</v>
          </cell>
          <cell r="X1024" t="str">
            <v>--------------</v>
          </cell>
          <cell r="Y1024" t="str">
            <v>--------------</v>
          </cell>
        </row>
        <row r="1025">
          <cell r="J1025" t="str">
            <v>.410</v>
          </cell>
          <cell r="L1025" t="str">
            <v>דמי חוגים</v>
          </cell>
          <cell r="M1025">
            <v>80000</v>
          </cell>
          <cell r="N1025">
            <v>80000</v>
          </cell>
          <cell r="O1025">
            <v>80000</v>
          </cell>
          <cell r="P1025">
            <v>77379.42</v>
          </cell>
          <cell r="Q1025" t="str">
            <v>.110</v>
          </cell>
          <cell r="S1025" t="str">
            <v>משכורת</v>
          </cell>
          <cell r="U1025">
            <v>185800</v>
          </cell>
          <cell r="V1025">
            <v>185800</v>
          </cell>
          <cell r="X1025">
            <v>177300</v>
          </cell>
          <cell r="Y1025">
            <v>173912.6</v>
          </cell>
        </row>
        <row r="1026"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U1026">
            <v>0</v>
          </cell>
          <cell r="V1026">
            <v>0</v>
          </cell>
          <cell r="X1026">
            <v>0</v>
          </cell>
          <cell r="Y1026">
            <v>0</v>
          </cell>
        </row>
        <row r="1027">
          <cell r="J1027" t="str">
            <v>.420</v>
          </cell>
          <cell r="L1027" t="str">
            <v>דמי שמוש מאולמות</v>
          </cell>
          <cell r="M1027">
            <v>120000</v>
          </cell>
          <cell r="N1027">
            <v>120000</v>
          </cell>
          <cell r="O1027">
            <v>110000</v>
          </cell>
          <cell r="P1027">
            <v>131555.6</v>
          </cell>
          <cell r="Q1027" t="str">
            <v>.130</v>
          </cell>
          <cell r="S1027" t="str">
            <v>שעות נוספות</v>
          </cell>
          <cell r="U1027">
            <v>5000</v>
          </cell>
          <cell r="V1027">
            <v>5000</v>
          </cell>
          <cell r="X1027">
            <v>5000</v>
          </cell>
          <cell r="Y1027">
            <v>9303.5</v>
          </cell>
        </row>
        <row r="1028">
          <cell r="M1028" t="str">
            <v xml:space="preserve"> </v>
          </cell>
          <cell r="N1028" t="str">
            <v xml:space="preserve"> </v>
          </cell>
          <cell r="U1028">
            <v>0</v>
          </cell>
          <cell r="V1028">
            <v>0</v>
          </cell>
          <cell r="X1028">
            <v>0</v>
          </cell>
          <cell r="Y1028">
            <v>0</v>
          </cell>
        </row>
        <row r="1029">
          <cell r="Q1029" t="str">
            <v>.420</v>
          </cell>
          <cell r="S1029" t="str">
            <v>אחזקה ותיקונים</v>
          </cell>
          <cell r="U1029">
            <v>7500</v>
          </cell>
          <cell r="V1029">
            <v>7500</v>
          </cell>
          <cell r="X1029">
            <v>6700</v>
          </cell>
          <cell r="Y1029">
            <v>10989.41</v>
          </cell>
        </row>
        <row r="1030">
          <cell r="M1030" t="str">
            <v xml:space="preserve"> </v>
          </cell>
          <cell r="N1030" t="str">
            <v xml:space="preserve"> </v>
          </cell>
          <cell r="U1030">
            <v>0</v>
          </cell>
          <cell r="V1030">
            <v>0</v>
          </cell>
          <cell r="X1030">
            <v>0</v>
          </cell>
          <cell r="Y1030">
            <v>0</v>
          </cell>
        </row>
        <row r="1031">
          <cell r="M1031" t="str">
            <v xml:space="preserve"> </v>
          </cell>
          <cell r="N1031" t="str">
            <v xml:space="preserve"> </v>
          </cell>
          <cell r="Q1031" t="str">
            <v>.511</v>
          </cell>
          <cell r="S1031" t="str">
            <v>כיבוד</v>
          </cell>
          <cell r="U1031">
            <v>0</v>
          </cell>
          <cell r="V1031">
            <v>0</v>
          </cell>
          <cell r="X1031">
            <v>1000</v>
          </cell>
          <cell r="Y1031">
            <v>920.49</v>
          </cell>
        </row>
        <row r="1032">
          <cell r="U1032">
            <v>0</v>
          </cell>
          <cell r="V1032">
            <v>0</v>
          </cell>
          <cell r="X1032">
            <v>0</v>
          </cell>
          <cell r="Y1032">
            <v>0</v>
          </cell>
        </row>
        <row r="1033">
          <cell r="Q1033" t="str">
            <v>.540</v>
          </cell>
          <cell r="S1033" t="str">
            <v>טלפון</v>
          </cell>
          <cell r="U1033">
            <v>7400</v>
          </cell>
          <cell r="V1033">
            <v>7400</v>
          </cell>
          <cell r="X1033">
            <v>13000</v>
          </cell>
          <cell r="Y1033">
            <v>12336.72</v>
          </cell>
        </row>
        <row r="1034">
          <cell r="Y1034">
            <v>0</v>
          </cell>
        </row>
        <row r="1035">
          <cell r="Q1035" t="str">
            <v>.751</v>
          </cell>
          <cell r="S1035" t="str">
            <v>קבלן נקיון</v>
          </cell>
          <cell r="U1035">
            <v>19000</v>
          </cell>
          <cell r="V1035">
            <v>19000</v>
          </cell>
          <cell r="X1035">
            <v>21000</v>
          </cell>
          <cell r="Y1035">
            <v>16828.349999999999</v>
          </cell>
        </row>
        <row r="1036">
          <cell r="U1036">
            <v>0</v>
          </cell>
          <cell r="V1036">
            <v>0</v>
          </cell>
          <cell r="X1036">
            <v>0</v>
          </cell>
          <cell r="Y1036">
            <v>0</v>
          </cell>
        </row>
        <row r="1037">
          <cell r="Q1037" t="str">
            <v>.780</v>
          </cell>
          <cell r="S1037" t="str">
            <v>תקציב שוטף</v>
          </cell>
          <cell r="U1037">
            <v>7300</v>
          </cell>
          <cell r="V1037">
            <v>7300</v>
          </cell>
          <cell r="X1037">
            <v>7500</v>
          </cell>
          <cell r="Y1037">
            <v>7486</v>
          </cell>
        </row>
        <row r="1038">
          <cell r="X1038">
            <v>0</v>
          </cell>
        </row>
        <row r="1039">
          <cell r="J1039" t="str">
            <v>329291</v>
          </cell>
          <cell r="L1039" t="str">
            <v xml:space="preserve"> אוסטרובסקי</v>
          </cell>
          <cell r="M1039">
            <v>295000</v>
          </cell>
          <cell r="N1039">
            <v>295000</v>
          </cell>
          <cell r="O1039">
            <v>250000</v>
          </cell>
          <cell r="P1039">
            <v>264386.55</v>
          </cell>
          <cell r="Q1039" t="str">
            <v>829291</v>
          </cell>
          <cell r="S1039" t="str">
            <v>א. ספורט  אוסטרובסקי</v>
          </cell>
          <cell r="U1039">
            <v>366400</v>
          </cell>
          <cell r="V1039">
            <v>366400</v>
          </cell>
          <cell r="X1039">
            <v>320900</v>
          </cell>
          <cell r="Y1039">
            <v>329426.5</v>
          </cell>
        </row>
        <row r="1040">
          <cell r="J1040" t="str">
            <v>-------</v>
          </cell>
          <cell r="L1040" t="str">
            <v>---------------------</v>
          </cell>
          <cell r="M1040" t="str">
            <v>--------------</v>
          </cell>
          <cell r="N1040" t="str">
            <v>--------------</v>
          </cell>
          <cell r="O1040" t="str">
            <v>--------------</v>
          </cell>
          <cell r="P1040" t="str">
            <v>--------------</v>
          </cell>
          <cell r="Q1040" t="str">
            <v>--------</v>
          </cell>
          <cell r="S1040" t="str">
            <v>-----------------</v>
          </cell>
          <cell r="U1040" t="str">
            <v>-------------</v>
          </cell>
          <cell r="V1040" t="str">
            <v>-------------</v>
          </cell>
          <cell r="X1040" t="str">
            <v>--------------</v>
          </cell>
          <cell r="Y1040" t="str">
            <v>--------------</v>
          </cell>
        </row>
        <row r="1041">
          <cell r="J1041" t="str">
            <v>.410</v>
          </cell>
          <cell r="L1041" t="str">
            <v>דמי חוגים וביטוח</v>
          </cell>
          <cell r="M1041">
            <v>130000</v>
          </cell>
          <cell r="N1041">
            <v>130000</v>
          </cell>
          <cell r="O1041">
            <v>115000</v>
          </cell>
          <cell r="P1041">
            <v>107751.55</v>
          </cell>
          <cell r="Q1041" t="str">
            <v>.110</v>
          </cell>
          <cell r="S1041" t="str">
            <v>משכורת</v>
          </cell>
          <cell r="U1041">
            <v>146700</v>
          </cell>
          <cell r="V1041">
            <v>146700</v>
          </cell>
          <cell r="X1041">
            <v>140000</v>
          </cell>
          <cell r="Y1041">
            <v>142641.76</v>
          </cell>
        </row>
        <row r="1042">
          <cell r="M1042">
            <v>0</v>
          </cell>
          <cell r="N1042">
            <v>0</v>
          </cell>
          <cell r="O1042">
            <v>0</v>
          </cell>
          <cell r="U1042">
            <v>0</v>
          </cell>
          <cell r="V1042">
            <v>0</v>
          </cell>
          <cell r="X1042">
            <v>0</v>
          </cell>
          <cell r="Y1042">
            <v>0</v>
          </cell>
        </row>
        <row r="1043">
          <cell r="J1043" t="str">
            <v>.411</v>
          </cell>
          <cell r="L1043" t="str">
            <v>מחנה אימון</v>
          </cell>
          <cell r="M1043">
            <v>45000</v>
          </cell>
          <cell r="N1043">
            <v>45000</v>
          </cell>
          <cell r="Q1043" t="str">
            <v>.130</v>
          </cell>
          <cell r="S1043" t="str">
            <v>שעות נוספות</v>
          </cell>
          <cell r="U1043">
            <v>30000</v>
          </cell>
          <cell r="V1043">
            <v>30000</v>
          </cell>
          <cell r="X1043">
            <v>40000</v>
          </cell>
          <cell r="Y1043">
            <v>39053.839999999997</v>
          </cell>
        </row>
        <row r="1044">
          <cell r="M1044" t="str">
            <v xml:space="preserve"> </v>
          </cell>
          <cell r="N1044" t="str">
            <v xml:space="preserve"> </v>
          </cell>
          <cell r="Y1044">
            <v>0</v>
          </cell>
        </row>
        <row r="1045">
          <cell r="J1045" t="str">
            <v>.420</v>
          </cell>
          <cell r="L1045" t="str">
            <v>דמי שמוש מאולמות</v>
          </cell>
          <cell r="M1045">
            <v>120000</v>
          </cell>
          <cell r="N1045">
            <v>120000</v>
          </cell>
          <cell r="O1045">
            <v>135000</v>
          </cell>
          <cell r="P1045">
            <v>156635</v>
          </cell>
          <cell r="Q1045" t="str">
            <v>.210</v>
          </cell>
          <cell r="S1045" t="str">
            <v>שכר מדריכים</v>
          </cell>
          <cell r="U1045">
            <v>56000</v>
          </cell>
          <cell r="V1045">
            <v>56000</v>
          </cell>
          <cell r="X1045">
            <v>39000</v>
          </cell>
          <cell r="Y1045">
            <v>43785.69</v>
          </cell>
        </row>
        <row r="1046">
          <cell r="M1046" t="str">
            <v xml:space="preserve"> </v>
          </cell>
          <cell r="N1046" t="str">
            <v xml:space="preserve"> </v>
          </cell>
          <cell r="U1046">
            <v>0</v>
          </cell>
          <cell r="V1046">
            <v>0</v>
          </cell>
          <cell r="X1046">
            <v>0</v>
          </cell>
        </row>
        <row r="1047">
          <cell r="Q1047" t="str">
            <v>.211</v>
          </cell>
          <cell r="S1047" t="str">
            <v>שכר מחנה אימון- או</v>
          </cell>
          <cell r="U1047">
            <v>30000</v>
          </cell>
          <cell r="V1047">
            <v>30000</v>
          </cell>
        </row>
        <row r="1049">
          <cell r="Q1049" t="str">
            <v>.420</v>
          </cell>
          <cell r="S1049" t="str">
            <v>אחזקה ותיקונים</v>
          </cell>
          <cell r="U1049">
            <v>11000</v>
          </cell>
          <cell r="V1049">
            <v>11000</v>
          </cell>
          <cell r="X1049">
            <v>7600</v>
          </cell>
          <cell r="Y1049">
            <v>17314.900000000001</v>
          </cell>
        </row>
        <row r="1050">
          <cell r="U1050">
            <v>0</v>
          </cell>
          <cell r="V1050">
            <v>0</v>
          </cell>
          <cell r="X1050">
            <v>0</v>
          </cell>
          <cell r="Y1050">
            <v>0</v>
          </cell>
        </row>
        <row r="1051">
          <cell r="Q1051" t="str">
            <v>.511</v>
          </cell>
          <cell r="S1051" t="str">
            <v>כיבוד</v>
          </cell>
          <cell r="U1051">
            <v>1500</v>
          </cell>
          <cell r="V1051">
            <v>1500</v>
          </cell>
          <cell r="X1051">
            <v>1900</v>
          </cell>
          <cell r="Y1051">
            <v>0</v>
          </cell>
        </row>
        <row r="1052">
          <cell r="U1052">
            <v>0</v>
          </cell>
          <cell r="V1052">
            <v>0</v>
          </cell>
          <cell r="X1052">
            <v>0</v>
          </cell>
          <cell r="Y1052">
            <v>0</v>
          </cell>
        </row>
        <row r="1053">
          <cell r="Q1053" t="str">
            <v>.751</v>
          </cell>
          <cell r="S1053" t="str">
            <v>קבלן נקיון</v>
          </cell>
          <cell r="U1053">
            <v>65000</v>
          </cell>
          <cell r="V1053">
            <v>65000</v>
          </cell>
          <cell r="X1053">
            <v>76000</v>
          </cell>
          <cell r="Y1053">
            <v>71944</v>
          </cell>
        </row>
        <row r="1054">
          <cell r="U1054">
            <v>0</v>
          </cell>
          <cell r="V1054">
            <v>0</v>
          </cell>
          <cell r="X1054">
            <v>0</v>
          </cell>
          <cell r="Y1054">
            <v>0</v>
          </cell>
        </row>
        <row r="1055">
          <cell r="Q1055" t="str">
            <v>.780</v>
          </cell>
          <cell r="S1055" t="str">
            <v>תקציב שוטף וביטוח</v>
          </cell>
          <cell r="U1055">
            <v>16200</v>
          </cell>
          <cell r="V1055">
            <v>16200</v>
          </cell>
          <cell r="X1055">
            <v>16400</v>
          </cell>
          <cell r="Y1055">
            <v>14686.31</v>
          </cell>
        </row>
        <row r="1057">
          <cell r="Q1057" t="str">
            <v>.781</v>
          </cell>
          <cell r="S1057" t="str">
            <v>שוטף - מחנה  אימון</v>
          </cell>
          <cell r="U1057">
            <v>10000</v>
          </cell>
          <cell r="V1057">
            <v>10000</v>
          </cell>
          <cell r="X1057">
            <v>0</v>
          </cell>
        </row>
        <row r="1060">
          <cell r="Q1060" t="str">
            <v>829292</v>
          </cell>
          <cell r="S1060" t="str">
            <v>א.אביב-מינהל</v>
          </cell>
          <cell r="U1060">
            <v>266200</v>
          </cell>
          <cell r="V1060">
            <v>266200</v>
          </cell>
          <cell r="X1060">
            <v>254000</v>
          </cell>
          <cell r="Y1060">
            <v>270249.84000000003</v>
          </cell>
        </row>
        <row r="1061">
          <cell r="Q1061" t="str">
            <v>--------</v>
          </cell>
          <cell r="S1061" t="str">
            <v>-----------------</v>
          </cell>
          <cell r="U1061" t="str">
            <v>-----------------</v>
          </cell>
          <cell r="V1061" t="str">
            <v>-----------------</v>
          </cell>
          <cell r="X1061" t="str">
            <v>--------------</v>
          </cell>
          <cell r="Y1061" t="str">
            <v>--------------</v>
          </cell>
        </row>
        <row r="1062">
          <cell r="Q1062" t="str">
            <v>.110</v>
          </cell>
          <cell r="S1062" t="str">
            <v>משכורת</v>
          </cell>
          <cell r="U1062">
            <v>266200</v>
          </cell>
          <cell r="V1062">
            <v>266200</v>
          </cell>
          <cell r="X1062">
            <v>254000</v>
          </cell>
          <cell r="Y1062">
            <v>270249.84000000003</v>
          </cell>
        </row>
        <row r="1063">
          <cell r="U1063">
            <v>0</v>
          </cell>
          <cell r="V1063">
            <v>0</v>
          </cell>
          <cell r="X1063">
            <v>0</v>
          </cell>
        </row>
        <row r="1064">
          <cell r="J1064" t="str">
            <v>329293</v>
          </cell>
          <cell r="L1064" t="str">
            <v>א. אביב - חוגים</v>
          </cell>
          <cell r="M1064">
            <v>910000</v>
          </cell>
          <cell r="N1064">
            <v>910000</v>
          </cell>
          <cell r="O1064">
            <v>1000000</v>
          </cell>
          <cell r="P1064">
            <v>817324.25</v>
          </cell>
          <cell r="Q1064" t="str">
            <v>829293</v>
          </cell>
          <cell r="S1064" t="str">
            <v>א. אביב - חוגים</v>
          </cell>
          <cell r="U1064">
            <v>865000</v>
          </cell>
          <cell r="V1064">
            <v>865000</v>
          </cell>
          <cell r="X1064">
            <v>978900</v>
          </cell>
          <cell r="Y1064">
            <v>769088.10999999987</v>
          </cell>
        </row>
        <row r="1065">
          <cell r="J1065" t="str">
            <v>-----------------</v>
          </cell>
          <cell r="L1065" t="str">
            <v>-----------------</v>
          </cell>
          <cell r="M1065" t="str">
            <v>-----------------</v>
          </cell>
          <cell r="N1065" t="str">
            <v>-----------------</v>
          </cell>
          <cell r="O1065" t="str">
            <v>--------------</v>
          </cell>
          <cell r="P1065" t="str">
            <v>--------------</v>
          </cell>
          <cell r="Q1065" t="str">
            <v>----------</v>
          </cell>
          <cell r="S1065" t="str">
            <v>-----------------</v>
          </cell>
          <cell r="U1065" t="str">
            <v>-------------</v>
          </cell>
          <cell r="V1065" t="str">
            <v>-------------</v>
          </cell>
          <cell r="X1065" t="str">
            <v>--------------</v>
          </cell>
          <cell r="Y1065" t="str">
            <v>--------------</v>
          </cell>
        </row>
        <row r="1066">
          <cell r="J1066" t="str">
            <v>.410</v>
          </cell>
          <cell r="L1066" t="str">
            <v>דמי חוגים וביטוח</v>
          </cell>
          <cell r="M1066">
            <v>185000</v>
          </cell>
          <cell r="N1066">
            <v>185000</v>
          </cell>
          <cell r="O1066">
            <v>185000</v>
          </cell>
          <cell r="P1066">
            <v>110508.15</v>
          </cell>
          <cell r="Q1066" t="str">
            <v>.110</v>
          </cell>
          <cell r="S1066" t="str">
            <v>משכורת</v>
          </cell>
          <cell r="U1066">
            <v>188600</v>
          </cell>
          <cell r="V1066">
            <v>188600</v>
          </cell>
          <cell r="X1066">
            <v>180000</v>
          </cell>
          <cell r="Y1066">
            <v>144018.64000000001</v>
          </cell>
        </row>
        <row r="1067">
          <cell r="M1067">
            <v>0</v>
          </cell>
          <cell r="N1067">
            <v>0</v>
          </cell>
          <cell r="O1067">
            <v>0</v>
          </cell>
          <cell r="P1067">
            <v>0</v>
          </cell>
          <cell r="Y1067">
            <v>0</v>
          </cell>
        </row>
        <row r="1068">
          <cell r="J1068" t="str">
            <v>.412</v>
          </cell>
          <cell r="L1068" t="str">
            <v>רקודי  עם</v>
          </cell>
          <cell r="M1068">
            <v>330000</v>
          </cell>
          <cell r="N1068">
            <v>330000</v>
          </cell>
          <cell r="O1068">
            <v>400000</v>
          </cell>
          <cell r="P1068">
            <v>365842</v>
          </cell>
          <cell r="Q1068" t="str">
            <v>.130</v>
          </cell>
          <cell r="S1068" t="str">
            <v>שעות נוספות</v>
          </cell>
          <cell r="U1068">
            <v>5000</v>
          </cell>
          <cell r="V1068">
            <v>5000</v>
          </cell>
          <cell r="X1068">
            <v>5000</v>
          </cell>
          <cell r="Y1068">
            <v>0</v>
          </cell>
        </row>
        <row r="1069">
          <cell r="M1069">
            <v>0</v>
          </cell>
          <cell r="N1069">
            <v>0</v>
          </cell>
          <cell r="O1069">
            <v>0</v>
          </cell>
          <cell r="P1069">
            <v>0</v>
          </cell>
          <cell r="Y1069">
            <v>0</v>
          </cell>
        </row>
        <row r="1070">
          <cell r="J1070" t="str">
            <v>.420</v>
          </cell>
          <cell r="L1070" t="str">
            <v>שכירות כללי</v>
          </cell>
          <cell r="M1070">
            <v>195000</v>
          </cell>
          <cell r="N1070">
            <v>195000</v>
          </cell>
          <cell r="O1070">
            <v>215000</v>
          </cell>
          <cell r="P1070">
            <v>181568</v>
          </cell>
          <cell r="Q1070" t="str">
            <v>.210</v>
          </cell>
          <cell r="S1070" t="str">
            <v>שכר מדריכים</v>
          </cell>
          <cell r="U1070">
            <v>110000</v>
          </cell>
          <cell r="V1070">
            <v>110000</v>
          </cell>
          <cell r="X1070">
            <v>110000</v>
          </cell>
          <cell r="Y1070">
            <v>153704.76999999999</v>
          </cell>
        </row>
        <row r="1071">
          <cell r="M1071">
            <v>0</v>
          </cell>
          <cell r="N1071">
            <v>0</v>
          </cell>
          <cell r="O1071">
            <v>0</v>
          </cell>
          <cell r="P1071">
            <v>0</v>
          </cell>
          <cell r="U1071">
            <v>0</v>
          </cell>
          <cell r="V1071">
            <v>0</v>
          </cell>
          <cell r="X1071">
            <v>0</v>
          </cell>
          <cell r="Y1071">
            <v>0</v>
          </cell>
        </row>
        <row r="1072">
          <cell r="J1072" t="str">
            <v>.421</v>
          </cell>
          <cell r="L1072" t="str">
            <v>שכירות מאגודות</v>
          </cell>
          <cell r="M1072">
            <v>200000</v>
          </cell>
          <cell r="N1072">
            <v>200000</v>
          </cell>
          <cell r="O1072">
            <v>200000</v>
          </cell>
          <cell r="P1072">
            <v>159406.1</v>
          </cell>
          <cell r="Q1072" t="str">
            <v>.420</v>
          </cell>
          <cell r="S1072" t="str">
            <v>אחזקה ותיקונים</v>
          </cell>
          <cell r="U1072">
            <v>8400</v>
          </cell>
          <cell r="V1072">
            <v>8400</v>
          </cell>
          <cell r="X1072">
            <v>8400</v>
          </cell>
          <cell r="Y1072">
            <v>3806.42</v>
          </cell>
        </row>
        <row r="1073">
          <cell r="M1073" t="str">
            <v xml:space="preserve"> </v>
          </cell>
          <cell r="N1073" t="str">
            <v xml:space="preserve"> </v>
          </cell>
          <cell r="U1073">
            <v>0</v>
          </cell>
          <cell r="V1073">
            <v>0</v>
          </cell>
          <cell r="X1073">
            <v>0</v>
          </cell>
          <cell r="Y1073">
            <v>0</v>
          </cell>
        </row>
        <row r="1074">
          <cell r="Q1074" t="str">
            <v>.421</v>
          </cell>
          <cell r="S1074" t="str">
            <v>אחזקה לפי חוזים</v>
          </cell>
          <cell r="U1074">
            <v>28500</v>
          </cell>
          <cell r="V1074">
            <v>28500</v>
          </cell>
          <cell r="X1074">
            <v>28500</v>
          </cell>
          <cell r="Y1074">
            <v>5662.5</v>
          </cell>
        </row>
        <row r="1075">
          <cell r="U1075">
            <v>0</v>
          </cell>
          <cell r="V1075">
            <v>0</v>
          </cell>
          <cell r="X1075">
            <v>0</v>
          </cell>
          <cell r="Y1075">
            <v>0</v>
          </cell>
        </row>
        <row r="1076">
          <cell r="Q1076" t="str">
            <v>.431</v>
          </cell>
          <cell r="S1076" t="str">
            <v xml:space="preserve">חשמל  </v>
          </cell>
          <cell r="U1076">
            <v>72000</v>
          </cell>
          <cell r="V1076">
            <v>72000</v>
          </cell>
          <cell r="X1076">
            <v>72000</v>
          </cell>
          <cell r="Y1076">
            <v>0</v>
          </cell>
        </row>
        <row r="1077">
          <cell r="Y1077">
            <v>0</v>
          </cell>
        </row>
        <row r="1078">
          <cell r="Q1078" t="str">
            <v>.432</v>
          </cell>
          <cell r="S1078" t="str">
            <v>מים</v>
          </cell>
          <cell r="U1078">
            <v>13300</v>
          </cell>
          <cell r="V1078">
            <v>13300</v>
          </cell>
          <cell r="X1078">
            <v>9000</v>
          </cell>
          <cell r="Y1078">
            <v>6262.35</v>
          </cell>
        </row>
        <row r="1079">
          <cell r="Y1079">
            <v>0</v>
          </cell>
        </row>
        <row r="1080">
          <cell r="Q1080" t="str">
            <v>.440</v>
          </cell>
          <cell r="S1080" t="str">
            <v>ביטוח</v>
          </cell>
          <cell r="U1080">
            <v>8000</v>
          </cell>
          <cell r="V1080">
            <v>8000</v>
          </cell>
          <cell r="X1080">
            <v>9000</v>
          </cell>
          <cell r="Y1080">
            <v>7725.97</v>
          </cell>
        </row>
        <row r="1081">
          <cell r="U1081">
            <v>0</v>
          </cell>
          <cell r="V1081">
            <v>0</v>
          </cell>
          <cell r="X1081">
            <v>0</v>
          </cell>
          <cell r="Y1081">
            <v>0</v>
          </cell>
        </row>
        <row r="1082">
          <cell r="Q1082" t="str">
            <v>.511</v>
          </cell>
          <cell r="S1082" t="str">
            <v>הוצ' כיבוד</v>
          </cell>
          <cell r="U1082">
            <v>8500</v>
          </cell>
          <cell r="V1082">
            <v>8500</v>
          </cell>
          <cell r="X1082">
            <v>13600</v>
          </cell>
          <cell r="Y1082">
            <v>10027.93</v>
          </cell>
        </row>
        <row r="1083">
          <cell r="U1083">
            <v>0</v>
          </cell>
          <cell r="V1083">
            <v>0</v>
          </cell>
          <cell r="X1083">
            <v>0</v>
          </cell>
          <cell r="Y1083">
            <v>0</v>
          </cell>
        </row>
        <row r="1084">
          <cell r="Q1084" t="str">
            <v>.540</v>
          </cell>
          <cell r="S1084" t="str">
            <v>טלפון</v>
          </cell>
          <cell r="U1084">
            <v>5000</v>
          </cell>
          <cell r="V1084">
            <v>5000</v>
          </cell>
          <cell r="X1084">
            <v>7000</v>
          </cell>
          <cell r="Y1084">
            <v>6391.79</v>
          </cell>
        </row>
        <row r="1085">
          <cell r="U1085">
            <v>0</v>
          </cell>
          <cell r="V1085">
            <v>0</v>
          </cell>
          <cell r="X1085">
            <v>0</v>
          </cell>
          <cell r="Y1085">
            <v>0</v>
          </cell>
        </row>
        <row r="1086">
          <cell r="Q1086" t="str">
            <v>.550</v>
          </cell>
          <cell r="S1086" t="str">
            <v>פרסומים</v>
          </cell>
          <cell r="U1086">
            <v>2800</v>
          </cell>
          <cell r="V1086">
            <v>2800</v>
          </cell>
          <cell r="X1086">
            <v>2800</v>
          </cell>
          <cell r="Y1086">
            <v>2158</v>
          </cell>
        </row>
        <row r="1087">
          <cell r="U1087">
            <v>0</v>
          </cell>
          <cell r="V1087">
            <v>0</v>
          </cell>
          <cell r="X1087">
            <v>0</v>
          </cell>
          <cell r="Y1087">
            <v>0</v>
          </cell>
        </row>
        <row r="1088">
          <cell r="Q1088" t="str">
            <v>.560</v>
          </cell>
          <cell r="S1088" t="str">
            <v>הוצאות משרדיות</v>
          </cell>
          <cell r="U1088">
            <v>1800</v>
          </cell>
          <cell r="V1088">
            <v>1800</v>
          </cell>
          <cell r="X1088">
            <v>1800</v>
          </cell>
          <cell r="Y1088">
            <v>1096</v>
          </cell>
        </row>
        <row r="1089">
          <cell r="U1089">
            <v>0</v>
          </cell>
          <cell r="V1089">
            <v>0</v>
          </cell>
          <cell r="X1089">
            <v>0</v>
          </cell>
          <cell r="Y1089">
            <v>0</v>
          </cell>
        </row>
        <row r="1090">
          <cell r="Q1090" t="str">
            <v>.751</v>
          </cell>
          <cell r="S1090" t="str">
            <v>קבלן נקיון</v>
          </cell>
          <cell r="U1090">
            <v>157000</v>
          </cell>
          <cell r="V1090">
            <v>157000</v>
          </cell>
          <cell r="X1090">
            <v>148000</v>
          </cell>
          <cell r="Y1090">
            <v>148230.93</v>
          </cell>
        </row>
        <row r="1091">
          <cell r="U1091">
            <v>0</v>
          </cell>
          <cell r="V1091">
            <v>0</v>
          </cell>
          <cell r="X1091">
            <v>0</v>
          </cell>
          <cell r="Y1091">
            <v>0</v>
          </cell>
        </row>
        <row r="1092">
          <cell r="Q1092" t="str">
            <v>.759</v>
          </cell>
          <cell r="S1092" t="str">
            <v>עובדים לפי חשבוניות</v>
          </cell>
          <cell r="U1092">
            <v>230000</v>
          </cell>
          <cell r="V1092">
            <v>230000</v>
          </cell>
          <cell r="X1092">
            <v>347700</v>
          </cell>
          <cell r="Y1092">
            <v>233831.5</v>
          </cell>
        </row>
        <row r="1093">
          <cell r="U1093">
            <v>0</v>
          </cell>
          <cell r="V1093">
            <v>0</v>
          </cell>
          <cell r="X1093">
            <v>0</v>
          </cell>
          <cell r="Y1093">
            <v>0</v>
          </cell>
        </row>
        <row r="1094">
          <cell r="Q1094" t="str">
            <v>.780</v>
          </cell>
          <cell r="S1094" t="str">
            <v>תקציב שוטף וביטוח</v>
          </cell>
          <cell r="U1094">
            <v>26100</v>
          </cell>
          <cell r="V1094">
            <v>26100</v>
          </cell>
          <cell r="X1094">
            <v>36100</v>
          </cell>
          <cell r="Y1094">
            <v>46171.31</v>
          </cell>
        </row>
        <row r="1097">
          <cell r="J1097" t="str">
            <v>329294</v>
          </cell>
          <cell r="L1097" t="str">
            <v>א. ספורט   בילו</v>
          </cell>
          <cell r="M1097">
            <v>55000</v>
          </cell>
          <cell r="N1097">
            <v>55000</v>
          </cell>
          <cell r="O1097">
            <v>55000</v>
          </cell>
          <cell r="P1097">
            <v>56127.35</v>
          </cell>
          <cell r="Q1097" t="str">
            <v>829294</v>
          </cell>
          <cell r="S1097" t="str">
            <v>א. ספורט   בילו</v>
          </cell>
          <cell r="U1097">
            <v>98300</v>
          </cell>
          <cell r="V1097">
            <v>98300</v>
          </cell>
          <cell r="X1097">
            <v>90600</v>
          </cell>
          <cell r="Y1097">
            <v>105773.12000000001</v>
          </cell>
        </row>
        <row r="1098">
          <cell r="J1098" t="str">
            <v>-------</v>
          </cell>
          <cell r="L1098" t="str">
            <v>---------------------</v>
          </cell>
          <cell r="M1098" t="str">
            <v>--------------</v>
          </cell>
          <cell r="N1098" t="str">
            <v>--------------</v>
          </cell>
          <cell r="O1098" t="str">
            <v>--------------</v>
          </cell>
          <cell r="P1098" t="str">
            <v>--------------</v>
          </cell>
          <cell r="Q1098" t="str">
            <v>-----------------</v>
          </cell>
          <cell r="S1098" t="str">
            <v>-----------------</v>
          </cell>
          <cell r="U1098" t="str">
            <v>-------------</v>
          </cell>
          <cell r="V1098" t="str">
            <v>-------------</v>
          </cell>
          <cell r="X1098" t="str">
            <v>--------------</v>
          </cell>
          <cell r="Y1098" t="str">
            <v>--------------</v>
          </cell>
        </row>
        <row r="1099">
          <cell r="J1099" t="str">
            <v>.410</v>
          </cell>
          <cell r="L1099" t="str">
            <v>דמי חוגים</v>
          </cell>
          <cell r="M1099">
            <v>20000</v>
          </cell>
          <cell r="N1099">
            <v>20000</v>
          </cell>
          <cell r="O1099">
            <v>20000</v>
          </cell>
          <cell r="P1099">
            <v>22207.35</v>
          </cell>
          <cell r="Q1099" t="str">
            <v>.110</v>
          </cell>
          <cell r="S1099" t="str">
            <v>משכורת</v>
          </cell>
          <cell r="U1099">
            <v>72300</v>
          </cell>
          <cell r="V1099">
            <v>72300</v>
          </cell>
          <cell r="X1099">
            <v>69000</v>
          </cell>
          <cell r="Y1099">
            <v>82237.460000000006</v>
          </cell>
        </row>
        <row r="1100">
          <cell r="M1100">
            <v>0</v>
          </cell>
          <cell r="N1100">
            <v>0</v>
          </cell>
          <cell r="O1100">
            <v>0</v>
          </cell>
          <cell r="P1100">
            <v>0</v>
          </cell>
          <cell r="U1100">
            <v>0</v>
          </cell>
          <cell r="V1100">
            <v>0</v>
          </cell>
          <cell r="X1100">
            <v>0</v>
          </cell>
          <cell r="Y1100">
            <v>0</v>
          </cell>
        </row>
        <row r="1101">
          <cell r="J1101" t="str">
            <v>.420</v>
          </cell>
          <cell r="L1101" t="str">
            <v>הכנסות  מארועים</v>
          </cell>
          <cell r="M1101">
            <v>10000</v>
          </cell>
          <cell r="N1101">
            <v>10000</v>
          </cell>
          <cell r="O1101">
            <v>10000</v>
          </cell>
          <cell r="P1101">
            <v>12600</v>
          </cell>
          <cell r="Q1101" t="str">
            <v>.210</v>
          </cell>
          <cell r="S1101" t="str">
            <v>שכר מדריכים</v>
          </cell>
          <cell r="U1101">
            <v>12000</v>
          </cell>
          <cell r="V1101">
            <v>12000</v>
          </cell>
          <cell r="X1101">
            <v>12000</v>
          </cell>
          <cell r="Y1101">
            <v>10756.55</v>
          </cell>
        </row>
        <row r="1102"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U1102">
            <v>0</v>
          </cell>
          <cell r="V1102">
            <v>0</v>
          </cell>
          <cell r="X1102">
            <v>0</v>
          </cell>
          <cell r="Y1102">
            <v>0</v>
          </cell>
        </row>
        <row r="1103">
          <cell r="J1103" t="str">
            <v>.421</v>
          </cell>
          <cell r="L1103" t="str">
            <v>דמי שמוש</v>
          </cell>
          <cell r="M1103">
            <v>25000</v>
          </cell>
          <cell r="N1103">
            <v>25000</v>
          </cell>
          <cell r="O1103">
            <v>25000</v>
          </cell>
          <cell r="P1103">
            <v>21320</v>
          </cell>
          <cell r="Q1103" t="str">
            <v>.420</v>
          </cell>
          <cell r="S1103" t="str">
            <v>אחזקה ותיקונים</v>
          </cell>
          <cell r="U1103">
            <v>6000</v>
          </cell>
          <cell r="V1103">
            <v>6000</v>
          </cell>
          <cell r="X1103">
            <v>3800</v>
          </cell>
          <cell r="Y1103">
            <v>8329.36</v>
          </cell>
        </row>
        <row r="1104">
          <cell r="U1104">
            <v>0</v>
          </cell>
          <cell r="V1104">
            <v>0</v>
          </cell>
          <cell r="X1104">
            <v>0</v>
          </cell>
          <cell r="Y1104">
            <v>0</v>
          </cell>
        </row>
        <row r="1105">
          <cell r="Q1105" t="str">
            <v>.511</v>
          </cell>
          <cell r="S1105" t="str">
            <v>כיבוד</v>
          </cell>
          <cell r="U1105">
            <v>0</v>
          </cell>
          <cell r="V1105">
            <v>0</v>
          </cell>
          <cell r="X1105">
            <v>1000</v>
          </cell>
          <cell r="Y1105">
            <v>613</v>
          </cell>
        </row>
        <row r="1106">
          <cell r="M1106" t="str">
            <v xml:space="preserve"> </v>
          </cell>
          <cell r="N1106" t="str">
            <v xml:space="preserve"> </v>
          </cell>
          <cell r="U1106">
            <v>0</v>
          </cell>
          <cell r="V1106">
            <v>0</v>
          </cell>
          <cell r="X1106">
            <v>0</v>
          </cell>
          <cell r="Y1106">
            <v>0</v>
          </cell>
        </row>
        <row r="1107">
          <cell r="Q1107" t="str">
            <v>.780</v>
          </cell>
          <cell r="S1107" t="str">
            <v>תקציב שוטף</v>
          </cell>
          <cell r="U1107">
            <v>8000</v>
          </cell>
          <cell r="V1107">
            <v>8000</v>
          </cell>
          <cell r="X1107">
            <v>4800</v>
          </cell>
          <cell r="Y1107">
            <v>3836.75</v>
          </cell>
        </row>
        <row r="1108">
          <cell r="X1108">
            <v>0</v>
          </cell>
        </row>
        <row r="1109">
          <cell r="J1109" t="str">
            <v>329295</v>
          </cell>
          <cell r="L1109" t="str">
            <v xml:space="preserve">מיתקן כדורגל </v>
          </cell>
          <cell r="M1109">
            <v>165000</v>
          </cell>
          <cell r="N1109">
            <v>165000</v>
          </cell>
          <cell r="O1109">
            <v>210000</v>
          </cell>
          <cell r="P1109">
            <v>112500</v>
          </cell>
          <cell r="Q1109" t="str">
            <v>829295</v>
          </cell>
          <cell r="S1109" t="str">
            <v xml:space="preserve">מיתקן כדורגל </v>
          </cell>
          <cell r="U1109">
            <v>921500</v>
          </cell>
          <cell r="V1109">
            <v>921500</v>
          </cell>
          <cell r="X1109">
            <v>962200</v>
          </cell>
          <cell r="Y1109">
            <v>938675.62999999989</v>
          </cell>
        </row>
        <row r="1110">
          <cell r="J1110" t="str">
            <v>-------</v>
          </cell>
          <cell r="L1110" t="str">
            <v>---------------------</v>
          </cell>
          <cell r="M1110" t="str">
            <v>--------------</v>
          </cell>
          <cell r="N1110" t="str">
            <v>--------------</v>
          </cell>
          <cell r="O1110" t="str">
            <v>--------------</v>
          </cell>
          <cell r="P1110" t="str">
            <v>--------------</v>
          </cell>
          <cell r="Q1110" t="str">
            <v>-----------------</v>
          </cell>
          <cell r="S1110" t="str">
            <v>-----------------</v>
          </cell>
          <cell r="U1110" t="str">
            <v>-------------</v>
          </cell>
          <cell r="V1110" t="str">
            <v>-------------</v>
          </cell>
          <cell r="X1110" t="str">
            <v>--------------</v>
          </cell>
          <cell r="Y1110" t="str">
            <v>--------------</v>
          </cell>
        </row>
        <row r="1111">
          <cell r="J1111" t="str">
            <v>.410</v>
          </cell>
          <cell r="L1111" t="str">
            <v>דמי שמוש</v>
          </cell>
          <cell r="M1111">
            <v>130000</v>
          </cell>
          <cell r="N1111">
            <v>130000</v>
          </cell>
          <cell r="O1111">
            <v>150000</v>
          </cell>
          <cell r="P1111">
            <v>79000</v>
          </cell>
          <cell r="Q1111" t="str">
            <v>.110</v>
          </cell>
          <cell r="S1111" t="str">
            <v>משכורת</v>
          </cell>
          <cell r="U1111">
            <v>164800</v>
          </cell>
          <cell r="V1111">
            <v>164800</v>
          </cell>
          <cell r="X1111">
            <v>205000</v>
          </cell>
          <cell r="Y1111">
            <v>254954.08</v>
          </cell>
        </row>
        <row r="1112">
          <cell r="M1112">
            <v>0</v>
          </cell>
          <cell r="N1112">
            <v>0</v>
          </cell>
          <cell r="O1112">
            <v>0</v>
          </cell>
          <cell r="P1112">
            <v>0</v>
          </cell>
          <cell r="U1112">
            <v>0</v>
          </cell>
          <cell r="V1112">
            <v>0</v>
          </cell>
          <cell r="X1112">
            <v>0</v>
          </cell>
          <cell r="Y1112">
            <v>0</v>
          </cell>
        </row>
        <row r="1113">
          <cell r="J1113" t="str">
            <v>.420</v>
          </cell>
          <cell r="L1113" t="str">
            <v>הכנסות  משכירות</v>
          </cell>
          <cell r="M1113">
            <v>35000</v>
          </cell>
          <cell r="N1113">
            <v>35000</v>
          </cell>
          <cell r="O1113">
            <v>60000</v>
          </cell>
          <cell r="P1113">
            <v>33500</v>
          </cell>
          <cell r="Q1113" t="str">
            <v>.130</v>
          </cell>
          <cell r="S1113" t="str">
            <v>שעות נוספות</v>
          </cell>
          <cell r="U1113">
            <v>30000</v>
          </cell>
          <cell r="V1113">
            <v>30000</v>
          </cell>
          <cell r="X1113">
            <v>30000</v>
          </cell>
          <cell r="Y1113">
            <v>44559.78</v>
          </cell>
        </row>
        <row r="1114">
          <cell r="U1114">
            <v>0</v>
          </cell>
          <cell r="V1114">
            <v>0</v>
          </cell>
          <cell r="X1114">
            <v>0</v>
          </cell>
          <cell r="Y1114">
            <v>0</v>
          </cell>
        </row>
        <row r="1115">
          <cell r="Q1115" t="str">
            <v>.210</v>
          </cell>
          <cell r="S1115" t="str">
            <v>שכר מדריכים</v>
          </cell>
          <cell r="U1115">
            <v>110000</v>
          </cell>
          <cell r="V1115">
            <v>110000</v>
          </cell>
          <cell r="X1115">
            <v>110000</v>
          </cell>
          <cell r="Y1115">
            <v>117568.06</v>
          </cell>
        </row>
        <row r="1116">
          <cell r="U1116">
            <v>0</v>
          </cell>
          <cell r="V1116">
            <v>0</v>
          </cell>
          <cell r="X1116">
            <v>0</v>
          </cell>
          <cell r="Y1116">
            <v>0</v>
          </cell>
        </row>
        <row r="1117">
          <cell r="Q1117" t="str">
            <v>.420</v>
          </cell>
          <cell r="S1117" t="str">
            <v>אחזקה ותיקונים</v>
          </cell>
          <cell r="U1117">
            <v>8600</v>
          </cell>
          <cell r="V1117">
            <v>8600</v>
          </cell>
          <cell r="X1117">
            <v>8600</v>
          </cell>
          <cell r="Y1117">
            <v>3039.86</v>
          </cell>
        </row>
        <row r="1118">
          <cell r="U1118">
            <v>0</v>
          </cell>
          <cell r="V1118">
            <v>0</v>
          </cell>
          <cell r="X1118">
            <v>0</v>
          </cell>
          <cell r="Y1118">
            <v>0</v>
          </cell>
        </row>
        <row r="1119">
          <cell r="Q1119" t="str">
            <v>.431</v>
          </cell>
          <cell r="S1119" t="str">
            <v xml:space="preserve">חשמל  </v>
          </cell>
          <cell r="U1119">
            <v>45400</v>
          </cell>
          <cell r="V1119">
            <v>45400</v>
          </cell>
          <cell r="X1119">
            <v>40000</v>
          </cell>
          <cell r="Y1119">
            <v>33478</v>
          </cell>
        </row>
        <row r="1120">
          <cell r="U1120">
            <v>0</v>
          </cell>
          <cell r="V1120">
            <v>0</v>
          </cell>
          <cell r="X1120">
            <v>0</v>
          </cell>
          <cell r="Y1120">
            <v>0</v>
          </cell>
        </row>
        <row r="1121">
          <cell r="Q1121" t="str">
            <v>.432</v>
          </cell>
          <cell r="S1121" t="str">
            <v>מים</v>
          </cell>
          <cell r="U1121">
            <v>230000</v>
          </cell>
          <cell r="V1121">
            <v>230000</v>
          </cell>
          <cell r="X1121">
            <v>160000</v>
          </cell>
          <cell r="Y1121">
            <v>184362.9</v>
          </cell>
        </row>
        <row r="1122">
          <cell r="U1122">
            <v>0</v>
          </cell>
          <cell r="V1122">
            <v>0</v>
          </cell>
          <cell r="X1122">
            <v>0</v>
          </cell>
          <cell r="Y1122">
            <v>0</v>
          </cell>
        </row>
        <row r="1123">
          <cell r="Q1123" t="str">
            <v>.511</v>
          </cell>
          <cell r="S1123" t="str">
            <v>כיבוד</v>
          </cell>
          <cell r="U1123">
            <v>1000</v>
          </cell>
          <cell r="V1123">
            <v>1000</v>
          </cell>
          <cell r="X1123">
            <v>1000</v>
          </cell>
          <cell r="Y1123">
            <v>825.85</v>
          </cell>
        </row>
        <row r="1124">
          <cell r="U1124">
            <v>0</v>
          </cell>
          <cell r="V1124">
            <v>0</v>
          </cell>
          <cell r="X1124">
            <v>0</v>
          </cell>
          <cell r="Y1124">
            <v>0</v>
          </cell>
        </row>
        <row r="1125">
          <cell r="Q1125" t="str">
            <v>.540</v>
          </cell>
          <cell r="S1125" t="str">
            <v>טלפון</v>
          </cell>
          <cell r="U1125">
            <v>1400</v>
          </cell>
          <cell r="V1125">
            <v>1400</v>
          </cell>
          <cell r="X1125">
            <v>2000</v>
          </cell>
          <cell r="Y1125">
            <v>2131.0500000000002</v>
          </cell>
        </row>
        <row r="1126">
          <cell r="U1126">
            <v>0</v>
          </cell>
          <cell r="V1126">
            <v>0</v>
          </cell>
          <cell r="X1126">
            <v>0</v>
          </cell>
          <cell r="Y1126">
            <v>0</v>
          </cell>
        </row>
        <row r="1127">
          <cell r="Q1127" t="str">
            <v>.560</v>
          </cell>
          <cell r="S1127" t="str">
            <v>הוצאות משרדיות</v>
          </cell>
          <cell r="U1127">
            <v>1300</v>
          </cell>
          <cell r="V1127">
            <v>1300</v>
          </cell>
          <cell r="X1127">
            <v>1300</v>
          </cell>
          <cell r="Y1127">
            <v>513.20000000000005</v>
          </cell>
        </row>
        <row r="1128">
          <cell r="U1128">
            <v>0</v>
          </cell>
          <cell r="V1128">
            <v>0</v>
          </cell>
          <cell r="X1128">
            <v>0</v>
          </cell>
          <cell r="Y1128">
            <v>0</v>
          </cell>
        </row>
        <row r="1129">
          <cell r="Q1129" t="str">
            <v>.720</v>
          </cell>
          <cell r="S1129" t="str">
            <v>חומרים</v>
          </cell>
          <cell r="U1129">
            <v>29200</v>
          </cell>
          <cell r="V1129">
            <v>29200</v>
          </cell>
          <cell r="X1129">
            <v>129200</v>
          </cell>
          <cell r="Y1129">
            <v>14941.6</v>
          </cell>
        </row>
        <row r="1130">
          <cell r="U1130">
            <v>0</v>
          </cell>
          <cell r="V1130">
            <v>0</v>
          </cell>
          <cell r="X1130">
            <v>0</v>
          </cell>
          <cell r="Y1130">
            <v>0</v>
          </cell>
        </row>
        <row r="1131">
          <cell r="Q1131" t="str">
            <v>.750</v>
          </cell>
          <cell r="S1131" t="str">
            <v>אחזקת  מגרש</v>
          </cell>
          <cell r="U1131">
            <v>218500</v>
          </cell>
          <cell r="V1131">
            <v>218500</v>
          </cell>
          <cell r="X1131">
            <v>218500</v>
          </cell>
          <cell r="Y1131">
            <v>226720</v>
          </cell>
        </row>
        <row r="1132">
          <cell r="U1132">
            <v>0</v>
          </cell>
          <cell r="V1132">
            <v>0</v>
          </cell>
          <cell r="X1132">
            <v>0</v>
          </cell>
          <cell r="Y1132">
            <v>0</v>
          </cell>
        </row>
        <row r="1133">
          <cell r="Q1133" t="str">
            <v>.751</v>
          </cell>
          <cell r="S1133" t="str">
            <v>קבלן נקיון</v>
          </cell>
          <cell r="U1133">
            <v>22000</v>
          </cell>
          <cell r="V1133">
            <v>22000</v>
          </cell>
          <cell r="X1133">
            <v>23500</v>
          </cell>
          <cell r="Y1133">
            <v>23449.39</v>
          </cell>
        </row>
        <row r="1134">
          <cell r="Q1134" t="str">
            <v>.780</v>
          </cell>
          <cell r="S1134" t="str">
            <v>תקציב שוטף</v>
          </cell>
          <cell r="U1134">
            <v>9300</v>
          </cell>
          <cell r="V1134">
            <v>9300</v>
          </cell>
          <cell r="X1134">
            <v>9300</v>
          </cell>
          <cell r="Y1134">
            <v>18720.2</v>
          </cell>
        </row>
        <row r="1135">
          <cell r="Q1135" t="str">
            <v>.784</v>
          </cell>
          <cell r="S1135" t="str">
            <v>הוצאות אבטחה</v>
          </cell>
          <cell r="U1135">
            <v>50000</v>
          </cell>
          <cell r="V1135">
            <v>50000</v>
          </cell>
          <cell r="X1135">
            <v>23800</v>
          </cell>
          <cell r="Y1135">
            <v>13411.66</v>
          </cell>
        </row>
        <row r="1137">
          <cell r="J1137" t="str">
            <v>329296</v>
          </cell>
          <cell r="L1137" t="str">
            <v>א.ספורט מגד</v>
          </cell>
          <cell r="M1137">
            <v>155000</v>
          </cell>
          <cell r="N1137">
            <v>155000</v>
          </cell>
          <cell r="O1137">
            <v>110000</v>
          </cell>
          <cell r="P1137">
            <v>106944.33</v>
          </cell>
          <cell r="Q1137">
            <v>829296</v>
          </cell>
          <cell r="S1137" t="str">
            <v>א.ספורט מגד</v>
          </cell>
          <cell r="U1137">
            <v>190800</v>
          </cell>
          <cell r="V1137">
            <v>190800</v>
          </cell>
          <cell r="X1137">
            <v>152100</v>
          </cell>
          <cell r="Y1137">
            <v>133341.54</v>
          </cell>
        </row>
        <row r="1138">
          <cell r="J1138" t="str">
            <v>-------</v>
          </cell>
          <cell r="L1138" t="str">
            <v>---------------------</v>
          </cell>
          <cell r="M1138" t="str">
            <v>--------------</v>
          </cell>
          <cell r="N1138" t="str">
            <v>--------------</v>
          </cell>
          <cell r="O1138" t="str">
            <v>--------------</v>
          </cell>
          <cell r="P1138" t="str">
            <v>--------------</v>
          </cell>
          <cell r="Q1138" t="str">
            <v>-----------------</v>
          </cell>
          <cell r="S1138" t="str">
            <v>-----------------</v>
          </cell>
          <cell r="U1138" t="str">
            <v>-------------</v>
          </cell>
          <cell r="V1138" t="str">
            <v>-------------</v>
          </cell>
          <cell r="X1138" t="str">
            <v>--------------</v>
          </cell>
          <cell r="Y1138" t="str">
            <v>--------------</v>
          </cell>
        </row>
        <row r="1139">
          <cell r="J1139" t="str">
            <v>.410</v>
          </cell>
          <cell r="L1139" t="str">
            <v>דמי חוגים ובטוח</v>
          </cell>
          <cell r="M1139">
            <v>145000</v>
          </cell>
          <cell r="N1139">
            <v>145000</v>
          </cell>
          <cell r="O1139">
            <v>100000</v>
          </cell>
          <cell r="P1139">
            <v>97155.33</v>
          </cell>
          <cell r="Q1139" t="str">
            <v>.110</v>
          </cell>
          <cell r="S1139" t="str">
            <v>משכורת</v>
          </cell>
          <cell r="U1139">
            <v>60000</v>
          </cell>
          <cell r="V1139">
            <v>60000</v>
          </cell>
          <cell r="X1139">
            <v>56000</v>
          </cell>
          <cell r="Y1139">
            <v>123576.87</v>
          </cell>
        </row>
        <row r="1140">
          <cell r="M1140">
            <v>0</v>
          </cell>
          <cell r="N1140">
            <v>0</v>
          </cell>
          <cell r="O1140">
            <v>0</v>
          </cell>
          <cell r="P1140">
            <v>0</v>
          </cell>
          <cell r="Y1140">
            <v>0</v>
          </cell>
        </row>
        <row r="1141">
          <cell r="J1141" t="str">
            <v>.421</v>
          </cell>
          <cell r="L1141" t="str">
            <v>דמי שמוש</v>
          </cell>
          <cell r="M1141">
            <v>10000</v>
          </cell>
          <cell r="N1141">
            <v>10000</v>
          </cell>
          <cell r="O1141">
            <v>10000</v>
          </cell>
          <cell r="P1141">
            <v>9789</v>
          </cell>
          <cell r="Q1141" t="str">
            <v>.130</v>
          </cell>
          <cell r="S1141" t="str">
            <v>שעות נוספות</v>
          </cell>
          <cell r="U1141">
            <v>5000</v>
          </cell>
          <cell r="V1141">
            <v>5000</v>
          </cell>
          <cell r="X1141">
            <v>5000</v>
          </cell>
          <cell r="Y1141">
            <v>0</v>
          </cell>
        </row>
        <row r="1142">
          <cell r="M1142">
            <v>0</v>
          </cell>
          <cell r="N1142">
            <v>0</v>
          </cell>
          <cell r="O1142">
            <v>0</v>
          </cell>
          <cell r="P1142">
            <v>0</v>
          </cell>
          <cell r="Y1142">
            <v>0</v>
          </cell>
        </row>
        <row r="1143">
          <cell r="M1143">
            <v>0</v>
          </cell>
          <cell r="N1143">
            <v>0</v>
          </cell>
          <cell r="O1143">
            <v>0</v>
          </cell>
          <cell r="P1143">
            <v>0</v>
          </cell>
          <cell r="Q1143" t="str">
            <v>.210</v>
          </cell>
          <cell r="S1143" t="str">
            <v>שכר מדריכים</v>
          </cell>
          <cell r="U1143">
            <v>100000</v>
          </cell>
          <cell r="V1143">
            <v>100000</v>
          </cell>
          <cell r="X1143">
            <v>40000</v>
          </cell>
          <cell r="Y1143">
            <v>0</v>
          </cell>
        </row>
        <row r="1144">
          <cell r="U1144">
            <v>0</v>
          </cell>
          <cell r="V1144">
            <v>0</v>
          </cell>
          <cell r="X1144">
            <v>0</v>
          </cell>
          <cell r="Y1144">
            <v>0</v>
          </cell>
        </row>
        <row r="1145">
          <cell r="Q1145" t="str">
            <v>.420</v>
          </cell>
          <cell r="S1145" t="str">
            <v>אחזקה ותיקונים</v>
          </cell>
          <cell r="U1145">
            <v>10000</v>
          </cell>
          <cell r="V1145">
            <v>10000</v>
          </cell>
          <cell r="X1145">
            <v>10000</v>
          </cell>
          <cell r="Y1145">
            <v>3596.5</v>
          </cell>
        </row>
        <row r="1146">
          <cell r="U1146">
            <v>0</v>
          </cell>
          <cell r="V1146">
            <v>0</v>
          </cell>
          <cell r="X1146">
            <v>0</v>
          </cell>
          <cell r="Y1146">
            <v>0</v>
          </cell>
        </row>
        <row r="1147">
          <cell r="Q1147" t="str">
            <v>.432</v>
          </cell>
          <cell r="S1147" t="str">
            <v>מים</v>
          </cell>
          <cell r="U1147">
            <v>3000</v>
          </cell>
          <cell r="V1147">
            <v>3000</v>
          </cell>
          <cell r="X1147">
            <v>3000</v>
          </cell>
          <cell r="Y1147">
            <v>1477.5</v>
          </cell>
        </row>
        <row r="1148">
          <cell r="U1148">
            <v>0</v>
          </cell>
          <cell r="V1148">
            <v>0</v>
          </cell>
          <cell r="X1148">
            <v>0</v>
          </cell>
          <cell r="Y1148">
            <v>0</v>
          </cell>
        </row>
        <row r="1149">
          <cell r="Q1149" t="str">
            <v>.511</v>
          </cell>
          <cell r="S1149" t="str">
            <v>כיבוד</v>
          </cell>
          <cell r="U1149">
            <v>0</v>
          </cell>
          <cell r="V1149">
            <v>0</v>
          </cell>
          <cell r="X1149">
            <v>1800</v>
          </cell>
          <cell r="Y1149">
            <v>0</v>
          </cell>
        </row>
        <row r="1150">
          <cell r="U1150">
            <v>0</v>
          </cell>
          <cell r="V1150">
            <v>0</v>
          </cell>
          <cell r="X1150">
            <v>0</v>
          </cell>
          <cell r="Y1150">
            <v>0</v>
          </cell>
        </row>
        <row r="1151">
          <cell r="Q1151" t="str">
            <v>.540</v>
          </cell>
          <cell r="S1151" t="str">
            <v>טלפון</v>
          </cell>
          <cell r="U1151">
            <v>1300</v>
          </cell>
          <cell r="V1151">
            <v>1300</v>
          </cell>
          <cell r="X1151">
            <v>1500</v>
          </cell>
          <cell r="Y1151">
            <v>1133.1300000000001</v>
          </cell>
        </row>
        <row r="1152">
          <cell r="U1152">
            <v>0</v>
          </cell>
          <cell r="V1152">
            <v>0</v>
          </cell>
          <cell r="X1152">
            <v>0</v>
          </cell>
          <cell r="Y1152">
            <v>0</v>
          </cell>
        </row>
        <row r="1153">
          <cell r="Q1153" t="str">
            <v>.550</v>
          </cell>
          <cell r="S1153" t="str">
            <v>פרסומים</v>
          </cell>
          <cell r="U1153">
            <v>2800</v>
          </cell>
          <cell r="V1153">
            <v>2800</v>
          </cell>
          <cell r="X1153">
            <v>2800</v>
          </cell>
          <cell r="Y1153">
            <v>0</v>
          </cell>
        </row>
        <row r="1154">
          <cell r="U1154">
            <v>0</v>
          </cell>
          <cell r="V1154">
            <v>0</v>
          </cell>
          <cell r="X1154">
            <v>0</v>
          </cell>
          <cell r="Y1154">
            <v>0</v>
          </cell>
        </row>
        <row r="1155">
          <cell r="Q1155" t="str">
            <v>.593</v>
          </cell>
          <cell r="S1155" t="str">
            <v>השתת' בהוצ' הנח"ש</v>
          </cell>
          <cell r="U1155">
            <v>100</v>
          </cell>
          <cell r="V1155">
            <v>100</v>
          </cell>
          <cell r="X1155">
            <v>100</v>
          </cell>
          <cell r="Y1155">
            <v>13.84</v>
          </cell>
        </row>
        <row r="1157">
          <cell r="Q1157" t="str">
            <v>.751</v>
          </cell>
          <cell r="S1157" t="str">
            <v>קבלן נקיון</v>
          </cell>
          <cell r="U1157">
            <v>0</v>
          </cell>
          <cell r="V1157">
            <v>0</v>
          </cell>
          <cell r="X1157">
            <v>22000</v>
          </cell>
        </row>
        <row r="1159">
          <cell r="Q1159" t="str">
            <v>.780</v>
          </cell>
          <cell r="S1159" t="str">
            <v>תקציב  שוטף וביטוח</v>
          </cell>
          <cell r="U1159">
            <v>8600</v>
          </cell>
          <cell r="V1159">
            <v>8600</v>
          </cell>
          <cell r="X1159">
            <v>9900</v>
          </cell>
          <cell r="Y1159">
            <v>3543.7</v>
          </cell>
        </row>
        <row r="1160">
          <cell r="X1160">
            <v>0</v>
          </cell>
        </row>
        <row r="1162">
          <cell r="J1162">
            <v>3293</v>
          </cell>
          <cell r="L1162" t="str">
            <v>פעולות  ספורט</v>
          </cell>
          <cell r="M1162">
            <v>8575000</v>
          </cell>
          <cell r="N1162">
            <v>8575000</v>
          </cell>
          <cell r="O1162">
            <v>7153000</v>
          </cell>
          <cell r="P1162">
            <v>6610394.1500000004</v>
          </cell>
          <cell r="Q1162" t="str">
            <v>8293</v>
          </cell>
          <cell r="S1162" t="str">
            <v>פעולות  ספורט</v>
          </cell>
          <cell r="U1162">
            <v>8523200</v>
          </cell>
          <cell r="V1162">
            <v>8523200</v>
          </cell>
          <cell r="X1162">
            <v>8480800</v>
          </cell>
          <cell r="Y1162">
            <v>7938764.0799999991</v>
          </cell>
        </row>
        <row r="1163">
          <cell r="J1163" t="str">
            <v>-------</v>
          </cell>
          <cell r="L1163" t="str">
            <v>---------------------</v>
          </cell>
          <cell r="M1163" t="str">
            <v>--------------</v>
          </cell>
          <cell r="N1163" t="str">
            <v>--------------</v>
          </cell>
          <cell r="O1163" t="str">
            <v>--------------</v>
          </cell>
          <cell r="P1163" t="str">
            <v>--------------</v>
          </cell>
          <cell r="Q1163" t="str">
            <v>-----------------</v>
          </cell>
          <cell r="S1163" t="str">
            <v>-----------------</v>
          </cell>
          <cell r="U1163" t="str">
            <v>-----------------</v>
          </cell>
          <cell r="V1163" t="str">
            <v>-----------------</v>
          </cell>
          <cell r="X1163" t="str">
            <v>-----------------</v>
          </cell>
          <cell r="Y1163" t="str">
            <v>-----------------</v>
          </cell>
        </row>
        <row r="1164">
          <cell r="J1164" t="str">
            <v>32932</v>
          </cell>
          <cell r="L1164" t="str">
            <v>רעננט</v>
          </cell>
          <cell r="M1164">
            <v>225000</v>
          </cell>
          <cell r="N1164">
            <v>225000</v>
          </cell>
          <cell r="O1164">
            <v>214000</v>
          </cell>
          <cell r="P1164">
            <v>227451.1</v>
          </cell>
          <cell r="Q1164">
            <v>82932</v>
          </cell>
          <cell r="S1164" t="str">
            <v>רעננט</v>
          </cell>
          <cell r="U1164">
            <v>216000</v>
          </cell>
          <cell r="V1164">
            <v>216000</v>
          </cell>
          <cell r="X1164">
            <v>210000</v>
          </cell>
          <cell r="Y1164">
            <v>238100.53000000003</v>
          </cell>
        </row>
        <row r="1165">
          <cell r="J1165" t="str">
            <v>-------</v>
          </cell>
          <cell r="L1165" t="str">
            <v>---------------------</v>
          </cell>
          <cell r="M1165" t="str">
            <v>--------------</v>
          </cell>
          <cell r="N1165" t="str">
            <v>--------------</v>
          </cell>
          <cell r="O1165" t="str">
            <v>--------------</v>
          </cell>
          <cell r="P1165" t="str">
            <v>--------------</v>
          </cell>
          <cell r="Q1165" t="str">
            <v>-----------------</v>
          </cell>
          <cell r="S1165" t="str">
            <v>-----------------</v>
          </cell>
          <cell r="U1165" t="str">
            <v>-------------</v>
          </cell>
          <cell r="V1165" t="str">
            <v>-------------</v>
          </cell>
          <cell r="X1165" t="str">
            <v>--------------</v>
          </cell>
          <cell r="Y1165" t="str">
            <v>--------------</v>
          </cell>
        </row>
        <row r="1166">
          <cell r="J1166" t="str">
            <v>.410</v>
          </cell>
          <cell r="L1166" t="str">
            <v xml:space="preserve">דמי חוגים </v>
          </cell>
          <cell r="M1166">
            <v>200000</v>
          </cell>
          <cell r="N1166">
            <v>200000</v>
          </cell>
          <cell r="O1166">
            <v>180000</v>
          </cell>
          <cell r="P1166">
            <v>207451.1</v>
          </cell>
          <cell r="Q1166" t="str">
            <v>.210</v>
          </cell>
          <cell r="S1166" t="str">
            <v>שכר מדריכים</v>
          </cell>
          <cell r="U1166">
            <v>160000</v>
          </cell>
          <cell r="V1166">
            <v>160000</v>
          </cell>
          <cell r="X1166">
            <v>130000</v>
          </cell>
          <cell r="Y1166">
            <v>149209.42000000001</v>
          </cell>
        </row>
        <row r="1167">
          <cell r="M1167">
            <v>0</v>
          </cell>
          <cell r="N1167">
            <v>0</v>
          </cell>
          <cell r="O1167">
            <v>0</v>
          </cell>
          <cell r="P1167">
            <v>0</v>
          </cell>
          <cell r="U1167">
            <v>0</v>
          </cell>
          <cell r="V1167">
            <v>0</v>
          </cell>
          <cell r="X1167">
            <v>0</v>
          </cell>
          <cell r="Y1167">
            <v>0</v>
          </cell>
        </row>
        <row r="1168">
          <cell r="J1168" t="str">
            <v>.411</v>
          </cell>
          <cell r="L1168" t="str">
            <v>ביטוח</v>
          </cell>
          <cell r="M1168">
            <v>10000</v>
          </cell>
          <cell r="N1168">
            <v>10000</v>
          </cell>
          <cell r="O1168">
            <v>4000</v>
          </cell>
          <cell r="P1168">
            <v>0</v>
          </cell>
          <cell r="Q1168" t="str">
            <v>.440</v>
          </cell>
          <cell r="S1168" t="str">
            <v>ביטוח</v>
          </cell>
          <cell r="U1168">
            <v>10000</v>
          </cell>
          <cell r="V1168">
            <v>10000</v>
          </cell>
          <cell r="X1168">
            <v>4000</v>
          </cell>
          <cell r="Y1168">
            <v>10301.32</v>
          </cell>
        </row>
        <row r="1169">
          <cell r="M1169">
            <v>0</v>
          </cell>
          <cell r="N1169">
            <v>0</v>
          </cell>
          <cell r="O1169">
            <v>0</v>
          </cell>
          <cell r="P1169">
            <v>0</v>
          </cell>
          <cell r="U1169">
            <v>0</v>
          </cell>
          <cell r="V1169">
            <v>0</v>
          </cell>
          <cell r="X1169">
            <v>0</v>
          </cell>
          <cell r="Y1169">
            <v>0</v>
          </cell>
        </row>
        <row r="1170">
          <cell r="J1170" t="str">
            <v>.960</v>
          </cell>
          <cell r="L1170" t="str">
            <v>השת.מ. הספורט</v>
          </cell>
          <cell r="M1170">
            <v>15000</v>
          </cell>
          <cell r="N1170">
            <v>15000</v>
          </cell>
          <cell r="O1170">
            <v>30000</v>
          </cell>
          <cell r="P1170">
            <v>20000</v>
          </cell>
          <cell r="Q1170" t="str">
            <v>.759</v>
          </cell>
          <cell r="S1170" t="str">
            <v>עובדים בחשבונית</v>
          </cell>
          <cell r="U1170">
            <v>19000</v>
          </cell>
          <cell r="V1170">
            <v>19000</v>
          </cell>
          <cell r="X1170">
            <v>19000</v>
          </cell>
          <cell r="Y1170">
            <v>18914.7</v>
          </cell>
        </row>
        <row r="1171">
          <cell r="U1171">
            <v>0</v>
          </cell>
          <cell r="V1171">
            <v>0</v>
          </cell>
          <cell r="X1171">
            <v>0</v>
          </cell>
          <cell r="Y1171">
            <v>0</v>
          </cell>
        </row>
        <row r="1172">
          <cell r="Q1172" t="str">
            <v>.780</v>
          </cell>
          <cell r="S1172" t="str">
            <v xml:space="preserve">תקציב  שוטף </v>
          </cell>
          <cell r="U1172">
            <v>27000</v>
          </cell>
          <cell r="V1172">
            <v>27000</v>
          </cell>
          <cell r="X1172">
            <v>57000</v>
          </cell>
          <cell r="Y1172">
            <v>59675.09</v>
          </cell>
        </row>
        <row r="1173">
          <cell r="U1173">
            <v>0</v>
          </cell>
          <cell r="V1173">
            <v>0</v>
          </cell>
          <cell r="X1173">
            <v>0</v>
          </cell>
        </row>
        <row r="1175">
          <cell r="J1175">
            <v>32933</v>
          </cell>
          <cell r="L1175" t="str">
            <v>מועדון    סקווש</v>
          </cell>
          <cell r="M1175">
            <v>1253000</v>
          </cell>
          <cell r="N1175">
            <v>1253000</v>
          </cell>
          <cell r="O1175">
            <v>1045000</v>
          </cell>
          <cell r="P1175">
            <v>1092219.1199999999</v>
          </cell>
          <cell r="Q1175">
            <v>82933</v>
          </cell>
          <cell r="S1175" t="str">
            <v>מועדון    סקווש</v>
          </cell>
          <cell r="U1175">
            <v>1092400</v>
          </cell>
          <cell r="V1175">
            <v>1092400</v>
          </cell>
          <cell r="X1175">
            <v>983000</v>
          </cell>
          <cell r="Y1175">
            <v>1049603.4200000002</v>
          </cell>
        </row>
        <row r="1176">
          <cell r="J1176" t="str">
            <v>-------</v>
          </cell>
          <cell r="L1176" t="str">
            <v>---------------------</v>
          </cell>
          <cell r="M1176" t="str">
            <v>--------------</v>
          </cell>
          <cell r="N1176" t="str">
            <v>--------------</v>
          </cell>
          <cell r="O1176" t="str">
            <v>--------------</v>
          </cell>
          <cell r="P1176" t="str">
            <v>--------------</v>
          </cell>
          <cell r="Q1176" t="str">
            <v>-----------------</v>
          </cell>
          <cell r="S1176" t="str">
            <v>-----------------</v>
          </cell>
          <cell r="U1176" t="str">
            <v>-----------------</v>
          </cell>
          <cell r="V1176" t="str">
            <v>-----------------</v>
          </cell>
          <cell r="X1176" t="str">
            <v>--------------</v>
          </cell>
          <cell r="Y1176" t="str">
            <v>--------------</v>
          </cell>
        </row>
        <row r="1177">
          <cell r="J1177" t="str">
            <v>.410</v>
          </cell>
          <cell r="L1177" t="str">
            <v>דמי מנויים</v>
          </cell>
          <cell r="M1177">
            <v>40000</v>
          </cell>
          <cell r="N1177">
            <v>40000</v>
          </cell>
          <cell r="O1177">
            <v>33000</v>
          </cell>
          <cell r="P1177">
            <v>38421.1</v>
          </cell>
          <cell r="Q1177" t="str">
            <v>.110</v>
          </cell>
          <cell r="S1177" t="str">
            <v>שכר  סקווש</v>
          </cell>
          <cell r="U1177">
            <v>242600</v>
          </cell>
          <cell r="V1177">
            <v>242600</v>
          </cell>
          <cell r="X1177">
            <v>231500</v>
          </cell>
          <cell r="Y1177">
            <v>262461.63</v>
          </cell>
        </row>
        <row r="1178">
          <cell r="M1178">
            <v>0</v>
          </cell>
          <cell r="N1178">
            <v>0</v>
          </cell>
          <cell r="O1178">
            <v>0</v>
          </cell>
        </row>
        <row r="1179">
          <cell r="J1179" t="str">
            <v>.411</v>
          </cell>
          <cell r="L1179" t="str">
            <v>תשלום להדרכה</v>
          </cell>
          <cell r="M1179">
            <v>295000</v>
          </cell>
          <cell r="N1179">
            <v>295000</v>
          </cell>
          <cell r="O1179">
            <v>295000</v>
          </cell>
          <cell r="P1179">
            <v>297322.8</v>
          </cell>
          <cell r="Q1179" t="str">
            <v>.210</v>
          </cell>
          <cell r="S1179" t="str">
            <v>מ.סקווש-שכר מדריכי</v>
          </cell>
          <cell r="U1179">
            <v>330000</v>
          </cell>
          <cell r="V1179">
            <v>330000</v>
          </cell>
          <cell r="X1179">
            <v>210000</v>
          </cell>
          <cell r="Y1179">
            <v>185143.82</v>
          </cell>
        </row>
        <row r="1180">
          <cell r="M1180">
            <v>0</v>
          </cell>
          <cell r="N1180">
            <v>0</v>
          </cell>
          <cell r="O1180">
            <v>0</v>
          </cell>
          <cell r="P1180">
            <v>0</v>
          </cell>
        </row>
        <row r="1181">
          <cell r="J1181" t="str">
            <v>.412</v>
          </cell>
          <cell r="L1181" t="str">
            <v>ביטוח ספורטאים</v>
          </cell>
          <cell r="M1181">
            <v>8000</v>
          </cell>
          <cell r="N1181">
            <v>8000</v>
          </cell>
          <cell r="O1181">
            <v>8000</v>
          </cell>
          <cell r="P1181">
            <v>0</v>
          </cell>
          <cell r="Q1181" t="str">
            <v>.211</v>
          </cell>
          <cell r="S1181" t="str">
            <v>עובדי דלפק</v>
          </cell>
          <cell r="X1181">
            <v>120000</v>
          </cell>
          <cell r="Y1181">
            <v>26090.080000000002</v>
          </cell>
        </row>
        <row r="1182">
          <cell r="M1182">
            <v>0</v>
          </cell>
          <cell r="N1182">
            <v>0</v>
          </cell>
          <cell r="O1182">
            <v>0</v>
          </cell>
          <cell r="P1182">
            <v>0</v>
          </cell>
          <cell r="U1182">
            <v>0</v>
          </cell>
          <cell r="V1182">
            <v>0</v>
          </cell>
          <cell r="X1182">
            <v>0</v>
          </cell>
          <cell r="Y1182">
            <v>0</v>
          </cell>
        </row>
        <row r="1183">
          <cell r="J1183" t="str">
            <v>.420</v>
          </cell>
          <cell r="L1183" t="str">
            <v>השכרת מגרשים</v>
          </cell>
          <cell r="M1183">
            <v>495000</v>
          </cell>
          <cell r="N1183">
            <v>495000</v>
          </cell>
          <cell r="O1183">
            <v>405000</v>
          </cell>
          <cell r="P1183">
            <v>353702.45</v>
          </cell>
          <cell r="Q1183" t="str">
            <v>.420</v>
          </cell>
          <cell r="S1183" t="str">
            <v>תיקונים ואחזקה</v>
          </cell>
          <cell r="U1183">
            <v>5700</v>
          </cell>
          <cell r="V1183">
            <v>5700</v>
          </cell>
          <cell r="X1183">
            <v>5700</v>
          </cell>
          <cell r="Y1183">
            <v>3371.04</v>
          </cell>
        </row>
        <row r="1184">
          <cell r="M1184">
            <v>0</v>
          </cell>
          <cell r="N1184">
            <v>0</v>
          </cell>
          <cell r="O1184">
            <v>0</v>
          </cell>
          <cell r="P1184">
            <v>0</v>
          </cell>
          <cell r="U1184">
            <v>0</v>
          </cell>
          <cell r="V1184">
            <v>0</v>
          </cell>
          <cell r="X1184">
            <v>0</v>
          </cell>
          <cell r="Y1184">
            <v>0</v>
          </cell>
        </row>
        <row r="1185">
          <cell r="J1185" t="str">
            <v>.421</v>
          </cell>
          <cell r="L1185" t="str">
            <v>הכנסות מקפיטריה</v>
          </cell>
          <cell r="M1185">
            <v>18000</v>
          </cell>
          <cell r="N1185">
            <v>18000</v>
          </cell>
          <cell r="O1185">
            <v>54000</v>
          </cell>
          <cell r="P1185">
            <v>37065.269999999997</v>
          </cell>
          <cell r="Q1185" t="str">
            <v>.431</v>
          </cell>
          <cell r="S1185" t="str">
            <v xml:space="preserve">חשמל </v>
          </cell>
          <cell r="U1185">
            <v>74000</v>
          </cell>
          <cell r="V1185">
            <v>74000</v>
          </cell>
          <cell r="X1185">
            <v>65000</v>
          </cell>
          <cell r="Y1185">
            <v>92514.86</v>
          </cell>
        </row>
        <row r="1186">
          <cell r="M1186">
            <v>0</v>
          </cell>
          <cell r="N1186">
            <v>0</v>
          </cell>
          <cell r="O1186">
            <v>0</v>
          </cell>
          <cell r="P1186">
            <v>0</v>
          </cell>
          <cell r="U1186">
            <v>0</v>
          </cell>
          <cell r="V1186">
            <v>0</v>
          </cell>
          <cell r="X1186">
            <v>0</v>
          </cell>
          <cell r="Y1186">
            <v>0</v>
          </cell>
        </row>
        <row r="1187">
          <cell r="J1187" t="str">
            <v>.422</v>
          </cell>
          <cell r="L1187" t="str">
            <v>מכירת ציוד  ספורט</v>
          </cell>
          <cell r="M1187">
            <v>165000</v>
          </cell>
          <cell r="N1187">
            <v>165000</v>
          </cell>
          <cell r="O1187">
            <v>110000</v>
          </cell>
          <cell r="P1187">
            <v>148222.60999999999</v>
          </cell>
          <cell r="Q1187" t="str">
            <v>.432</v>
          </cell>
          <cell r="S1187" t="str">
            <v>מים</v>
          </cell>
          <cell r="U1187">
            <v>8000</v>
          </cell>
          <cell r="V1187">
            <v>8000</v>
          </cell>
          <cell r="X1187">
            <v>8000</v>
          </cell>
          <cell r="Y1187">
            <v>5844.27</v>
          </cell>
        </row>
        <row r="1188">
          <cell r="M1188">
            <v>0</v>
          </cell>
          <cell r="N1188">
            <v>0</v>
          </cell>
          <cell r="O1188">
            <v>0</v>
          </cell>
          <cell r="P1188">
            <v>0</v>
          </cell>
          <cell r="Y1188">
            <v>0</v>
          </cell>
        </row>
        <row r="1189">
          <cell r="J1189" t="str">
            <v>.423</v>
          </cell>
          <cell r="L1189" t="str">
            <v>דמי שמוש באולמות</v>
          </cell>
          <cell r="M1189">
            <v>55000</v>
          </cell>
          <cell r="N1189">
            <v>55000</v>
          </cell>
          <cell r="O1189">
            <v>130000</v>
          </cell>
          <cell r="P1189">
            <v>134776.95000000001</v>
          </cell>
          <cell r="Q1189" t="str">
            <v>.433</v>
          </cell>
          <cell r="S1189" t="str">
            <v>גז</v>
          </cell>
          <cell r="U1189">
            <v>20000</v>
          </cell>
          <cell r="V1189">
            <v>20000</v>
          </cell>
          <cell r="X1189">
            <v>15000</v>
          </cell>
          <cell r="Y1189">
            <v>13043</v>
          </cell>
        </row>
        <row r="1190">
          <cell r="M1190">
            <v>0</v>
          </cell>
          <cell r="N1190">
            <v>0</v>
          </cell>
          <cell r="O1190">
            <v>0</v>
          </cell>
          <cell r="P1190">
            <v>0</v>
          </cell>
          <cell r="Y1190">
            <v>0</v>
          </cell>
        </row>
        <row r="1191">
          <cell r="J1191" t="str">
            <v>.424</v>
          </cell>
          <cell r="L1191" t="str">
            <v>הכנסות שונות</v>
          </cell>
          <cell r="M1191">
            <v>10000</v>
          </cell>
          <cell r="N1191">
            <v>10000</v>
          </cell>
          <cell r="O1191">
            <v>10000</v>
          </cell>
          <cell r="P1191">
            <v>35307.64</v>
          </cell>
          <cell r="Q1191" t="str">
            <v>.440</v>
          </cell>
          <cell r="S1191" t="str">
            <v>ביטוח</v>
          </cell>
          <cell r="U1191">
            <v>3500</v>
          </cell>
          <cell r="V1191">
            <v>3500</v>
          </cell>
          <cell r="X1191">
            <v>4000</v>
          </cell>
          <cell r="Y1191">
            <v>3433.76</v>
          </cell>
        </row>
        <row r="1192">
          <cell r="U1192">
            <v>0</v>
          </cell>
          <cell r="V1192">
            <v>0</v>
          </cell>
          <cell r="X1192">
            <v>0</v>
          </cell>
          <cell r="Y1192">
            <v>0</v>
          </cell>
        </row>
        <row r="1193">
          <cell r="J1193" t="str">
            <v>.427</v>
          </cell>
          <cell r="L1193" t="str">
            <v>דמי חוגים-סקווש</v>
          </cell>
          <cell r="M1193">
            <v>167000</v>
          </cell>
          <cell r="N1193">
            <v>167000</v>
          </cell>
          <cell r="P1193">
            <v>47400.3</v>
          </cell>
          <cell r="Q1193" t="str">
            <v>.441</v>
          </cell>
          <cell r="S1193" t="str">
            <v>ביטוח ספורטאים</v>
          </cell>
          <cell r="U1193">
            <v>8000</v>
          </cell>
          <cell r="V1193">
            <v>8000</v>
          </cell>
          <cell r="X1193">
            <v>8000</v>
          </cell>
          <cell r="Y1193">
            <v>0</v>
          </cell>
        </row>
        <row r="1194">
          <cell r="P1194">
            <v>0</v>
          </cell>
          <cell r="U1194">
            <v>0</v>
          </cell>
          <cell r="V1194">
            <v>0</v>
          </cell>
          <cell r="X1194">
            <v>0</v>
          </cell>
          <cell r="Y1194">
            <v>0</v>
          </cell>
        </row>
        <row r="1195">
          <cell r="Q1195" t="str">
            <v>.511</v>
          </cell>
          <cell r="S1195" t="str">
            <v xml:space="preserve"> כיבוד</v>
          </cell>
          <cell r="U1195">
            <v>3100</v>
          </cell>
          <cell r="V1195">
            <v>3100</v>
          </cell>
          <cell r="X1195">
            <v>3100</v>
          </cell>
          <cell r="Y1195">
            <v>1539.02</v>
          </cell>
        </row>
        <row r="1197">
          <cell r="Q1197" t="str">
            <v>.530</v>
          </cell>
          <cell r="S1197" t="str">
            <v xml:space="preserve">הוצ' רכב </v>
          </cell>
          <cell r="U1197">
            <v>45000</v>
          </cell>
          <cell r="V1197">
            <v>45000</v>
          </cell>
          <cell r="X1197">
            <v>33300</v>
          </cell>
          <cell r="Y1197">
            <v>41843.94</v>
          </cell>
        </row>
        <row r="1199">
          <cell r="Q1199" t="str">
            <v>.540</v>
          </cell>
          <cell r="S1199" t="str">
            <v>טלפון</v>
          </cell>
          <cell r="U1199">
            <v>9800</v>
          </cell>
          <cell r="V1199">
            <v>9800</v>
          </cell>
          <cell r="X1199">
            <v>13000</v>
          </cell>
          <cell r="Y1199">
            <v>15990.25</v>
          </cell>
        </row>
        <row r="1200">
          <cell r="U1200">
            <v>0</v>
          </cell>
          <cell r="V1200">
            <v>0</v>
          </cell>
          <cell r="X1200">
            <v>0</v>
          </cell>
          <cell r="Y1200">
            <v>0</v>
          </cell>
        </row>
        <row r="1201">
          <cell r="Q1201" t="str">
            <v>.550</v>
          </cell>
          <cell r="S1201" t="str">
            <v>פרסומים</v>
          </cell>
          <cell r="U1201">
            <v>13100</v>
          </cell>
          <cell r="V1201">
            <v>13100</v>
          </cell>
          <cell r="X1201">
            <v>13100</v>
          </cell>
          <cell r="Y1201">
            <v>9000</v>
          </cell>
        </row>
        <row r="1202">
          <cell r="U1202">
            <v>0</v>
          </cell>
          <cell r="V1202">
            <v>0</v>
          </cell>
          <cell r="X1202">
            <v>0</v>
          </cell>
          <cell r="Y1202">
            <v>0</v>
          </cell>
        </row>
        <row r="1203">
          <cell r="Q1203" t="str">
            <v>.560</v>
          </cell>
          <cell r="S1203" t="str">
            <v>הוצאות משרדיות</v>
          </cell>
          <cell r="U1203">
            <v>5400</v>
          </cell>
          <cell r="V1203">
            <v>5400</v>
          </cell>
          <cell r="X1203">
            <v>5400</v>
          </cell>
          <cell r="Y1203">
            <v>5396.78</v>
          </cell>
        </row>
        <row r="1204">
          <cell r="U1204">
            <v>0</v>
          </cell>
          <cell r="V1204">
            <v>0</v>
          </cell>
          <cell r="X1204">
            <v>0</v>
          </cell>
          <cell r="Y1204">
            <v>0</v>
          </cell>
        </row>
        <row r="1205">
          <cell r="Q1205" t="str">
            <v>.593</v>
          </cell>
          <cell r="S1205" t="str">
            <v>השתת'בהוצ' הנח"ש</v>
          </cell>
          <cell r="U1205">
            <v>1300</v>
          </cell>
          <cell r="V1205">
            <v>1300</v>
          </cell>
          <cell r="X1205">
            <v>1000</v>
          </cell>
          <cell r="Y1205">
            <v>1019.88</v>
          </cell>
        </row>
        <row r="1206">
          <cell r="U1206">
            <v>0</v>
          </cell>
          <cell r="V1206">
            <v>0</v>
          </cell>
          <cell r="X1206">
            <v>0</v>
          </cell>
          <cell r="Y1206">
            <v>0</v>
          </cell>
        </row>
        <row r="1207">
          <cell r="Q1207" t="str">
            <v>.720</v>
          </cell>
          <cell r="S1207" t="str">
            <v>חומרים לקפיטריה</v>
          </cell>
          <cell r="X1207">
            <v>15200</v>
          </cell>
          <cell r="Y1207">
            <v>22862.85</v>
          </cell>
        </row>
        <row r="1208">
          <cell r="U1208">
            <v>0</v>
          </cell>
          <cell r="V1208">
            <v>0</v>
          </cell>
          <cell r="X1208">
            <v>0</v>
          </cell>
          <cell r="Y1208">
            <v>0</v>
          </cell>
        </row>
        <row r="1209">
          <cell r="Q1209" t="str">
            <v>.743</v>
          </cell>
          <cell r="S1209" t="str">
            <v>רכישות ציוד</v>
          </cell>
          <cell r="U1209">
            <v>106000</v>
          </cell>
          <cell r="V1209">
            <v>106000</v>
          </cell>
          <cell r="X1209">
            <v>22800</v>
          </cell>
          <cell r="Y1209">
            <v>83738.19</v>
          </cell>
        </row>
        <row r="1210">
          <cell r="U1210">
            <v>0</v>
          </cell>
          <cell r="V1210">
            <v>0</v>
          </cell>
          <cell r="X1210">
            <v>0</v>
          </cell>
          <cell r="Y1210">
            <v>0</v>
          </cell>
        </row>
        <row r="1211">
          <cell r="Q1211" t="str">
            <v>.751</v>
          </cell>
          <cell r="S1211" t="str">
            <v>קבלן נקיון</v>
          </cell>
          <cell r="U1211">
            <v>76000</v>
          </cell>
          <cell r="V1211">
            <v>76000</v>
          </cell>
          <cell r="X1211">
            <v>72000</v>
          </cell>
          <cell r="Y1211">
            <v>63800</v>
          </cell>
        </row>
        <row r="1213">
          <cell r="Q1213" t="str">
            <v>.752</v>
          </cell>
          <cell r="S1213" t="str">
            <v>הוצאות אבטחה-</v>
          </cell>
          <cell r="U1213">
            <v>4800</v>
          </cell>
          <cell r="V1213">
            <v>4800</v>
          </cell>
          <cell r="X1213">
            <v>4800</v>
          </cell>
          <cell r="Y1213">
            <v>5211</v>
          </cell>
        </row>
        <row r="1215">
          <cell r="Q1215" t="str">
            <v>.759</v>
          </cell>
          <cell r="S1215" t="str">
            <v>עובדים לפי חוזה</v>
          </cell>
          <cell r="U1215">
            <v>118000</v>
          </cell>
          <cell r="V1215">
            <v>118000</v>
          </cell>
          <cell r="X1215">
            <v>114000</v>
          </cell>
          <cell r="Y1215">
            <v>173553</v>
          </cell>
        </row>
        <row r="1216">
          <cell r="U1216">
            <v>0</v>
          </cell>
          <cell r="V1216">
            <v>0</v>
          </cell>
          <cell r="X1216">
            <v>0</v>
          </cell>
        </row>
        <row r="1217">
          <cell r="Q1217" t="str">
            <v>.780</v>
          </cell>
          <cell r="S1217" t="str">
            <v>תקציב שוטף</v>
          </cell>
          <cell r="U1217">
            <v>18100</v>
          </cell>
          <cell r="V1217">
            <v>18100</v>
          </cell>
          <cell r="X1217">
            <v>18100</v>
          </cell>
          <cell r="Y1217">
            <v>33746.050000000003</v>
          </cell>
        </row>
        <row r="1220">
          <cell r="J1220">
            <v>32934</v>
          </cell>
          <cell r="L1220" t="str">
            <v>בריכת שחיה עירונית</v>
          </cell>
          <cell r="M1220">
            <v>6073000</v>
          </cell>
          <cell r="N1220">
            <v>6073000</v>
          </cell>
          <cell r="O1220">
            <v>4920000</v>
          </cell>
          <cell r="P1220">
            <v>4029122.32</v>
          </cell>
          <cell r="Q1220">
            <v>82934</v>
          </cell>
          <cell r="S1220" t="str">
            <v>בריכת שחיה עירונית</v>
          </cell>
          <cell r="U1220">
            <v>5475100</v>
          </cell>
          <cell r="V1220">
            <v>5475100</v>
          </cell>
          <cell r="X1220">
            <v>5555100</v>
          </cell>
          <cell r="Y1220">
            <v>4436071.3299999991</v>
          </cell>
        </row>
        <row r="1221">
          <cell r="J1221" t="str">
            <v>-------</v>
          </cell>
          <cell r="L1221" t="str">
            <v>---------------------</v>
          </cell>
          <cell r="M1221" t="str">
            <v>--------------</v>
          </cell>
          <cell r="N1221" t="str">
            <v>--------------</v>
          </cell>
          <cell r="O1221" t="str">
            <v>--------------</v>
          </cell>
          <cell r="P1221" t="str">
            <v>--------------</v>
          </cell>
          <cell r="Q1221" t="str">
            <v>-----------------</v>
          </cell>
          <cell r="S1221" t="str">
            <v>-----------------</v>
          </cell>
          <cell r="U1221" t="str">
            <v>-----------------</v>
          </cell>
          <cell r="V1221" t="str">
            <v>-----------------</v>
          </cell>
          <cell r="X1221" t="str">
            <v>--------------</v>
          </cell>
          <cell r="Y1221" t="str">
            <v>--------------</v>
          </cell>
        </row>
        <row r="1222">
          <cell r="J1222" t="str">
            <v>.410</v>
          </cell>
          <cell r="L1222" t="str">
            <v>דמי כניסה</v>
          </cell>
          <cell r="M1222">
            <v>4400000</v>
          </cell>
          <cell r="N1222">
            <v>4400000</v>
          </cell>
          <cell r="O1222">
            <v>3000000</v>
          </cell>
          <cell r="P1222">
            <v>2515968.48</v>
          </cell>
          <cell r="Q1222" t="str">
            <v>.110</v>
          </cell>
          <cell r="S1222" t="str">
            <v>משכורת</v>
          </cell>
          <cell r="U1222">
            <v>754600</v>
          </cell>
          <cell r="V1222">
            <v>754600</v>
          </cell>
          <cell r="X1222">
            <v>720000</v>
          </cell>
          <cell r="Y1222">
            <v>603878.71</v>
          </cell>
        </row>
        <row r="1223">
          <cell r="M1223">
            <v>0</v>
          </cell>
          <cell r="N1223">
            <v>0</v>
          </cell>
          <cell r="O1223">
            <v>0</v>
          </cell>
          <cell r="P1223">
            <v>0</v>
          </cell>
          <cell r="U1223">
            <v>0</v>
          </cell>
          <cell r="V1223">
            <v>0</v>
          </cell>
          <cell r="X1223">
            <v>0</v>
          </cell>
          <cell r="Y1223">
            <v>0</v>
          </cell>
        </row>
        <row r="1224">
          <cell r="J1224" t="str">
            <v>.411</v>
          </cell>
          <cell r="L1224" t="str">
            <v>ביטוח חוגים</v>
          </cell>
          <cell r="M1224">
            <v>25000</v>
          </cell>
          <cell r="N1224">
            <v>25000</v>
          </cell>
          <cell r="O1224">
            <v>70000</v>
          </cell>
          <cell r="P1224">
            <v>44127.839999999997</v>
          </cell>
          <cell r="Q1224" t="str">
            <v>.130</v>
          </cell>
          <cell r="S1224" t="str">
            <v>שעות נוספות</v>
          </cell>
          <cell r="U1224">
            <v>140000</v>
          </cell>
          <cell r="V1224">
            <v>140000</v>
          </cell>
          <cell r="X1224">
            <v>140000</v>
          </cell>
          <cell r="Y1224">
            <v>114665.44</v>
          </cell>
        </row>
        <row r="1225">
          <cell r="M1225">
            <v>0</v>
          </cell>
          <cell r="N1225">
            <v>0</v>
          </cell>
          <cell r="O1225">
            <v>0</v>
          </cell>
          <cell r="P1225">
            <v>0</v>
          </cell>
          <cell r="U1225">
            <v>0</v>
          </cell>
          <cell r="V1225">
            <v>0</v>
          </cell>
          <cell r="X1225">
            <v>0</v>
          </cell>
          <cell r="Y1225">
            <v>0</v>
          </cell>
        </row>
        <row r="1226">
          <cell r="J1226" t="str">
            <v>.420</v>
          </cell>
          <cell r="L1226" t="str">
            <v>הכנסות שונות</v>
          </cell>
          <cell r="M1226">
            <v>230000</v>
          </cell>
          <cell r="N1226">
            <v>230000</v>
          </cell>
          <cell r="O1226">
            <v>200000</v>
          </cell>
          <cell r="P1226">
            <v>22385</v>
          </cell>
          <cell r="Q1226" t="str">
            <v>.210</v>
          </cell>
          <cell r="S1226" t="str">
            <v>שכר  מצילים</v>
          </cell>
          <cell r="U1226">
            <v>650000</v>
          </cell>
          <cell r="V1226">
            <v>650000</v>
          </cell>
          <cell r="X1226">
            <v>650000</v>
          </cell>
          <cell r="Y1226">
            <v>704511.21</v>
          </cell>
        </row>
        <row r="1227">
          <cell r="M1227">
            <v>0</v>
          </cell>
          <cell r="N1227">
            <v>0</v>
          </cell>
          <cell r="O1227">
            <v>0</v>
          </cell>
          <cell r="P1227">
            <v>0</v>
          </cell>
          <cell r="U1227">
            <v>0</v>
          </cell>
          <cell r="V1227">
            <v>0</v>
          </cell>
          <cell r="X1227">
            <v>0</v>
          </cell>
          <cell r="Y1227">
            <v>0</v>
          </cell>
        </row>
        <row r="1228">
          <cell r="J1228" t="str">
            <v>.421</v>
          </cell>
          <cell r="L1228" t="str">
            <v>דמי שכירות</v>
          </cell>
          <cell r="M1228">
            <v>158000</v>
          </cell>
          <cell r="N1228">
            <v>158000</v>
          </cell>
          <cell r="O1228">
            <v>250000</v>
          </cell>
          <cell r="P1228">
            <v>419892</v>
          </cell>
          <cell r="Q1228" t="str">
            <v>.211</v>
          </cell>
          <cell r="S1228" t="str">
            <v>מאמני שחיה</v>
          </cell>
          <cell r="U1228">
            <v>500000</v>
          </cell>
          <cell r="V1228">
            <v>500000</v>
          </cell>
          <cell r="X1228">
            <v>400000</v>
          </cell>
          <cell r="Y1228">
            <v>506347.79</v>
          </cell>
        </row>
        <row r="1229">
          <cell r="M1229">
            <v>0</v>
          </cell>
          <cell r="N1229">
            <v>0</v>
          </cell>
          <cell r="O1229">
            <v>0</v>
          </cell>
          <cell r="P1229">
            <v>0</v>
          </cell>
          <cell r="U1229">
            <v>0</v>
          </cell>
          <cell r="V1229">
            <v>0</v>
          </cell>
          <cell r="X1229">
            <v>0</v>
          </cell>
          <cell r="Y1229">
            <v>0</v>
          </cell>
        </row>
        <row r="1230">
          <cell r="J1230" t="str">
            <v>.422</v>
          </cell>
          <cell r="L1230" t="str">
            <v>בי"ס לשחיה</v>
          </cell>
          <cell r="M1230">
            <v>1260000</v>
          </cell>
          <cell r="N1230">
            <v>1260000</v>
          </cell>
          <cell r="O1230">
            <v>1400000</v>
          </cell>
          <cell r="P1230">
            <v>1026749</v>
          </cell>
          <cell r="Q1230" t="str">
            <v>.212</v>
          </cell>
          <cell r="S1230" t="str">
            <v>שכר חדר כושר</v>
          </cell>
          <cell r="U1230">
            <v>320000</v>
          </cell>
          <cell r="V1230">
            <v>320000</v>
          </cell>
          <cell r="X1230">
            <v>265000</v>
          </cell>
          <cell r="Y1230">
            <v>269523.98</v>
          </cell>
        </row>
        <row r="1232">
          <cell r="Q1232" t="str">
            <v>.213</v>
          </cell>
          <cell r="S1232" t="str">
            <v>עובדים שעתיים</v>
          </cell>
          <cell r="U1232">
            <v>230000</v>
          </cell>
          <cell r="V1232">
            <v>230000</v>
          </cell>
          <cell r="X1232">
            <v>230000</v>
          </cell>
        </row>
        <row r="1233">
          <cell r="M1233">
            <v>0</v>
          </cell>
          <cell r="N1233">
            <v>0</v>
          </cell>
          <cell r="O1233">
            <v>0</v>
          </cell>
        </row>
        <row r="1234">
          <cell r="M1234">
            <v>0</v>
          </cell>
          <cell r="N1234">
            <v>0</v>
          </cell>
          <cell r="O1234">
            <v>0</v>
          </cell>
          <cell r="Q1234" t="str">
            <v>.420</v>
          </cell>
          <cell r="S1234" t="str">
            <v xml:space="preserve">אחזקת בריכת </v>
          </cell>
          <cell r="U1234">
            <v>125000</v>
          </cell>
          <cell r="V1234">
            <v>125000</v>
          </cell>
          <cell r="X1234">
            <v>125000</v>
          </cell>
          <cell r="Y1234">
            <v>65328</v>
          </cell>
        </row>
        <row r="1235">
          <cell r="O1235">
            <v>0</v>
          </cell>
          <cell r="P1235">
            <v>0</v>
          </cell>
          <cell r="S1235" t="str">
            <v>שחיה</v>
          </cell>
          <cell r="U1235">
            <v>0</v>
          </cell>
          <cell r="V1235">
            <v>0</v>
          </cell>
          <cell r="X1235">
            <v>0</v>
          </cell>
          <cell r="Y1235">
            <v>0</v>
          </cell>
        </row>
        <row r="1236">
          <cell r="P1236">
            <v>0</v>
          </cell>
          <cell r="Q1236" t="str">
            <v>.421</v>
          </cell>
          <cell r="S1236" t="str">
            <v>אחזקה שוטפת</v>
          </cell>
          <cell r="U1236">
            <v>100000</v>
          </cell>
          <cell r="V1236">
            <v>100000</v>
          </cell>
          <cell r="X1236">
            <v>100000</v>
          </cell>
          <cell r="Y1236">
            <v>44512.89</v>
          </cell>
        </row>
        <row r="1237">
          <cell r="P1237">
            <v>0</v>
          </cell>
          <cell r="U1237">
            <v>0</v>
          </cell>
          <cell r="V1237">
            <v>0</v>
          </cell>
          <cell r="X1237">
            <v>0</v>
          </cell>
          <cell r="Y1237">
            <v>0</v>
          </cell>
        </row>
        <row r="1238">
          <cell r="Q1238" t="str">
            <v>.431</v>
          </cell>
          <cell r="S1238" t="str">
            <v xml:space="preserve">חשמל </v>
          </cell>
          <cell r="U1238">
            <v>627900</v>
          </cell>
          <cell r="V1238">
            <v>627900</v>
          </cell>
          <cell r="X1238">
            <v>500000</v>
          </cell>
          <cell r="Y1238">
            <v>472529.48</v>
          </cell>
        </row>
        <row r="1239">
          <cell r="U1239">
            <v>0</v>
          </cell>
          <cell r="V1239">
            <v>0</v>
          </cell>
          <cell r="X1239">
            <v>0</v>
          </cell>
          <cell r="Y1239">
            <v>0</v>
          </cell>
        </row>
        <row r="1240">
          <cell r="Q1240" t="str">
            <v>.432</v>
          </cell>
          <cell r="S1240" t="str">
            <v>מים</v>
          </cell>
          <cell r="U1240">
            <v>290000</v>
          </cell>
          <cell r="V1240">
            <v>290000</v>
          </cell>
          <cell r="X1240">
            <v>290000</v>
          </cell>
          <cell r="Y1240">
            <v>206410.18</v>
          </cell>
        </row>
        <row r="1241">
          <cell r="U1241">
            <v>0</v>
          </cell>
          <cell r="V1241">
            <v>0</v>
          </cell>
          <cell r="X1241">
            <v>0</v>
          </cell>
          <cell r="Y1241">
            <v>0</v>
          </cell>
        </row>
        <row r="1242">
          <cell r="Q1242" t="str">
            <v>.433</v>
          </cell>
          <cell r="S1242" t="str">
            <v>רכישת גז</v>
          </cell>
          <cell r="U1242">
            <v>452000</v>
          </cell>
          <cell r="V1242">
            <v>452000</v>
          </cell>
          <cell r="X1242">
            <v>452000</v>
          </cell>
          <cell r="Y1242">
            <v>364425.24</v>
          </cell>
        </row>
        <row r="1243">
          <cell r="Y1243">
            <v>0</v>
          </cell>
        </row>
        <row r="1244">
          <cell r="Q1244" t="str">
            <v>.440</v>
          </cell>
          <cell r="S1244" t="str">
            <v>ביטוח</v>
          </cell>
          <cell r="U1244">
            <v>8000</v>
          </cell>
          <cell r="V1244">
            <v>8000</v>
          </cell>
          <cell r="X1244">
            <v>18000</v>
          </cell>
          <cell r="Y1244">
            <v>7983.54</v>
          </cell>
        </row>
        <row r="1246">
          <cell r="Q1246" t="str">
            <v>.441</v>
          </cell>
          <cell r="S1246" t="str">
            <v>ביטוח  ספורט</v>
          </cell>
          <cell r="U1246">
            <v>25000</v>
          </cell>
          <cell r="V1246">
            <v>25000</v>
          </cell>
          <cell r="X1246">
            <v>70000</v>
          </cell>
          <cell r="Y1246">
            <v>57898</v>
          </cell>
        </row>
        <row r="1248">
          <cell r="Q1248" t="str">
            <v>.511</v>
          </cell>
          <cell r="S1248" t="str">
            <v xml:space="preserve"> כיבוד</v>
          </cell>
          <cell r="U1248">
            <v>14700</v>
          </cell>
          <cell r="V1248">
            <v>14700</v>
          </cell>
          <cell r="X1248">
            <v>12000</v>
          </cell>
          <cell r="Y1248">
            <v>6378.1</v>
          </cell>
        </row>
        <row r="1250">
          <cell r="Q1250" t="str">
            <v>.530</v>
          </cell>
          <cell r="S1250" t="str">
            <v>רכב מנהלי</v>
          </cell>
          <cell r="U1250">
            <v>59000</v>
          </cell>
          <cell r="V1250">
            <v>59000</v>
          </cell>
          <cell r="X1250">
            <v>33300</v>
          </cell>
          <cell r="Y1250">
            <v>37769.25</v>
          </cell>
        </row>
        <row r="1252">
          <cell r="Q1252" t="str">
            <v>.540</v>
          </cell>
          <cell r="S1252" t="str">
            <v>טלפון</v>
          </cell>
          <cell r="U1252">
            <v>33100</v>
          </cell>
          <cell r="V1252">
            <v>33100</v>
          </cell>
          <cell r="X1252">
            <v>48000</v>
          </cell>
          <cell r="Y1252">
            <v>41189.53</v>
          </cell>
        </row>
        <row r="1253">
          <cell r="U1253">
            <v>0</v>
          </cell>
          <cell r="V1253">
            <v>0</v>
          </cell>
          <cell r="X1253">
            <v>0</v>
          </cell>
          <cell r="Y1253">
            <v>0</v>
          </cell>
        </row>
        <row r="1254">
          <cell r="Q1254" t="str">
            <v>.550</v>
          </cell>
          <cell r="S1254" t="str">
            <v>פרסומים</v>
          </cell>
          <cell r="U1254">
            <v>57000</v>
          </cell>
          <cell r="V1254">
            <v>57000</v>
          </cell>
          <cell r="X1254">
            <v>57000</v>
          </cell>
          <cell r="Y1254">
            <v>29585</v>
          </cell>
        </row>
        <row r="1255">
          <cell r="U1255">
            <v>0</v>
          </cell>
          <cell r="V1255">
            <v>0</v>
          </cell>
          <cell r="X1255">
            <v>0</v>
          </cell>
          <cell r="Y1255">
            <v>0</v>
          </cell>
        </row>
        <row r="1256">
          <cell r="Q1256" t="str">
            <v>.560</v>
          </cell>
          <cell r="S1256" t="str">
            <v>הוצאות משרדיות</v>
          </cell>
          <cell r="U1256">
            <v>23800</v>
          </cell>
          <cell r="V1256">
            <v>23800</v>
          </cell>
          <cell r="X1256">
            <v>23800</v>
          </cell>
          <cell r="Y1256">
            <v>9650.57</v>
          </cell>
        </row>
        <row r="1257">
          <cell r="U1257">
            <v>0</v>
          </cell>
          <cell r="V1257">
            <v>0</v>
          </cell>
          <cell r="X1257">
            <v>0</v>
          </cell>
          <cell r="Y1257">
            <v>0</v>
          </cell>
        </row>
        <row r="1258">
          <cell r="Q1258" t="str">
            <v>.751</v>
          </cell>
          <cell r="S1258" t="str">
            <v>נקיון</v>
          </cell>
          <cell r="U1258">
            <v>420000</v>
          </cell>
          <cell r="V1258">
            <v>420000</v>
          </cell>
          <cell r="X1258">
            <v>680000</v>
          </cell>
          <cell r="Y1258">
            <v>378698</v>
          </cell>
        </row>
        <row r="1259">
          <cell r="U1259">
            <v>0</v>
          </cell>
          <cell r="V1259">
            <v>0</v>
          </cell>
          <cell r="X1259">
            <v>0</v>
          </cell>
          <cell r="Y1259">
            <v>0</v>
          </cell>
        </row>
        <row r="1260">
          <cell r="Q1260" t="str">
            <v>.753</v>
          </cell>
          <cell r="S1260" t="str">
            <v>אבטחה</v>
          </cell>
          <cell r="U1260">
            <v>256000</v>
          </cell>
          <cell r="V1260">
            <v>256000</v>
          </cell>
          <cell r="X1260">
            <v>370500</v>
          </cell>
          <cell r="Y1260">
            <v>201624.36</v>
          </cell>
        </row>
        <row r="1261">
          <cell r="U1261">
            <v>0</v>
          </cell>
          <cell r="V1261">
            <v>0</v>
          </cell>
          <cell r="X1261">
            <v>0</v>
          </cell>
          <cell r="Y1261">
            <v>0</v>
          </cell>
        </row>
        <row r="1262">
          <cell r="Q1262" t="str">
            <v>.759</v>
          </cell>
          <cell r="S1262" t="str">
            <v>עובדים עם חשבונית</v>
          </cell>
          <cell r="U1262">
            <v>228000</v>
          </cell>
          <cell r="V1262">
            <v>228000</v>
          </cell>
          <cell r="X1262">
            <v>228000</v>
          </cell>
          <cell r="Y1262">
            <v>178123.5</v>
          </cell>
        </row>
        <row r="1263">
          <cell r="U1263">
            <v>0</v>
          </cell>
          <cell r="V1263">
            <v>0</v>
          </cell>
          <cell r="X1263">
            <v>0</v>
          </cell>
          <cell r="Y1263">
            <v>0</v>
          </cell>
        </row>
        <row r="1264">
          <cell r="Q1264" t="str">
            <v>.780</v>
          </cell>
          <cell r="S1264" t="str">
            <v>תקציב שוטף</v>
          </cell>
          <cell r="U1264">
            <v>161000</v>
          </cell>
          <cell r="V1264">
            <v>161000</v>
          </cell>
          <cell r="X1264">
            <v>142500</v>
          </cell>
          <cell r="Y1264">
            <v>135038.56</v>
          </cell>
        </row>
        <row r="1266">
          <cell r="L1266" t="str">
            <v>ספורט בחינוך</v>
          </cell>
          <cell r="M1266">
            <v>944000</v>
          </cell>
          <cell r="N1266">
            <v>944000</v>
          </cell>
          <cell r="O1266">
            <v>894000</v>
          </cell>
          <cell r="P1266">
            <v>1195049.1099999999</v>
          </cell>
          <cell r="S1266" t="str">
            <v>ספורט בחינוך</v>
          </cell>
          <cell r="U1266">
            <v>1661000</v>
          </cell>
          <cell r="V1266">
            <v>1661000</v>
          </cell>
          <cell r="X1266">
            <v>1653100</v>
          </cell>
          <cell r="Y1266">
            <v>2127727.79</v>
          </cell>
        </row>
        <row r="1267">
          <cell r="J1267" t="str">
            <v>-------</v>
          </cell>
          <cell r="L1267" t="str">
            <v>---------------------</v>
          </cell>
          <cell r="M1267" t="str">
            <v>--------------</v>
          </cell>
          <cell r="N1267" t="str">
            <v>--------------</v>
          </cell>
          <cell r="O1267" t="str">
            <v>--------------</v>
          </cell>
          <cell r="P1267" t="str">
            <v>--------------</v>
          </cell>
          <cell r="Q1267" t="str">
            <v>-----------------</v>
          </cell>
          <cell r="S1267" t="str">
            <v>-----------------</v>
          </cell>
          <cell r="U1267" t="str">
            <v>-----------------</v>
          </cell>
          <cell r="V1267" t="str">
            <v>-----------------</v>
          </cell>
          <cell r="X1267" t="str">
            <v>-----------------</v>
          </cell>
          <cell r="Y1267" t="str">
            <v>-----------------</v>
          </cell>
        </row>
        <row r="1268">
          <cell r="J1268">
            <v>3132</v>
          </cell>
          <cell r="L1268" t="str">
            <v>ספורט בתי"הס</v>
          </cell>
          <cell r="M1268">
            <v>38000</v>
          </cell>
          <cell r="N1268">
            <v>38000</v>
          </cell>
          <cell r="O1268">
            <v>38000</v>
          </cell>
          <cell r="P1268">
            <v>20000</v>
          </cell>
          <cell r="Q1268">
            <v>8132</v>
          </cell>
          <cell r="S1268" t="str">
            <v>ספורט בתי"הס</v>
          </cell>
          <cell r="U1268">
            <v>371300</v>
          </cell>
          <cell r="V1268">
            <v>371300</v>
          </cell>
          <cell r="X1268">
            <v>386300</v>
          </cell>
          <cell r="Y1268">
            <v>361710.85</v>
          </cell>
        </row>
        <row r="1269">
          <cell r="J1269" t="str">
            <v>-------</v>
          </cell>
          <cell r="L1269" t="str">
            <v>---------------------</v>
          </cell>
          <cell r="M1269" t="str">
            <v>--------------</v>
          </cell>
          <cell r="N1269" t="str">
            <v>--------------</v>
          </cell>
          <cell r="O1269" t="str">
            <v>--------------</v>
          </cell>
          <cell r="P1269" t="str">
            <v>--------------</v>
          </cell>
          <cell r="Q1269" t="str">
            <v>-----------------</v>
          </cell>
          <cell r="S1269" t="str">
            <v>-----------------</v>
          </cell>
          <cell r="U1269" t="str">
            <v>-----------------</v>
          </cell>
          <cell r="V1269" t="str">
            <v>-----------------</v>
          </cell>
          <cell r="X1269" t="str">
            <v>--------------</v>
          </cell>
          <cell r="Y1269" t="str">
            <v>--------------</v>
          </cell>
        </row>
        <row r="1270">
          <cell r="J1270" t="str">
            <v>.929</v>
          </cell>
          <cell r="L1270" t="str">
            <v>הששת' מ.החינוך</v>
          </cell>
          <cell r="M1270">
            <v>38000</v>
          </cell>
          <cell r="N1270">
            <v>38000</v>
          </cell>
          <cell r="O1270">
            <v>38000</v>
          </cell>
          <cell r="P1270">
            <v>20000</v>
          </cell>
          <cell r="Q1270" t="str">
            <v>.111</v>
          </cell>
          <cell r="S1270" t="str">
            <v>משכורת</v>
          </cell>
          <cell r="U1270">
            <v>230000</v>
          </cell>
          <cell r="V1270">
            <v>230000</v>
          </cell>
          <cell r="X1270">
            <v>230000</v>
          </cell>
          <cell r="Y1270">
            <v>229683.18</v>
          </cell>
        </row>
        <row r="1271">
          <cell r="Y1271">
            <v>0</v>
          </cell>
        </row>
        <row r="1272">
          <cell r="Q1272" t="str">
            <v>.216</v>
          </cell>
          <cell r="S1272" t="str">
            <v>שכר מדריכים</v>
          </cell>
          <cell r="U1272">
            <v>104000</v>
          </cell>
          <cell r="V1272">
            <v>104000</v>
          </cell>
          <cell r="X1272">
            <v>104000</v>
          </cell>
          <cell r="Y1272">
            <v>97700.79</v>
          </cell>
        </row>
        <row r="1273">
          <cell r="Y1273">
            <v>0</v>
          </cell>
        </row>
        <row r="1274">
          <cell r="Q1274" t="str">
            <v>.781</v>
          </cell>
          <cell r="S1274" t="str">
            <v>ספורט לבתי"ס</v>
          </cell>
          <cell r="U1274">
            <v>37300</v>
          </cell>
          <cell r="V1274">
            <v>37300</v>
          </cell>
          <cell r="X1274">
            <v>52300</v>
          </cell>
          <cell r="Y1274">
            <v>34326.879999999997</v>
          </cell>
        </row>
        <row r="1275">
          <cell r="U1275">
            <v>0</v>
          </cell>
          <cell r="V1275">
            <v>0</v>
          </cell>
          <cell r="X1275">
            <v>0</v>
          </cell>
        </row>
        <row r="1276">
          <cell r="X1276">
            <v>0</v>
          </cell>
        </row>
        <row r="1277">
          <cell r="J1277">
            <v>3139</v>
          </cell>
          <cell r="L1277" t="str">
            <v>שחיה</v>
          </cell>
          <cell r="M1277">
            <v>125000</v>
          </cell>
          <cell r="N1277">
            <v>125000</v>
          </cell>
          <cell r="O1277">
            <v>125000</v>
          </cell>
          <cell r="P1277">
            <v>121049</v>
          </cell>
          <cell r="Q1277">
            <v>8139</v>
          </cell>
          <cell r="S1277" t="str">
            <v>שחיה</v>
          </cell>
          <cell r="U1277">
            <v>120500</v>
          </cell>
          <cell r="V1277">
            <v>120500</v>
          </cell>
          <cell r="X1277">
            <v>120500</v>
          </cell>
          <cell r="Y1277">
            <v>125658.08</v>
          </cell>
        </row>
        <row r="1278">
          <cell r="J1278" t="str">
            <v>-------</v>
          </cell>
          <cell r="L1278" t="str">
            <v>---------------------</v>
          </cell>
          <cell r="M1278" t="str">
            <v>--------------</v>
          </cell>
          <cell r="N1278" t="str">
            <v>--------------</v>
          </cell>
          <cell r="O1278" t="str">
            <v>--------------</v>
          </cell>
          <cell r="P1278" t="str">
            <v>--------------</v>
          </cell>
          <cell r="Q1278" t="str">
            <v>-----------------</v>
          </cell>
          <cell r="S1278" t="str">
            <v>-----------------</v>
          </cell>
          <cell r="U1278" t="str">
            <v>-----------------</v>
          </cell>
          <cell r="V1278" t="str">
            <v>-----------------</v>
          </cell>
          <cell r="X1278" t="str">
            <v>--------------</v>
          </cell>
          <cell r="Y1278" t="str">
            <v>--------------</v>
          </cell>
        </row>
        <row r="1279">
          <cell r="J1279" t="str">
            <v>.410</v>
          </cell>
          <cell r="L1279" t="str">
            <v xml:space="preserve"> שחיה בבתי ספר</v>
          </cell>
          <cell r="M1279">
            <v>125000</v>
          </cell>
          <cell r="N1279">
            <v>125000</v>
          </cell>
          <cell r="O1279">
            <v>125000</v>
          </cell>
          <cell r="P1279">
            <v>121049</v>
          </cell>
          <cell r="Q1279" t="str">
            <v xml:space="preserve">.210 </v>
          </cell>
          <cell r="S1279" t="str">
            <v xml:space="preserve">שכר מדריכים </v>
          </cell>
          <cell r="U1279">
            <v>33000</v>
          </cell>
          <cell r="V1279">
            <v>33000</v>
          </cell>
          <cell r="X1279">
            <v>33000</v>
          </cell>
          <cell r="Y1279">
            <v>30519.08</v>
          </cell>
        </row>
        <row r="1280">
          <cell r="Y1280">
            <v>0</v>
          </cell>
        </row>
        <row r="1281">
          <cell r="M1281" t="str">
            <v xml:space="preserve"> </v>
          </cell>
          <cell r="N1281" t="str">
            <v xml:space="preserve"> </v>
          </cell>
          <cell r="Q1281" t="str">
            <v>.710</v>
          </cell>
          <cell r="S1281" t="str">
            <v xml:space="preserve"> הסעות</v>
          </cell>
          <cell r="U1281">
            <v>63700</v>
          </cell>
          <cell r="V1281">
            <v>63700</v>
          </cell>
          <cell r="X1281">
            <v>63700</v>
          </cell>
          <cell r="Y1281">
            <v>66289</v>
          </cell>
        </row>
        <row r="1282">
          <cell r="U1282">
            <v>0</v>
          </cell>
          <cell r="V1282">
            <v>0</v>
          </cell>
          <cell r="X1282">
            <v>0</v>
          </cell>
          <cell r="Y1282">
            <v>0</v>
          </cell>
        </row>
        <row r="1283">
          <cell r="Q1283" t="str">
            <v>.781</v>
          </cell>
          <cell r="S1283" t="str">
            <v>הוצאות כניסה  לברכ</v>
          </cell>
          <cell r="U1283">
            <v>23800</v>
          </cell>
          <cell r="V1283">
            <v>23800</v>
          </cell>
          <cell r="X1283">
            <v>23800</v>
          </cell>
          <cell r="Y1283">
            <v>28850</v>
          </cell>
        </row>
        <row r="1284">
          <cell r="X1284">
            <v>0</v>
          </cell>
        </row>
        <row r="1285">
          <cell r="U1285">
            <v>0</v>
          </cell>
          <cell r="V1285">
            <v>0</v>
          </cell>
          <cell r="X1285">
            <v>0</v>
          </cell>
        </row>
        <row r="1286">
          <cell r="J1286">
            <v>314</v>
          </cell>
          <cell r="L1286" t="str">
            <v>ספורט חטיבות</v>
          </cell>
          <cell r="M1286">
            <v>706000</v>
          </cell>
          <cell r="N1286">
            <v>706000</v>
          </cell>
          <cell r="O1286">
            <v>656000</v>
          </cell>
          <cell r="P1286">
            <v>1001665.11</v>
          </cell>
          <cell r="Q1286">
            <v>814</v>
          </cell>
          <cell r="S1286" t="str">
            <v>ספורט חטיבות</v>
          </cell>
          <cell r="U1286">
            <v>862000</v>
          </cell>
          <cell r="V1286">
            <v>862000</v>
          </cell>
          <cell r="X1286">
            <v>844500</v>
          </cell>
          <cell r="Y1286">
            <v>1352998.9100000001</v>
          </cell>
        </row>
        <row r="1287">
          <cell r="J1287" t="str">
            <v>-------</v>
          </cell>
          <cell r="L1287" t="str">
            <v>---------------------</v>
          </cell>
          <cell r="M1287" t="str">
            <v>--------------</v>
          </cell>
          <cell r="N1287" t="str">
            <v>--------------</v>
          </cell>
          <cell r="O1287" t="str">
            <v>--------------</v>
          </cell>
          <cell r="P1287" t="str">
            <v>--------------</v>
          </cell>
          <cell r="Q1287" t="str">
            <v>-----------------</v>
          </cell>
          <cell r="S1287" t="str">
            <v>-----------------</v>
          </cell>
          <cell r="U1287" t="str">
            <v>-----------------</v>
          </cell>
          <cell r="V1287" t="str">
            <v>-----------------</v>
          </cell>
          <cell r="X1287" t="str">
            <v>--------------</v>
          </cell>
          <cell r="Y1287" t="str">
            <v>--------------</v>
          </cell>
        </row>
        <row r="1288">
          <cell r="J1288" t="str">
            <v>.423</v>
          </cell>
          <cell r="L1288" t="str">
            <v>מגמות ספורט</v>
          </cell>
          <cell r="M1288">
            <v>600000</v>
          </cell>
          <cell r="N1288">
            <v>600000</v>
          </cell>
          <cell r="O1288">
            <v>600000</v>
          </cell>
          <cell r="P1288">
            <v>959437.11</v>
          </cell>
          <cell r="Q1288" t="str">
            <v xml:space="preserve">.210 </v>
          </cell>
          <cell r="S1288" t="str">
            <v>שכר מדריכי ספורט</v>
          </cell>
          <cell r="U1288">
            <v>550000</v>
          </cell>
          <cell r="V1288">
            <v>550000</v>
          </cell>
          <cell r="X1288">
            <v>550000</v>
          </cell>
          <cell r="Y1288">
            <v>1092022.03</v>
          </cell>
        </row>
        <row r="1290">
          <cell r="J1290" t="str">
            <v>.921</v>
          </cell>
          <cell r="L1290" t="str">
            <v>מ.החנוך כתות ספורט</v>
          </cell>
          <cell r="M1290">
            <v>56000</v>
          </cell>
          <cell r="N1290">
            <v>56000</v>
          </cell>
          <cell r="O1290">
            <v>56000</v>
          </cell>
          <cell r="P1290">
            <v>42228</v>
          </cell>
          <cell r="Q1290" t="str">
            <v>.710</v>
          </cell>
          <cell r="S1290" t="str">
            <v xml:space="preserve"> הסעות למשחקים</v>
          </cell>
          <cell r="U1290">
            <v>50000</v>
          </cell>
          <cell r="V1290">
            <v>50000</v>
          </cell>
          <cell r="X1290">
            <v>47500</v>
          </cell>
          <cell r="Y1290">
            <v>17197</v>
          </cell>
        </row>
        <row r="1291">
          <cell r="M1291" t="str">
            <v xml:space="preserve"> </v>
          </cell>
          <cell r="N1291" t="str">
            <v xml:space="preserve"> </v>
          </cell>
        </row>
        <row r="1292">
          <cell r="J1292" t="str">
            <v>.922</v>
          </cell>
          <cell r="L1292" t="str">
            <v xml:space="preserve"> הסעות למשחקים</v>
          </cell>
          <cell r="M1292">
            <v>50000</v>
          </cell>
          <cell r="N1292">
            <v>50000</v>
          </cell>
          <cell r="Q1292" t="str">
            <v xml:space="preserve">.755 </v>
          </cell>
          <cell r="S1292" t="str">
            <v>ספורט בחשבונית</v>
          </cell>
          <cell r="U1292">
            <v>152000</v>
          </cell>
          <cell r="V1292">
            <v>152000</v>
          </cell>
          <cell r="X1292">
            <v>152000</v>
          </cell>
          <cell r="Y1292">
            <v>131206.75</v>
          </cell>
        </row>
        <row r="1293">
          <cell r="U1293">
            <v>0</v>
          </cell>
          <cell r="V1293">
            <v>0</v>
          </cell>
          <cell r="X1293">
            <v>0</v>
          </cell>
        </row>
        <row r="1294">
          <cell r="Q1294" t="str">
            <v xml:space="preserve">.781 </v>
          </cell>
          <cell r="S1294" t="str">
            <v xml:space="preserve"> כתת ספורט-שוטף</v>
          </cell>
          <cell r="U1294">
            <v>110000</v>
          </cell>
          <cell r="V1294">
            <v>110000</v>
          </cell>
          <cell r="X1294">
            <v>95000</v>
          </cell>
          <cell r="Y1294">
            <v>112573.13</v>
          </cell>
        </row>
        <row r="1295">
          <cell r="M1295" t="str">
            <v xml:space="preserve"> </v>
          </cell>
          <cell r="N1295" t="str">
            <v xml:space="preserve"> </v>
          </cell>
          <cell r="U1295">
            <v>0</v>
          </cell>
          <cell r="V1295">
            <v>0</v>
          </cell>
          <cell r="X1295">
            <v>0</v>
          </cell>
        </row>
        <row r="1296">
          <cell r="X1296">
            <v>0</v>
          </cell>
        </row>
        <row r="1297">
          <cell r="J1297" t="str">
            <v>3152</v>
          </cell>
          <cell r="L1297" t="str">
            <v>ספורט בתיכונים</v>
          </cell>
          <cell r="M1297">
            <v>75000</v>
          </cell>
          <cell r="N1297">
            <v>75000</v>
          </cell>
          <cell r="O1297">
            <v>75000</v>
          </cell>
          <cell r="P1297">
            <v>52335</v>
          </cell>
          <cell r="Q1297" t="str">
            <v>8152</v>
          </cell>
          <cell r="S1297" t="str">
            <v>ספורט בתיכונים</v>
          </cell>
          <cell r="U1297">
            <v>307200</v>
          </cell>
          <cell r="V1297">
            <v>307200</v>
          </cell>
          <cell r="X1297">
            <v>301800</v>
          </cell>
          <cell r="Y1297">
            <v>287359.95</v>
          </cell>
        </row>
        <row r="1298">
          <cell r="J1298" t="str">
            <v>-------</v>
          </cell>
          <cell r="L1298" t="str">
            <v>---------------------</v>
          </cell>
          <cell r="M1298" t="str">
            <v>--------------</v>
          </cell>
          <cell r="N1298" t="str">
            <v>--------------</v>
          </cell>
          <cell r="O1298" t="str">
            <v>--------------</v>
          </cell>
          <cell r="P1298" t="str">
            <v>--------------</v>
          </cell>
          <cell r="Q1298" t="str">
            <v>-----------------</v>
          </cell>
          <cell r="S1298" t="str">
            <v>-----------------</v>
          </cell>
          <cell r="U1298" t="str">
            <v>-----------------</v>
          </cell>
          <cell r="V1298" t="str">
            <v>-----------------</v>
          </cell>
          <cell r="X1298" t="str">
            <v>--------------</v>
          </cell>
          <cell r="Y1298" t="str">
            <v>--------------</v>
          </cell>
        </row>
        <row r="1299">
          <cell r="J1299" t="str">
            <v>.420</v>
          </cell>
          <cell r="L1299" t="str">
            <v xml:space="preserve">דמי ספורט-רועי </v>
          </cell>
          <cell r="M1299">
            <v>30000</v>
          </cell>
          <cell r="N1299">
            <v>30000</v>
          </cell>
          <cell r="O1299">
            <v>30000</v>
          </cell>
          <cell r="P1299">
            <v>17335</v>
          </cell>
          <cell r="Q1299" t="str">
            <v>.119</v>
          </cell>
          <cell r="S1299" t="str">
            <v>משכורת קרלו</v>
          </cell>
          <cell r="U1299">
            <v>118400</v>
          </cell>
          <cell r="V1299">
            <v>118400</v>
          </cell>
          <cell r="X1299">
            <v>113000</v>
          </cell>
          <cell r="Y1299">
            <v>122965.5</v>
          </cell>
        </row>
        <row r="1300">
          <cell r="L1300" t="str">
            <v>קליין</v>
          </cell>
          <cell r="M1300" t="str">
            <v xml:space="preserve"> </v>
          </cell>
          <cell r="N1300" t="str">
            <v xml:space="preserve"> </v>
          </cell>
          <cell r="O1300">
            <v>0</v>
          </cell>
          <cell r="P1300">
            <v>0</v>
          </cell>
          <cell r="Y1300">
            <v>0</v>
          </cell>
        </row>
        <row r="1301">
          <cell r="J1301" t="str">
            <v>.927</v>
          </cell>
          <cell r="L1301" t="str">
            <v>ספורט -מ. החינוך</v>
          </cell>
          <cell r="M1301">
            <v>45000</v>
          </cell>
          <cell r="N1301">
            <v>45000</v>
          </cell>
          <cell r="O1301">
            <v>45000</v>
          </cell>
          <cell r="P1301">
            <v>35000</v>
          </cell>
          <cell r="Q1301" t="str">
            <v>.210</v>
          </cell>
          <cell r="S1301" t="str">
            <v>שכר מדריכי ספורט-ת</v>
          </cell>
          <cell r="U1301">
            <v>30000</v>
          </cell>
          <cell r="V1301">
            <v>30000</v>
          </cell>
          <cell r="X1301">
            <v>30000</v>
          </cell>
          <cell r="Y1301">
            <v>57585.53</v>
          </cell>
        </row>
        <row r="1302">
          <cell r="Y1302">
            <v>0</v>
          </cell>
        </row>
        <row r="1303">
          <cell r="Q1303" t="str">
            <v>.211</v>
          </cell>
          <cell r="S1303" t="str">
            <v>שכר מאמנים</v>
          </cell>
          <cell r="U1303">
            <v>40000</v>
          </cell>
          <cell r="V1303">
            <v>40000</v>
          </cell>
          <cell r="X1303">
            <v>40000</v>
          </cell>
        </row>
        <row r="1304">
          <cell r="X1304">
            <v>0</v>
          </cell>
          <cell r="Y1304">
            <v>0</v>
          </cell>
        </row>
        <row r="1305">
          <cell r="Q1305" t="str">
            <v>.757</v>
          </cell>
          <cell r="S1305" t="str">
            <v>עובדים בחשבונית</v>
          </cell>
          <cell r="U1305">
            <v>9500</v>
          </cell>
          <cell r="V1305">
            <v>9500</v>
          </cell>
          <cell r="X1305">
            <v>9500</v>
          </cell>
          <cell r="Y1305">
            <v>4779</v>
          </cell>
        </row>
        <row r="1306">
          <cell r="U1306">
            <v>0</v>
          </cell>
          <cell r="V1306">
            <v>0</v>
          </cell>
          <cell r="X1306">
            <v>0</v>
          </cell>
        </row>
        <row r="1307">
          <cell r="Q1307" t="str">
            <v>.785</v>
          </cell>
          <cell r="S1307" t="str">
            <v>ספורט לתיכונים</v>
          </cell>
          <cell r="U1307">
            <v>109300</v>
          </cell>
          <cell r="V1307">
            <v>109300</v>
          </cell>
          <cell r="X1307">
            <v>109300</v>
          </cell>
          <cell r="Y1307">
            <v>102029.92</v>
          </cell>
        </row>
        <row r="1310">
          <cell r="J1310">
            <v>32935</v>
          </cell>
          <cell r="L1310" t="str">
            <v>מרכז  מצוינות</v>
          </cell>
          <cell r="M1310">
            <v>80000</v>
          </cell>
          <cell r="N1310">
            <v>80000</v>
          </cell>
          <cell r="O1310">
            <v>80000</v>
          </cell>
          <cell r="P1310">
            <v>66552.5</v>
          </cell>
          <cell r="Q1310">
            <v>82935</v>
          </cell>
          <cell r="S1310" t="str">
            <v>מרכז  מצוינות</v>
          </cell>
          <cell r="U1310">
            <v>78700</v>
          </cell>
          <cell r="V1310">
            <v>78700</v>
          </cell>
          <cell r="X1310">
            <v>79600</v>
          </cell>
          <cell r="Y1310">
            <v>87261.01</v>
          </cell>
        </row>
        <row r="1311">
          <cell r="J1311" t="str">
            <v>-------</v>
          </cell>
          <cell r="L1311" t="str">
            <v>---------------------</v>
          </cell>
          <cell r="M1311" t="str">
            <v>--------------</v>
          </cell>
          <cell r="N1311" t="str">
            <v>--------------</v>
          </cell>
          <cell r="O1311" t="str">
            <v>--------------</v>
          </cell>
          <cell r="P1311" t="str">
            <v>--------------</v>
          </cell>
          <cell r="Q1311" t="str">
            <v>-----------------</v>
          </cell>
          <cell r="S1311" t="str">
            <v>-----------------</v>
          </cell>
          <cell r="U1311" t="str">
            <v>-----------------</v>
          </cell>
          <cell r="V1311" t="str">
            <v>-----------------</v>
          </cell>
          <cell r="X1311" t="str">
            <v>--------------</v>
          </cell>
          <cell r="Y1311" t="str">
            <v>--------------</v>
          </cell>
        </row>
        <row r="1312">
          <cell r="J1312" t="str">
            <v>.920</v>
          </cell>
          <cell r="L1312" t="str">
            <v xml:space="preserve">השתת'  במרכז' </v>
          </cell>
          <cell r="M1312">
            <v>80000</v>
          </cell>
          <cell r="N1312">
            <v>80000</v>
          </cell>
          <cell r="O1312">
            <v>80000</v>
          </cell>
          <cell r="P1312">
            <v>66552.5</v>
          </cell>
          <cell r="Q1312" t="str">
            <v>.210</v>
          </cell>
          <cell r="S1312" t="str">
            <v>שכר מדריכים</v>
          </cell>
          <cell r="U1312">
            <v>70000</v>
          </cell>
          <cell r="V1312">
            <v>70000</v>
          </cell>
          <cell r="X1312">
            <v>70000</v>
          </cell>
          <cell r="Y1312">
            <v>83436.73</v>
          </cell>
        </row>
        <row r="1313">
          <cell r="L1313" t="str">
            <v>מצוינות</v>
          </cell>
          <cell r="U1313">
            <v>0</v>
          </cell>
          <cell r="V1313">
            <v>0</v>
          </cell>
          <cell r="X1313">
            <v>0</v>
          </cell>
          <cell r="Y1313">
            <v>0</v>
          </cell>
        </row>
        <row r="1314">
          <cell r="Q1314" t="str">
            <v>.593</v>
          </cell>
          <cell r="S1314" t="str">
            <v>השתת' בהנח"ש</v>
          </cell>
          <cell r="U1314">
            <v>100</v>
          </cell>
          <cell r="V1314">
            <v>100</v>
          </cell>
          <cell r="X1314">
            <v>1000</v>
          </cell>
          <cell r="Y1314">
            <v>138.28</v>
          </cell>
        </row>
        <row r="1315">
          <cell r="U1315">
            <v>0</v>
          </cell>
          <cell r="V1315">
            <v>0</v>
          </cell>
          <cell r="X1315">
            <v>0</v>
          </cell>
          <cell r="Y1315">
            <v>0</v>
          </cell>
        </row>
        <row r="1316">
          <cell r="Q1316" t="str">
            <v>.780</v>
          </cell>
          <cell r="S1316" t="str">
            <v>תקציב שוטף</v>
          </cell>
          <cell r="U1316">
            <v>8600</v>
          </cell>
          <cell r="V1316">
            <v>8600</v>
          </cell>
          <cell r="X1316">
            <v>8600</v>
          </cell>
          <cell r="Y1316">
            <v>3686</v>
          </cell>
        </row>
        <row r="1317">
          <cell r="X1317">
            <v>0</v>
          </cell>
        </row>
        <row r="1318">
          <cell r="J1318" t="str">
            <v>3299</v>
          </cell>
          <cell r="L1318" t="str">
            <v xml:space="preserve">אגודות ספורט </v>
          </cell>
          <cell r="M1318">
            <v>1930000</v>
          </cell>
          <cell r="N1318">
            <v>1930000</v>
          </cell>
          <cell r="O1318">
            <v>1860000</v>
          </cell>
          <cell r="P1318">
            <v>1895264.12</v>
          </cell>
          <cell r="Q1318" t="str">
            <v>8299</v>
          </cell>
          <cell r="S1318" t="str">
            <v xml:space="preserve">אגודות ספורט </v>
          </cell>
          <cell r="U1318">
            <v>3397800</v>
          </cell>
          <cell r="V1318">
            <v>3397800</v>
          </cell>
          <cell r="X1318">
            <v>3383200</v>
          </cell>
          <cell r="Y1318">
            <v>4035326.65</v>
          </cell>
        </row>
        <row r="1319">
          <cell r="J1319" t="str">
            <v>-------</v>
          </cell>
          <cell r="L1319" t="str">
            <v>---------------------</v>
          </cell>
          <cell r="M1319" t="str">
            <v>--------------</v>
          </cell>
          <cell r="N1319" t="str">
            <v>--------------</v>
          </cell>
          <cell r="O1319" t="str">
            <v>--------------</v>
          </cell>
          <cell r="P1319" t="str">
            <v>--------------</v>
          </cell>
          <cell r="Q1319" t="str">
            <v>-----------------</v>
          </cell>
          <cell r="S1319" t="str">
            <v>-----------------</v>
          </cell>
          <cell r="U1319" t="str">
            <v>-----------------</v>
          </cell>
          <cell r="V1319" t="str">
            <v>-----------------</v>
          </cell>
          <cell r="X1319" t="str">
            <v>-----------------</v>
          </cell>
          <cell r="Y1319" t="str">
            <v>-----------------</v>
          </cell>
        </row>
        <row r="1320">
          <cell r="J1320" t="str">
            <v>32991</v>
          </cell>
          <cell r="L1320" t="str">
            <v>מח' נוער -כדורסל</v>
          </cell>
          <cell r="M1320">
            <v>1330000</v>
          </cell>
          <cell r="N1320">
            <v>1330000</v>
          </cell>
          <cell r="O1320">
            <v>1260000</v>
          </cell>
          <cell r="P1320">
            <v>1286679.3</v>
          </cell>
          <cell r="Q1320" t="str">
            <v>82991</v>
          </cell>
          <cell r="S1320" t="str">
            <v>מח' נוער -כדורסל</v>
          </cell>
          <cell r="U1320">
            <v>2289900</v>
          </cell>
          <cell r="V1320">
            <v>2289900</v>
          </cell>
          <cell r="X1320">
            <v>2292000</v>
          </cell>
          <cell r="Y1320">
            <v>2814118.31</v>
          </cell>
        </row>
        <row r="1321">
          <cell r="J1321" t="str">
            <v>-------</v>
          </cell>
          <cell r="L1321" t="str">
            <v>---------------------</v>
          </cell>
          <cell r="M1321" t="str">
            <v>--------------</v>
          </cell>
          <cell r="N1321" t="str">
            <v>--------------</v>
          </cell>
          <cell r="O1321" t="str">
            <v>--------------</v>
          </cell>
          <cell r="P1321" t="str">
            <v>--------------</v>
          </cell>
          <cell r="Q1321" t="str">
            <v>-----------------</v>
          </cell>
          <cell r="S1321" t="str">
            <v>-----------------</v>
          </cell>
          <cell r="U1321" t="str">
            <v>-----------------</v>
          </cell>
          <cell r="V1321" t="str">
            <v>-----------------</v>
          </cell>
          <cell r="X1321" t="str">
            <v>-----------------</v>
          </cell>
          <cell r="Y1321" t="str">
            <v>-----------------</v>
          </cell>
        </row>
        <row r="1322">
          <cell r="J1322">
            <v>329912</v>
          </cell>
          <cell r="L1322" t="str">
            <v>מח' נוער -חוגים</v>
          </cell>
          <cell r="M1322">
            <v>950000</v>
          </cell>
          <cell r="N1322">
            <v>950000</v>
          </cell>
          <cell r="O1322">
            <v>900000</v>
          </cell>
          <cell r="P1322">
            <v>922257.5</v>
          </cell>
          <cell r="Q1322" t="str">
            <v>829912</v>
          </cell>
          <cell r="S1322" t="str">
            <v>מח' נוער -חוגים</v>
          </cell>
          <cell r="U1322">
            <v>1574700</v>
          </cell>
          <cell r="V1322">
            <v>1574700</v>
          </cell>
          <cell r="X1322">
            <v>1546800</v>
          </cell>
          <cell r="Y1322">
            <v>1870096.7200000002</v>
          </cell>
        </row>
        <row r="1323">
          <cell r="J1323" t="str">
            <v>-------</v>
          </cell>
          <cell r="L1323" t="str">
            <v>---------------------</v>
          </cell>
          <cell r="M1323" t="str">
            <v>--------------</v>
          </cell>
          <cell r="N1323" t="str">
            <v>--------------</v>
          </cell>
          <cell r="O1323" t="str">
            <v>--------------</v>
          </cell>
          <cell r="P1323" t="str">
            <v>--------------</v>
          </cell>
          <cell r="Q1323" t="str">
            <v>-----------------</v>
          </cell>
          <cell r="S1323" t="str">
            <v>-----------------</v>
          </cell>
          <cell r="U1323" t="str">
            <v>-----------------</v>
          </cell>
          <cell r="V1323" t="str">
            <v>-----------------</v>
          </cell>
          <cell r="X1323" t="str">
            <v>--------------</v>
          </cell>
          <cell r="Y1323" t="str">
            <v>--------------</v>
          </cell>
        </row>
        <row r="1324">
          <cell r="J1324" t="str">
            <v>.410</v>
          </cell>
          <cell r="L1324" t="str">
            <v>דמי חוגים</v>
          </cell>
          <cell r="M1324">
            <v>800000</v>
          </cell>
          <cell r="N1324">
            <v>800000</v>
          </cell>
          <cell r="O1324">
            <v>750000</v>
          </cell>
          <cell r="P1324">
            <v>782112.7</v>
          </cell>
          <cell r="Q1324" t="str">
            <v>.110</v>
          </cell>
          <cell r="S1324" t="str">
            <v>משכורת</v>
          </cell>
          <cell r="U1324">
            <v>59000</v>
          </cell>
          <cell r="V1324">
            <v>59000</v>
          </cell>
          <cell r="X1324">
            <v>69000</v>
          </cell>
          <cell r="Y1324">
            <v>56822.27</v>
          </cell>
        </row>
        <row r="1325">
          <cell r="M1325">
            <v>0</v>
          </cell>
          <cell r="N1325">
            <v>0</v>
          </cell>
          <cell r="O1325">
            <v>0</v>
          </cell>
          <cell r="P1325">
            <v>0</v>
          </cell>
          <cell r="X1325">
            <v>0</v>
          </cell>
        </row>
        <row r="1326">
          <cell r="J1326" t="str">
            <v>.411</v>
          </cell>
          <cell r="L1326" t="str">
            <v>מחנה כדורסל</v>
          </cell>
          <cell r="M1326">
            <v>150000</v>
          </cell>
          <cell r="N1326">
            <v>150000</v>
          </cell>
          <cell r="O1326">
            <v>150000</v>
          </cell>
          <cell r="P1326">
            <v>140144.79999999999</v>
          </cell>
          <cell r="Q1326" t="str">
            <v>.210</v>
          </cell>
          <cell r="S1326" t="str">
            <v>שכר מדריכים</v>
          </cell>
          <cell r="U1326">
            <v>900000</v>
          </cell>
          <cell r="V1326">
            <v>900000</v>
          </cell>
          <cell r="X1326">
            <v>900000</v>
          </cell>
          <cell r="Y1326">
            <v>1200423.08</v>
          </cell>
        </row>
        <row r="1327">
          <cell r="M1327">
            <v>0</v>
          </cell>
          <cell r="N1327">
            <v>0</v>
          </cell>
          <cell r="U1327">
            <v>0</v>
          </cell>
          <cell r="V1327">
            <v>0</v>
          </cell>
          <cell r="X1327">
            <v>0</v>
          </cell>
          <cell r="Y1327">
            <v>0</v>
          </cell>
        </row>
        <row r="1328">
          <cell r="M1328">
            <v>0</v>
          </cell>
          <cell r="N1328">
            <v>0</v>
          </cell>
          <cell r="Q1328" t="str">
            <v>.211</v>
          </cell>
          <cell r="S1328" t="str">
            <v>שכר מחנה כדורסל</v>
          </cell>
          <cell r="U1328">
            <v>50000</v>
          </cell>
          <cell r="V1328">
            <v>50000</v>
          </cell>
          <cell r="X1328">
            <v>50000</v>
          </cell>
          <cell r="Y1328">
            <v>79932.960000000006</v>
          </cell>
        </row>
        <row r="1329">
          <cell r="U1329">
            <v>0</v>
          </cell>
          <cell r="V1329">
            <v>0</v>
          </cell>
          <cell r="X1329">
            <v>0</v>
          </cell>
          <cell r="Y1329">
            <v>0</v>
          </cell>
        </row>
        <row r="1330">
          <cell r="Q1330" t="str">
            <v>.511</v>
          </cell>
          <cell r="S1330" t="str">
            <v>כיבוד</v>
          </cell>
          <cell r="U1330">
            <v>3600</v>
          </cell>
          <cell r="V1330">
            <v>3600</v>
          </cell>
          <cell r="X1330">
            <v>4600</v>
          </cell>
          <cell r="Y1330">
            <v>562.35</v>
          </cell>
        </row>
        <row r="1331">
          <cell r="U1331">
            <v>0</v>
          </cell>
          <cell r="V1331">
            <v>0</v>
          </cell>
          <cell r="X1331">
            <v>0</v>
          </cell>
          <cell r="Y1331">
            <v>0</v>
          </cell>
        </row>
        <row r="1332">
          <cell r="O1332">
            <v>0</v>
          </cell>
          <cell r="P1332">
            <v>0</v>
          </cell>
          <cell r="Q1332" t="str">
            <v>.593</v>
          </cell>
          <cell r="S1332" t="str">
            <v>השתת' בהנח"ש</v>
          </cell>
          <cell r="U1332">
            <v>100</v>
          </cell>
          <cell r="V1332">
            <v>100</v>
          </cell>
          <cell r="X1332">
            <v>1000</v>
          </cell>
          <cell r="Y1332">
            <v>138.28</v>
          </cell>
        </row>
        <row r="1333">
          <cell r="O1333">
            <v>0</v>
          </cell>
          <cell r="P1333">
            <v>0</v>
          </cell>
          <cell r="U1333">
            <v>0</v>
          </cell>
          <cell r="V1333">
            <v>0</v>
          </cell>
          <cell r="X1333">
            <v>0</v>
          </cell>
          <cell r="Y1333">
            <v>0</v>
          </cell>
        </row>
        <row r="1334">
          <cell r="Q1334" t="str">
            <v>.710</v>
          </cell>
          <cell r="S1334" t="str">
            <v>הסעות</v>
          </cell>
          <cell r="U1334">
            <v>82000</v>
          </cell>
          <cell r="V1334">
            <v>82000</v>
          </cell>
          <cell r="X1334">
            <v>72200</v>
          </cell>
          <cell r="Y1334">
            <v>45125.51</v>
          </cell>
        </row>
        <row r="1335">
          <cell r="U1335">
            <v>0</v>
          </cell>
          <cell r="V1335">
            <v>0</v>
          </cell>
          <cell r="X1335">
            <v>0</v>
          </cell>
          <cell r="Y1335">
            <v>0</v>
          </cell>
        </row>
        <row r="1336">
          <cell r="Q1336" t="str">
            <v>.781</v>
          </cell>
          <cell r="S1336" t="str">
            <v>תקציב שוטף</v>
          </cell>
          <cell r="U1336">
            <v>16200</v>
          </cell>
          <cell r="V1336">
            <v>16200</v>
          </cell>
          <cell r="X1336">
            <v>16200</v>
          </cell>
          <cell r="Y1336">
            <v>19089.060000000001</v>
          </cell>
        </row>
        <row r="1337">
          <cell r="U1337">
            <v>0</v>
          </cell>
          <cell r="V1337">
            <v>0</v>
          </cell>
          <cell r="X1337">
            <v>0</v>
          </cell>
          <cell r="Y1337">
            <v>0</v>
          </cell>
        </row>
        <row r="1338">
          <cell r="Q1338" t="str">
            <v>.782</v>
          </cell>
          <cell r="S1338" t="str">
            <v>איגוד הכדורסל</v>
          </cell>
          <cell r="U1338">
            <v>75100</v>
          </cell>
          <cell r="V1338">
            <v>75100</v>
          </cell>
          <cell r="X1338">
            <v>45100</v>
          </cell>
          <cell r="Y1338">
            <v>49790</v>
          </cell>
        </row>
        <row r="1339">
          <cell r="U1339">
            <v>0</v>
          </cell>
          <cell r="V1339">
            <v>0</v>
          </cell>
          <cell r="X1339">
            <v>0</v>
          </cell>
          <cell r="Y1339">
            <v>0</v>
          </cell>
        </row>
        <row r="1340">
          <cell r="Q1340" t="str">
            <v>.783</v>
          </cell>
          <cell r="S1340" t="str">
            <v>הוצאות שיפוט</v>
          </cell>
          <cell r="U1340">
            <v>40700</v>
          </cell>
          <cell r="V1340">
            <v>40700</v>
          </cell>
          <cell r="X1340">
            <v>40700</v>
          </cell>
          <cell r="Y1340">
            <v>38025</v>
          </cell>
        </row>
        <row r="1341">
          <cell r="U1341">
            <v>0</v>
          </cell>
          <cell r="V1341">
            <v>0</v>
          </cell>
          <cell r="X1341">
            <v>0</v>
          </cell>
          <cell r="Y1341">
            <v>0</v>
          </cell>
        </row>
        <row r="1342">
          <cell r="Q1342" t="str">
            <v>.784</v>
          </cell>
          <cell r="S1342" t="str">
            <v>אבטחה</v>
          </cell>
          <cell r="U1342">
            <v>9500</v>
          </cell>
          <cell r="V1342">
            <v>9500</v>
          </cell>
          <cell r="X1342">
            <v>9500</v>
          </cell>
          <cell r="Y1342">
            <v>708.86</v>
          </cell>
        </row>
        <row r="1343">
          <cell r="U1343">
            <v>0</v>
          </cell>
          <cell r="V1343">
            <v>0</v>
          </cell>
          <cell r="X1343">
            <v>0</v>
          </cell>
          <cell r="Y1343">
            <v>0</v>
          </cell>
        </row>
        <row r="1344">
          <cell r="Q1344" t="str">
            <v>.786</v>
          </cell>
          <cell r="S1344" t="str">
            <v>דמי שימוש באולמות</v>
          </cell>
          <cell r="U1344">
            <v>324900</v>
          </cell>
          <cell r="V1344">
            <v>324900</v>
          </cell>
          <cell r="X1344">
            <v>324900</v>
          </cell>
          <cell r="Y1344">
            <v>369970.6</v>
          </cell>
        </row>
        <row r="1345">
          <cell r="U1345">
            <v>0</v>
          </cell>
          <cell r="V1345">
            <v>0</v>
          </cell>
          <cell r="X1345">
            <v>0</v>
          </cell>
          <cell r="Y1345">
            <v>0</v>
          </cell>
        </row>
        <row r="1346">
          <cell r="Q1346" t="str">
            <v>.787</v>
          </cell>
          <cell r="S1346" t="str">
            <v>מחנה כדורסל</v>
          </cell>
          <cell r="U1346">
            <v>13600</v>
          </cell>
          <cell r="V1346">
            <v>13600</v>
          </cell>
          <cell r="X1346">
            <v>13600</v>
          </cell>
          <cell r="Y1346">
            <v>9508.75</v>
          </cell>
        </row>
        <row r="1347">
          <cell r="X1347">
            <v>0</v>
          </cell>
        </row>
        <row r="1348">
          <cell r="J1348" t="str">
            <v>329913</v>
          </cell>
          <cell r="L1348" t="str">
            <v>כדורסל   בנות</v>
          </cell>
          <cell r="M1348">
            <v>380000</v>
          </cell>
          <cell r="N1348">
            <v>380000</v>
          </cell>
          <cell r="O1348">
            <v>360000</v>
          </cell>
          <cell r="P1348">
            <v>364421.8</v>
          </cell>
          <cell r="Q1348" t="str">
            <v>829913</v>
          </cell>
          <cell r="S1348" t="str">
            <v>כדורסל   בנות</v>
          </cell>
          <cell r="U1348">
            <v>715200</v>
          </cell>
          <cell r="V1348">
            <v>715200</v>
          </cell>
          <cell r="X1348">
            <v>745200</v>
          </cell>
          <cell r="Y1348">
            <v>944021.58999999985</v>
          </cell>
        </row>
        <row r="1349">
          <cell r="J1349" t="str">
            <v>-------</v>
          </cell>
          <cell r="L1349" t="str">
            <v>---------------------</v>
          </cell>
          <cell r="M1349" t="str">
            <v>--------------</v>
          </cell>
          <cell r="N1349" t="str">
            <v>--------------</v>
          </cell>
          <cell r="O1349" t="str">
            <v>--------------</v>
          </cell>
          <cell r="P1349" t="str">
            <v>--------------</v>
          </cell>
          <cell r="Q1349" t="str">
            <v>-----------------</v>
          </cell>
          <cell r="S1349" t="str">
            <v>-----------------</v>
          </cell>
          <cell r="U1349" t="str">
            <v>-----------------</v>
          </cell>
          <cell r="V1349" t="str">
            <v>-----------------</v>
          </cell>
          <cell r="X1349" t="str">
            <v>--------------</v>
          </cell>
          <cell r="Y1349" t="str">
            <v>--------------</v>
          </cell>
        </row>
        <row r="1350">
          <cell r="J1350" t="str">
            <v>.410</v>
          </cell>
          <cell r="L1350" t="str">
            <v>דמי חוגים</v>
          </cell>
          <cell r="M1350">
            <v>350000</v>
          </cell>
          <cell r="N1350">
            <v>350000</v>
          </cell>
          <cell r="O1350">
            <v>330000</v>
          </cell>
          <cell r="P1350">
            <v>362365.8</v>
          </cell>
          <cell r="Q1350" t="str">
            <v>.210</v>
          </cell>
          <cell r="S1350" t="str">
            <v>שכר מדריכים</v>
          </cell>
          <cell r="U1350">
            <v>520000</v>
          </cell>
          <cell r="V1350">
            <v>520000</v>
          </cell>
          <cell r="X1350">
            <v>540000</v>
          </cell>
          <cell r="Y1350">
            <v>687187.01</v>
          </cell>
        </row>
        <row r="1351">
          <cell r="M1351">
            <v>0</v>
          </cell>
          <cell r="N1351">
            <v>0</v>
          </cell>
          <cell r="O1351">
            <v>0</v>
          </cell>
        </row>
        <row r="1352">
          <cell r="J1352" t="str">
            <v>.411</v>
          </cell>
          <cell r="L1352" t="str">
            <v>מחנה כדורסל</v>
          </cell>
          <cell r="M1352">
            <v>30000</v>
          </cell>
          <cell r="N1352">
            <v>30000</v>
          </cell>
          <cell r="O1352">
            <v>30000</v>
          </cell>
          <cell r="P1352">
            <v>2056</v>
          </cell>
          <cell r="Q1352" t="str">
            <v>.211</v>
          </cell>
          <cell r="S1352" t="str">
            <v xml:space="preserve">מחנה כדורסל </v>
          </cell>
          <cell r="U1352">
            <v>10000</v>
          </cell>
          <cell r="V1352">
            <v>10000</v>
          </cell>
          <cell r="X1352">
            <v>10000</v>
          </cell>
          <cell r="Y1352">
            <v>1911.7</v>
          </cell>
        </row>
        <row r="1353">
          <cell r="M1353" t="str">
            <v xml:space="preserve"> </v>
          </cell>
          <cell r="N1353" t="str">
            <v xml:space="preserve"> </v>
          </cell>
        </row>
        <row r="1354">
          <cell r="Q1354" t="str">
            <v>.710</v>
          </cell>
          <cell r="S1354" t="str">
            <v>הסעות</v>
          </cell>
          <cell r="U1354">
            <v>18500</v>
          </cell>
          <cell r="V1354">
            <v>18500</v>
          </cell>
          <cell r="X1354">
            <v>28500</v>
          </cell>
          <cell r="Y1354">
            <v>33922.339999999997</v>
          </cell>
        </row>
        <row r="1355">
          <cell r="M1355" t="str">
            <v xml:space="preserve"> </v>
          </cell>
          <cell r="N1355" t="str">
            <v xml:space="preserve"> </v>
          </cell>
        </row>
        <row r="1356">
          <cell r="M1356" t="str">
            <v xml:space="preserve"> </v>
          </cell>
          <cell r="N1356" t="str">
            <v xml:space="preserve"> </v>
          </cell>
          <cell r="Q1356" t="str">
            <v>.759</v>
          </cell>
          <cell r="S1356" t="str">
            <v>עובדים לפי חשבוניו</v>
          </cell>
          <cell r="U1356">
            <v>9500</v>
          </cell>
          <cell r="V1356">
            <v>9500</v>
          </cell>
          <cell r="X1356">
            <v>9500</v>
          </cell>
          <cell r="Y1356">
            <v>0</v>
          </cell>
        </row>
        <row r="1357">
          <cell r="M1357" t="str">
            <v xml:space="preserve"> </v>
          </cell>
          <cell r="N1357" t="str">
            <v xml:space="preserve"> </v>
          </cell>
        </row>
        <row r="1358">
          <cell r="M1358" t="str">
            <v xml:space="preserve"> </v>
          </cell>
          <cell r="N1358" t="str">
            <v xml:space="preserve"> </v>
          </cell>
          <cell r="Q1358" t="str">
            <v>.781</v>
          </cell>
          <cell r="S1358" t="str">
            <v>תקציב שוטף</v>
          </cell>
          <cell r="U1358">
            <v>7200</v>
          </cell>
          <cell r="V1358">
            <v>7200</v>
          </cell>
          <cell r="X1358">
            <v>7200</v>
          </cell>
          <cell r="Y1358">
            <v>11324.44</v>
          </cell>
        </row>
        <row r="1359">
          <cell r="M1359" t="str">
            <v xml:space="preserve"> </v>
          </cell>
          <cell r="N1359" t="str">
            <v xml:space="preserve"> </v>
          </cell>
        </row>
        <row r="1360">
          <cell r="M1360" t="str">
            <v xml:space="preserve"> </v>
          </cell>
          <cell r="N1360" t="str">
            <v xml:space="preserve"> </v>
          </cell>
          <cell r="Q1360" t="str">
            <v>.780</v>
          </cell>
          <cell r="S1360" t="str">
            <v>מחנה כדורסל</v>
          </cell>
          <cell r="U1360">
            <v>9500</v>
          </cell>
          <cell r="V1360">
            <v>9500</v>
          </cell>
          <cell r="X1360">
            <v>9500</v>
          </cell>
          <cell r="Y1360">
            <v>0</v>
          </cell>
        </row>
        <row r="1362">
          <cell r="Q1362" t="str">
            <v>.783</v>
          </cell>
          <cell r="S1362" t="str">
            <v>הוצאות שיפוט</v>
          </cell>
          <cell r="U1362">
            <v>9000</v>
          </cell>
          <cell r="V1362">
            <v>9000</v>
          </cell>
          <cell r="X1362">
            <v>9000</v>
          </cell>
          <cell r="Y1362">
            <v>5300</v>
          </cell>
        </row>
        <row r="1363">
          <cell r="U1363">
            <v>0</v>
          </cell>
          <cell r="V1363">
            <v>0</v>
          </cell>
          <cell r="X1363">
            <v>0</v>
          </cell>
        </row>
        <row r="1364">
          <cell r="Q1364" t="str">
            <v>.784</v>
          </cell>
          <cell r="S1364" t="str">
            <v>אבטחה</v>
          </cell>
          <cell r="U1364">
            <v>3300</v>
          </cell>
          <cell r="V1364">
            <v>3300</v>
          </cell>
          <cell r="X1364">
            <v>3300</v>
          </cell>
          <cell r="Y1364">
            <v>0</v>
          </cell>
        </row>
        <row r="1365">
          <cell r="U1365">
            <v>0</v>
          </cell>
          <cell r="V1365">
            <v>0</v>
          </cell>
          <cell r="X1365">
            <v>0</v>
          </cell>
          <cell r="Y1365">
            <v>0</v>
          </cell>
        </row>
        <row r="1366">
          <cell r="Q1366" t="str">
            <v>.786</v>
          </cell>
          <cell r="S1366" t="str">
            <v>דמי שימוש באולמות</v>
          </cell>
          <cell r="U1366">
            <v>128200</v>
          </cell>
          <cell r="V1366">
            <v>128200</v>
          </cell>
          <cell r="X1366">
            <v>128200</v>
          </cell>
          <cell r="Y1366">
            <v>204376.1</v>
          </cell>
        </row>
        <row r="1367">
          <cell r="X1367">
            <v>0</v>
          </cell>
        </row>
        <row r="1368">
          <cell r="X1368">
            <v>0</v>
          </cell>
        </row>
        <row r="1369">
          <cell r="J1369" t="str">
            <v>329914</v>
          </cell>
          <cell r="L1369" t="str">
            <v>מח' נוער -כדורגל</v>
          </cell>
          <cell r="M1369">
            <v>600000</v>
          </cell>
          <cell r="N1369">
            <v>600000</v>
          </cell>
          <cell r="O1369">
            <v>600000</v>
          </cell>
          <cell r="P1369">
            <v>608584.81999999995</v>
          </cell>
          <cell r="Q1369" t="str">
            <v>829914</v>
          </cell>
          <cell r="S1369" t="str">
            <v>מח' נוער -כדורגל</v>
          </cell>
          <cell r="U1369">
            <v>1107900</v>
          </cell>
          <cell r="V1369">
            <v>1107900</v>
          </cell>
          <cell r="X1369">
            <v>1091200</v>
          </cell>
          <cell r="Y1369">
            <v>1221208.3399999999</v>
          </cell>
        </row>
        <row r="1370">
          <cell r="J1370" t="str">
            <v>-------</v>
          </cell>
          <cell r="L1370" t="str">
            <v>---------------------</v>
          </cell>
          <cell r="M1370" t="str">
            <v>--------------</v>
          </cell>
          <cell r="N1370" t="str">
            <v>--------------</v>
          </cell>
          <cell r="O1370" t="str">
            <v>--------------</v>
          </cell>
          <cell r="P1370" t="str">
            <v>--------------</v>
          </cell>
          <cell r="Q1370" t="str">
            <v>-----------------</v>
          </cell>
          <cell r="S1370" t="str">
            <v>-----------------</v>
          </cell>
          <cell r="U1370" t="str">
            <v>-----------------</v>
          </cell>
          <cell r="V1370" t="str">
            <v>-----------------</v>
          </cell>
          <cell r="X1370" t="str">
            <v>--------------</v>
          </cell>
          <cell r="Y1370" t="str">
            <v>--------------</v>
          </cell>
        </row>
        <row r="1371">
          <cell r="J1371" t="str">
            <v>.410</v>
          </cell>
          <cell r="L1371" t="str">
            <v>דמי חוגים</v>
          </cell>
          <cell r="M1371">
            <v>600000</v>
          </cell>
          <cell r="N1371">
            <v>600000</v>
          </cell>
          <cell r="O1371">
            <v>600000</v>
          </cell>
          <cell r="P1371">
            <v>608584.81999999995</v>
          </cell>
          <cell r="Q1371" t="str">
            <v>.210</v>
          </cell>
          <cell r="S1371" t="str">
            <v>שכר מדריכים</v>
          </cell>
          <cell r="U1371">
            <v>800000</v>
          </cell>
          <cell r="V1371">
            <v>800000</v>
          </cell>
          <cell r="X1371">
            <v>800000</v>
          </cell>
          <cell r="Y1371">
            <v>972352.34</v>
          </cell>
        </row>
        <row r="1372">
          <cell r="M1372" t="str">
            <v xml:space="preserve"> </v>
          </cell>
          <cell r="N1372" t="str">
            <v xml:space="preserve"> </v>
          </cell>
          <cell r="O1372">
            <v>0</v>
          </cell>
          <cell r="P1372">
            <v>0</v>
          </cell>
          <cell r="U1372">
            <v>0</v>
          </cell>
          <cell r="V1372">
            <v>0</v>
          </cell>
          <cell r="X1372">
            <v>0</v>
          </cell>
          <cell r="Y1372">
            <v>0</v>
          </cell>
        </row>
        <row r="1373">
          <cell r="O1373">
            <v>0</v>
          </cell>
          <cell r="P1373">
            <v>0</v>
          </cell>
          <cell r="Q1373" t="str">
            <v>.511</v>
          </cell>
          <cell r="S1373" t="str">
            <v>כיבוד</v>
          </cell>
          <cell r="U1373">
            <v>800</v>
          </cell>
          <cell r="V1373">
            <v>800</v>
          </cell>
          <cell r="X1373">
            <v>1900</v>
          </cell>
          <cell r="Y1373">
            <v>1570.77</v>
          </cell>
        </row>
        <row r="1374">
          <cell r="U1374">
            <v>0</v>
          </cell>
          <cell r="V1374">
            <v>0</v>
          </cell>
          <cell r="X1374">
            <v>0</v>
          </cell>
          <cell r="Y1374">
            <v>0</v>
          </cell>
        </row>
        <row r="1375">
          <cell r="Q1375" t="str">
            <v>.540</v>
          </cell>
          <cell r="S1375" t="str">
            <v>טלפון</v>
          </cell>
          <cell r="U1375">
            <v>3000</v>
          </cell>
          <cell r="V1375">
            <v>3000</v>
          </cell>
          <cell r="X1375">
            <v>3000</v>
          </cell>
          <cell r="Y1375">
            <v>0</v>
          </cell>
        </row>
        <row r="1376">
          <cell r="U1376">
            <v>0</v>
          </cell>
          <cell r="V1376">
            <v>0</v>
          </cell>
          <cell r="X1376">
            <v>0</v>
          </cell>
          <cell r="Y1376">
            <v>0</v>
          </cell>
        </row>
        <row r="1377">
          <cell r="Q1377" t="str">
            <v>.710</v>
          </cell>
          <cell r="S1377" t="str">
            <v>הסעות</v>
          </cell>
          <cell r="U1377">
            <v>100000</v>
          </cell>
          <cell r="V1377">
            <v>100000</v>
          </cell>
          <cell r="X1377">
            <v>72200</v>
          </cell>
          <cell r="Y1377">
            <v>87798.59</v>
          </cell>
        </row>
        <row r="1378">
          <cell r="M1378" t="str">
            <v xml:space="preserve"> </v>
          </cell>
          <cell r="N1378" t="str">
            <v xml:space="preserve"> </v>
          </cell>
          <cell r="U1378">
            <v>0</v>
          </cell>
          <cell r="V1378">
            <v>0</v>
          </cell>
          <cell r="X1378">
            <v>0</v>
          </cell>
          <cell r="Y1378">
            <v>0</v>
          </cell>
        </row>
        <row r="1379">
          <cell r="M1379" t="str">
            <v xml:space="preserve"> </v>
          </cell>
          <cell r="N1379" t="str">
            <v xml:space="preserve"> </v>
          </cell>
          <cell r="Q1379" t="str">
            <v>.759</v>
          </cell>
          <cell r="S1379" t="str">
            <v>עובדים לפי חשבוניות</v>
          </cell>
          <cell r="U1379">
            <v>28000</v>
          </cell>
          <cell r="V1379">
            <v>28000</v>
          </cell>
          <cell r="X1379">
            <v>38000</v>
          </cell>
          <cell r="Y1379">
            <v>19720</v>
          </cell>
        </row>
        <row r="1380">
          <cell r="M1380" t="str">
            <v xml:space="preserve"> </v>
          </cell>
          <cell r="N1380" t="str">
            <v xml:space="preserve"> </v>
          </cell>
          <cell r="U1380">
            <v>0</v>
          </cell>
          <cell r="V1380">
            <v>0</v>
          </cell>
          <cell r="X1380">
            <v>0</v>
          </cell>
          <cell r="Y1380">
            <v>0</v>
          </cell>
        </row>
        <row r="1381">
          <cell r="M1381" t="str">
            <v xml:space="preserve"> </v>
          </cell>
          <cell r="N1381" t="str">
            <v xml:space="preserve"> </v>
          </cell>
          <cell r="Q1381" t="str">
            <v>.781</v>
          </cell>
          <cell r="S1381" t="str">
            <v>תקציב שוטף</v>
          </cell>
          <cell r="U1381">
            <v>18100</v>
          </cell>
          <cell r="V1381">
            <v>18100</v>
          </cell>
          <cell r="X1381">
            <v>18100</v>
          </cell>
          <cell r="Y1381">
            <v>20101.64</v>
          </cell>
        </row>
        <row r="1382">
          <cell r="M1382" t="str">
            <v xml:space="preserve"> </v>
          </cell>
          <cell r="N1382" t="str">
            <v xml:space="preserve"> </v>
          </cell>
          <cell r="U1382">
            <v>0</v>
          </cell>
          <cell r="V1382">
            <v>0</v>
          </cell>
          <cell r="X1382">
            <v>0</v>
          </cell>
          <cell r="Y1382">
            <v>0</v>
          </cell>
        </row>
        <row r="1383">
          <cell r="M1383" t="str">
            <v xml:space="preserve"> </v>
          </cell>
          <cell r="N1383" t="str">
            <v xml:space="preserve"> </v>
          </cell>
          <cell r="Q1383" t="str">
            <v>.785</v>
          </cell>
          <cell r="S1383" t="str">
            <v xml:space="preserve"> שמוש מגרש הפועל</v>
          </cell>
          <cell r="U1383">
            <v>31600</v>
          </cell>
          <cell r="V1383">
            <v>31600</v>
          </cell>
          <cell r="X1383">
            <v>31600</v>
          </cell>
          <cell r="Y1383">
            <v>26090</v>
          </cell>
        </row>
        <row r="1384">
          <cell r="M1384" t="str">
            <v xml:space="preserve"> </v>
          </cell>
          <cell r="N1384" t="str">
            <v xml:space="preserve"> </v>
          </cell>
          <cell r="U1384">
            <v>0</v>
          </cell>
          <cell r="V1384">
            <v>0</v>
          </cell>
          <cell r="X1384">
            <v>0</v>
          </cell>
          <cell r="Y1384">
            <v>0</v>
          </cell>
        </row>
        <row r="1385">
          <cell r="M1385" t="str">
            <v xml:space="preserve"> </v>
          </cell>
          <cell r="N1385" t="str">
            <v xml:space="preserve"> </v>
          </cell>
          <cell r="Q1385" t="str">
            <v>.786</v>
          </cell>
          <cell r="S1385" t="str">
            <v xml:space="preserve"> שמוש מגרש חדש</v>
          </cell>
          <cell r="U1385">
            <v>126400</v>
          </cell>
          <cell r="V1385">
            <v>126400</v>
          </cell>
          <cell r="X1385">
            <v>126400</v>
          </cell>
          <cell r="Y1385">
            <v>93575</v>
          </cell>
        </row>
        <row r="1388">
          <cell r="J1388" t="str">
            <v xml:space="preserve">31  </v>
          </cell>
          <cell r="L1388" t="str">
            <v>אגף  החינוך פורמלי</v>
          </cell>
          <cell r="M1388">
            <v>118575400</v>
          </cell>
          <cell r="N1388">
            <v>118575400</v>
          </cell>
          <cell r="O1388">
            <v>108291200</v>
          </cell>
          <cell r="P1388">
            <v>106399629.70999999</v>
          </cell>
          <cell r="Q1388" t="str">
            <v xml:space="preserve">81 </v>
          </cell>
          <cell r="S1388" t="str">
            <v>אגף  החינוך פורמלי</v>
          </cell>
          <cell r="U1388">
            <v>173110500</v>
          </cell>
          <cell r="V1388">
            <v>173110500</v>
          </cell>
          <cell r="X1388">
            <v>157555700</v>
          </cell>
          <cell r="Y1388">
            <v>159000432.31999996</v>
          </cell>
        </row>
        <row r="1389">
          <cell r="J1389" t="str">
            <v>-------</v>
          </cell>
          <cell r="L1389" t="str">
            <v>---------------------</v>
          </cell>
          <cell r="M1389" t="str">
            <v>-----------------</v>
          </cell>
          <cell r="N1389" t="str">
            <v>-----------------</v>
          </cell>
          <cell r="O1389" t="str">
            <v>-----------------</v>
          </cell>
          <cell r="P1389" t="str">
            <v>--------------</v>
          </cell>
          <cell r="Q1389" t="str">
            <v>-----------------</v>
          </cell>
          <cell r="S1389" t="str">
            <v>----------------------</v>
          </cell>
          <cell r="U1389" t="str">
            <v>-----------------</v>
          </cell>
          <cell r="V1389" t="str">
            <v>-----------------</v>
          </cell>
          <cell r="X1389" t="str">
            <v>-----------------</v>
          </cell>
          <cell r="Y1389" t="str">
            <v>-----------------</v>
          </cell>
        </row>
        <row r="1390">
          <cell r="M1390">
            <v>0</v>
          </cell>
          <cell r="N1390">
            <v>0</v>
          </cell>
          <cell r="Q1390">
            <v>811</v>
          </cell>
          <cell r="S1390" t="str">
            <v>מינהלת האגף</v>
          </cell>
          <cell r="U1390">
            <v>2862100</v>
          </cell>
          <cell r="V1390">
            <v>2862100</v>
          </cell>
          <cell r="X1390">
            <v>2700800</v>
          </cell>
          <cell r="Y1390">
            <v>2743942.7999999993</v>
          </cell>
        </row>
        <row r="1391">
          <cell r="Q1391" t="str">
            <v>---------</v>
          </cell>
          <cell r="S1391" t="str">
            <v>----------------------</v>
          </cell>
          <cell r="U1391" t="str">
            <v>-----------------</v>
          </cell>
          <cell r="V1391" t="str">
            <v>-----------------</v>
          </cell>
          <cell r="X1391" t="str">
            <v>--------------</v>
          </cell>
          <cell r="Y1391" t="str">
            <v>--------------</v>
          </cell>
        </row>
        <row r="1392">
          <cell r="Q1392" t="str">
            <v xml:space="preserve">.110 </v>
          </cell>
          <cell r="S1392" t="str">
            <v>משכורות</v>
          </cell>
          <cell r="U1392">
            <v>2125300</v>
          </cell>
          <cell r="V1392">
            <v>2125300</v>
          </cell>
          <cell r="X1392">
            <v>2028000</v>
          </cell>
          <cell r="Y1392">
            <v>1969654.65</v>
          </cell>
        </row>
        <row r="1393">
          <cell r="U1393">
            <v>0</v>
          </cell>
          <cell r="V1393">
            <v>0</v>
          </cell>
          <cell r="X1393">
            <v>0</v>
          </cell>
          <cell r="Y1393">
            <v>0</v>
          </cell>
        </row>
        <row r="1394">
          <cell r="Q1394" t="str">
            <v>.130</v>
          </cell>
          <cell r="S1394" t="str">
            <v>שעות נוספות</v>
          </cell>
          <cell r="U1394">
            <v>40000</v>
          </cell>
          <cell r="V1394">
            <v>40000</v>
          </cell>
          <cell r="X1394">
            <v>40000</v>
          </cell>
          <cell r="Y1394">
            <v>44453.06</v>
          </cell>
        </row>
        <row r="1395">
          <cell r="U1395">
            <v>0</v>
          </cell>
          <cell r="V1395">
            <v>0</v>
          </cell>
          <cell r="X1395">
            <v>0</v>
          </cell>
          <cell r="Y1395">
            <v>0</v>
          </cell>
        </row>
        <row r="1396">
          <cell r="Q1396" t="str">
            <v>.216</v>
          </cell>
          <cell r="S1396" t="str">
            <v>תגבור שכר</v>
          </cell>
          <cell r="U1396">
            <v>95000</v>
          </cell>
          <cell r="V1396">
            <v>95000</v>
          </cell>
          <cell r="X1396">
            <v>95000</v>
          </cell>
          <cell r="Y1396">
            <v>72860.69</v>
          </cell>
        </row>
        <row r="1397">
          <cell r="U1397">
            <v>0</v>
          </cell>
          <cell r="V1397">
            <v>0</v>
          </cell>
          <cell r="X1397">
            <v>0</v>
          </cell>
          <cell r="Y1397">
            <v>0</v>
          </cell>
        </row>
        <row r="1398">
          <cell r="Q1398" t="str">
            <v>.420</v>
          </cell>
          <cell r="S1398" t="str">
            <v>תיקונים</v>
          </cell>
          <cell r="U1398">
            <v>3800</v>
          </cell>
          <cell r="V1398">
            <v>3800</v>
          </cell>
          <cell r="X1398">
            <v>3800</v>
          </cell>
          <cell r="Y1398">
            <v>4958.3</v>
          </cell>
        </row>
        <row r="1399">
          <cell r="U1399">
            <v>0</v>
          </cell>
          <cell r="V1399">
            <v>0</v>
          </cell>
          <cell r="X1399">
            <v>0</v>
          </cell>
          <cell r="Y1399">
            <v>0</v>
          </cell>
        </row>
        <row r="1400">
          <cell r="Q1400" t="str">
            <v xml:space="preserve">.431 </v>
          </cell>
          <cell r="S1400" t="str">
            <v>חשמל</v>
          </cell>
          <cell r="U1400">
            <v>46200</v>
          </cell>
          <cell r="V1400">
            <v>46200</v>
          </cell>
          <cell r="X1400">
            <v>57000</v>
          </cell>
          <cell r="Y1400">
            <v>54511.62</v>
          </cell>
        </row>
        <row r="1401">
          <cell r="Y1401">
            <v>0</v>
          </cell>
        </row>
        <row r="1402">
          <cell r="Q1402" t="str">
            <v xml:space="preserve">.432 </v>
          </cell>
          <cell r="S1402" t="str">
            <v>מים</v>
          </cell>
          <cell r="U1402">
            <v>6000</v>
          </cell>
          <cell r="V1402">
            <v>6000</v>
          </cell>
          <cell r="X1402">
            <v>6000</v>
          </cell>
          <cell r="Y1402">
            <v>4899.5600000000004</v>
          </cell>
        </row>
        <row r="1403">
          <cell r="Y1403">
            <v>0</v>
          </cell>
        </row>
        <row r="1404">
          <cell r="Q1404" t="str">
            <v>.440</v>
          </cell>
          <cell r="S1404" t="str">
            <v>ביטוח</v>
          </cell>
          <cell r="U1404">
            <v>7000</v>
          </cell>
          <cell r="V1404">
            <v>7000</v>
          </cell>
          <cell r="X1404">
            <v>7000</v>
          </cell>
          <cell r="Y1404">
            <v>6009.11</v>
          </cell>
        </row>
        <row r="1405">
          <cell r="U1405">
            <v>0</v>
          </cell>
          <cell r="V1405">
            <v>0</v>
          </cell>
          <cell r="X1405">
            <v>0</v>
          </cell>
          <cell r="Y1405">
            <v>0</v>
          </cell>
        </row>
        <row r="1406">
          <cell r="Q1406" t="str">
            <v>.511</v>
          </cell>
          <cell r="S1406" t="str">
            <v>הוצאות כיבוד</v>
          </cell>
          <cell r="U1406">
            <v>14200</v>
          </cell>
          <cell r="V1406">
            <v>14200</v>
          </cell>
          <cell r="X1406">
            <v>17200</v>
          </cell>
          <cell r="Y1406">
            <v>37333.42</v>
          </cell>
        </row>
        <row r="1408">
          <cell r="Q1408" t="str">
            <v>.530</v>
          </cell>
          <cell r="S1408" t="str">
            <v>הוצאות רכב</v>
          </cell>
          <cell r="U1408">
            <v>158000</v>
          </cell>
          <cell r="V1408">
            <v>158000</v>
          </cell>
          <cell r="X1408">
            <v>81700</v>
          </cell>
          <cell r="Y1408">
            <v>121486.27</v>
          </cell>
        </row>
        <row r="1409">
          <cell r="U1409">
            <v>0</v>
          </cell>
          <cell r="V1409">
            <v>0</v>
          </cell>
          <cell r="X1409">
            <v>0</v>
          </cell>
          <cell r="Y1409">
            <v>0</v>
          </cell>
        </row>
        <row r="1410">
          <cell r="Q1410" t="str">
            <v xml:space="preserve">.540 </v>
          </cell>
          <cell r="S1410" t="str">
            <v>טלפון</v>
          </cell>
          <cell r="U1410">
            <v>35400</v>
          </cell>
          <cell r="V1410">
            <v>35400</v>
          </cell>
          <cell r="X1410">
            <v>52000</v>
          </cell>
          <cell r="Y1410">
            <v>63637.82</v>
          </cell>
        </row>
        <row r="1411">
          <cell r="U1411">
            <v>0</v>
          </cell>
          <cell r="V1411">
            <v>0</v>
          </cell>
          <cell r="X1411">
            <v>0</v>
          </cell>
          <cell r="Y1411">
            <v>0</v>
          </cell>
        </row>
        <row r="1412">
          <cell r="Q1412" t="str">
            <v xml:space="preserve">.541 </v>
          </cell>
          <cell r="S1412" t="str">
            <v xml:space="preserve"> בולים</v>
          </cell>
          <cell r="U1412">
            <v>47400</v>
          </cell>
          <cell r="V1412">
            <v>47400</v>
          </cell>
          <cell r="X1412">
            <v>9000</v>
          </cell>
          <cell r="Y1412">
            <v>32719.13</v>
          </cell>
        </row>
        <row r="1413">
          <cell r="U1413">
            <v>0</v>
          </cell>
          <cell r="V1413">
            <v>0</v>
          </cell>
          <cell r="X1413">
            <v>0</v>
          </cell>
          <cell r="Y1413">
            <v>0</v>
          </cell>
        </row>
        <row r="1414">
          <cell r="Q1414" t="str">
            <v xml:space="preserve">.550 </v>
          </cell>
          <cell r="S1414" t="str">
            <v>פרסומי חינוך</v>
          </cell>
          <cell r="U1414">
            <v>18100</v>
          </cell>
          <cell r="V1414">
            <v>18100</v>
          </cell>
          <cell r="X1414">
            <v>18100</v>
          </cell>
          <cell r="Y1414">
            <v>46069</v>
          </cell>
        </row>
        <row r="1415">
          <cell r="Q1415" t="str">
            <v xml:space="preserve">.560 </v>
          </cell>
          <cell r="S1415" t="str">
            <v>הוצאות משרדיות</v>
          </cell>
          <cell r="U1415">
            <v>9000</v>
          </cell>
          <cell r="V1415">
            <v>9000</v>
          </cell>
          <cell r="X1415">
            <v>9000</v>
          </cell>
          <cell r="Y1415">
            <v>9800.1200000000008</v>
          </cell>
        </row>
        <row r="1416">
          <cell r="Q1416" t="str">
            <v>.593</v>
          </cell>
          <cell r="S1416" t="str">
            <v>השתת' בהנח"ש</v>
          </cell>
          <cell r="U1416">
            <v>300</v>
          </cell>
          <cell r="V1416">
            <v>300</v>
          </cell>
          <cell r="X1416">
            <v>2000</v>
          </cell>
          <cell r="Y1416">
            <v>276.55</v>
          </cell>
        </row>
        <row r="1417">
          <cell r="Q1417" t="str">
            <v>.751</v>
          </cell>
          <cell r="S1417" t="str">
            <v>קבלן נקיון</v>
          </cell>
          <cell r="U1417">
            <v>17400</v>
          </cell>
          <cell r="V1417">
            <v>17400</v>
          </cell>
          <cell r="X1417">
            <v>36000</v>
          </cell>
          <cell r="Y1417">
            <v>34984.6</v>
          </cell>
        </row>
        <row r="1418">
          <cell r="Q1418" t="str">
            <v xml:space="preserve">.980 </v>
          </cell>
          <cell r="S1418" t="str">
            <v>פרויקטים חינוכיים</v>
          </cell>
          <cell r="U1418">
            <v>239000</v>
          </cell>
          <cell r="V1418">
            <v>239000</v>
          </cell>
          <cell r="X1418">
            <v>239000</v>
          </cell>
          <cell r="Y1418">
            <v>240288.9</v>
          </cell>
        </row>
        <row r="1420">
          <cell r="J1420" t="str">
            <v>312</v>
          </cell>
          <cell r="L1420" t="str">
            <v>גני ילדים</v>
          </cell>
          <cell r="M1420">
            <v>39163000</v>
          </cell>
          <cell r="N1420">
            <v>39163000</v>
          </cell>
          <cell r="O1420">
            <v>38430800</v>
          </cell>
          <cell r="P1420">
            <v>36835449.5</v>
          </cell>
          <cell r="Q1420" t="str">
            <v>812</v>
          </cell>
          <cell r="S1420" t="str">
            <v>גני ילדים</v>
          </cell>
          <cell r="U1420">
            <v>45651100</v>
          </cell>
          <cell r="V1420">
            <v>45651100</v>
          </cell>
          <cell r="X1420">
            <v>42375900</v>
          </cell>
          <cell r="Y1420">
            <v>41904473.439999998</v>
          </cell>
        </row>
        <row r="1421">
          <cell r="J1421" t="str">
            <v>-------</v>
          </cell>
          <cell r="L1421" t="str">
            <v>---------------------</v>
          </cell>
          <cell r="M1421" t="str">
            <v>-----------------</v>
          </cell>
          <cell r="N1421" t="str">
            <v>-----------------</v>
          </cell>
          <cell r="O1421" t="str">
            <v>-----------------</v>
          </cell>
          <cell r="P1421" t="str">
            <v>--------------</v>
          </cell>
          <cell r="Q1421" t="str">
            <v>-----------------</v>
          </cell>
          <cell r="S1421" t="str">
            <v>-----------------</v>
          </cell>
          <cell r="U1421" t="str">
            <v>-----------------</v>
          </cell>
          <cell r="V1421" t="str">
            <v>-----------------</v>
          </cell>
          <cell r="X1421" t="str">
            <v>-----------------</v>
          </cell>
          <cell r="Y1421" t="str">
            <v>-----------------</v>
          </cell>
        </row>
        <row r="1422">
          <cell r="J1422" t="str">
            <v>3122</v>
          </cell>
          <cell r="L1422" t="str">
            <v>גני ילדים</v>
          </cell>
          <cell r="M1422">
            <v>22382000</v>
          </cell>
          <cell r="N1422">
            <v>22382000</v>
          </cell>
          <cell r="O1422">
            <v>22130800</v>
          </cell>
          <cell r="P1422">
            <v>20688852.789999999</v>
          </cell>
          <cell r="Q1422" t="str">
            <v>8122</v>
          </cell>
          <cell r="S1422" t="str">
            <v>גני ילדים</v>
          </cell>
          <cell r="U1422">
            <v>27030100</v>
          </cell>
          <cell r="V1422">
            <v>27030100</v>
          </cell>
          <cell r="X1422">
            <v>26075900</v>
          </cell>
          <cell r="Y1422">
            <v>24824153.34</v>
          </cell>
        </row>
        <row r="1423">
          <cell r="J1423" t="str">
            <v>-------</v>
          </cell>
          <cell r="L1423" t="str">
            <v>---------------------</v>
          </cell>
          <cell r="M1423" t="str">
            <v>-----------------</v>
          </cell>
          <cell r="N1423" t="str">
            <v>-----------------</v>
          </cell>
          <cell r="O1423" t="str">
            <v>-----------------</v>
          </cell>
          <cell r="P1423" t="str">
            <v>--------------</v>
          </cell>
          <cell r="Q1423" t="str">
            <v>-----------------</v>
          </cell>
          <cell r="S1423" t="str">
            <v>-----------------</v>
          </cell>
          <cell r="U1423" t="str">
            <v>-----------------</v>
          </cell>
          <cell r="V1423" t="str">
            <v>-----------------</v>
          </cell>
          <cell r="X1423" t="str">
            <v>--------------</v>
          </cell>
          <cell r="Y1423" t="str">
            <v>--------------</v>
          </cell>
        </row>
        <row r="1424">
          <cell r="J1424" t="str">
            <v>.212</v>
          </cell>
          <cell r="L1424" t="str">
            <v>א.חנוך תלמידי חוץ</v>
          </cell>
          <cell r="M1424">
            <v>26000</v>
          </cell>
          <cell r="N1424">
            <v>26000</v>
          </cell>
          <cell r="O1424">
            <v>26000</v>
          </cell>
          <cell r="P1424">
            <v>83778.399999999994</v>
          </cell>
          <cell r="Q1424" t="str">
            <v>.110</v>
          </cell>
          <cell r="S1424" t="str">
            <v>משכורת</v>
          </cell>
          <cell r="U1424">
            <v>10600000</v>
          </cell>
          <cell r="V1424">
            <v>10600000</v>
          </cell>
          <cell r="X1424">
            <v>9977000</v>
          </cell>
          <cell r="Y1424">
            <v>10521724.15</v>
          </cell>
        </row>
        <row r="1425"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U1425">
            <v>0</v>
          </cell>
          <cell r="V1425">
            <v>0</v>
          </cell>
          <cell r="X1425">
            <v>0</v>
          </cell>
          <cell r="Y1425">
            <v>0</v>
          </cell>
        </row>
        <row r="1426">
          <cell r="J1426" t="str">
            <v>.410</v>
          </cell>
          <cell r="L1426" t="str">
            <v>שכ"ל טרום חובה</v>
          </cell>
          <cell r="M1426">
            <v>9000000</v>
          </cell>
          <cell r="N1426">
            <v>9000000</v>
          </cell>
          <cell r="O1426">
            <v>9000000</v>
          </cell>
          <cell r="P1426">
            <v>8756020.9399999995</v>
          </cell>
          <cell r="Q1426" t="str">
            <v>.130</v>
          </cell>
          <cell r="S1426" t="str">
            <v>שעות נוספות</v>
          </cell>
          <cell r="U1426">
            <v>8000</v>
          </cell>
          <cell r="V1426">
            <v>8000</v>
          </cell>
          <cell r="X1426">
            <v>8000</v>
          </cell>
          <cell r="Y1426">
            <v>3434.75</v>
          </cell>
        </row>
        <row r="1427"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Y1427">
            <v>0</v>
          </cell>
        </row>
        <row r="1428">
          <cell r="J1428" t="str">
            <v>.420</v>
          </cell>
          <cell r="L1428" t="str">
            <v>שכ"ד גני ילדים</v>
          </cell>
          <cell r="M1428">
            <v>50000</v>
          </cell>
          <cell r="N1428">
            <v>50000</v>
          </cell>
          <cell r="O1428">
            <v>20000</v>
          </cell>
          <cell r="P1428">
            <v>0</v>
          </cell>
          <cell r="Q1428" t="str">
            <v>.210</v>
          </cell>
          <cell r="S1428" t="str">
            <v>שכר ספורט  בגנים</v>
          </cell>
          <cell r="U1428">
            <v>6000</v>
          </cell>
          <cell r="V1428">
            <v>6000</v>
          </cell>
          <cell r="X1428">
            <v>6000</v>
          </cell>
          <cell r="Y1428">
            <v>2914.86</v>
          </cell>
        </row>
        <row r="1429">
          <cell r="M1429">
            <v>0</v>
          </cell>
          <cell r="N1429">
            <v>0</v>
          </cell>
          <cell r="O1429">
            <v>0</v>
          </cell>
          <cell r="P1429">
            <v>0</v>
          </cell>
          <cell r="U1429">
            <v>0</v>
          </cell>
          <cell r="V1429">
            <v>0</v>
          </cell>
          <cell r="X1429">
            <v>0</v>
          </cell>
          <cell r="Y1429">
            <v>0</v>
          </cell>
        </row>
        <row r="1430">
          <cell r="J1430" t="str">
            <v>.421</v>
          </cell>
          <cell r="L1430" t="str">
            <v>תל"ן-העשרה</v>
          </cell>
          <cell r="M1430">
            <v>510000</v>
          </cell>
          <cell r="N1430">
            <v>510000</v>
          </cell>
          <cell r="O1430">
            <v>510000</v>
          </cell>
          <cell r="P1430">
            <v>500940.9</v>
          </cell>
          <cell r="Q1430" t="str">
            <v>.211</v>
          </cell>
          <cell r="S1430" t="str">
            <v>תל"ן-העשרה</v>
          </cell>
          <cell r="U1430">
            <v>240000</v>
          </cell>
          <cell r="V1430">
            <v>240000</v>
          </cell>
          <cell r="X1430">
            <v>240000</v>
          </cell>
          <cell r="Y1430">
            <v>214663.91</v>
          </cell>
        </row>
        <row r="1431">
          <cell r="M1431">
            <v>0</v>
          </cell>
          <cell r="N1431">
            <v>0</v>
          </cell>
          <cell r="O1431">
            <v>0</v>
          </cell>
          <cell r="P1431">
            <v>0</v>
          </cell>
          <cell r="U1431">
            <v>0</v>
          </cell>
          <cell r="V1431">
            <v>0</v>
          </cell>
          <cell r="X1431">
            <v>0</v>
          </cell>
          <cell r="Y1431">
            <v>0</v>
          </cell>
        </row>
        <row r="1432">
          <cell r="J1432" t="str">
            <v>.423</v>
          </cell>
          <cell r="L1432" t="str">
            <v>סל תרבות</v>
          </cell>
          <cell r="M1432">
            <v>170000</v>
          </cell>
          <cell r="N1432">
            <v>170000</v>
          </cell>
          <cell r="O1432">
            <v>170000</v>
          </cell>
          <cell r="P1432">
            <v>174478</v>
          </cell>
          <cell r="Q1432" t="str">
            <v>.212</v>
          </cell>
          <cell r="S1432" t="str">
            <v>שכר- מ. החינוך</v>
          </cell>
          <cell r="U1432">
            <v>400000</v>
          </cell>
          <cell r="V1432">
            <v>400000</v>
          </cell>
          <cell r="X1432">
            <v>378800</v>
          </cell>
          <cell r="Y1432">
            <v>283144.33</v>
          </cell>
        </row>
        <row r="1433">
          <cell r="U1433">
            <v>0</v>
          </cell>
          <cell r="V1433">
            <v>0</v>
          </cell>
          <cell r="X1433">
            <v>0</v>
          </cell>
          <cell r="Y1433">
            <v>0</v>
          </cell>
        </row>
        <row r="1434">
          <cell r="J1434" t="str">
            <v>.424</v>
          </cell>
          <cell r="L1434" t="str">
            <v>חוגי ריתמוסיקה</v>
          </cell>
          <cell r="M1434">
            <v>590000</v>
          </cell>
          <cell r="N1434">
            <v>590000</v>
          </cell>
          <cell r="O1434">
            <v>390000</v>
          </cell>
          <cell r="P1434">
            <v>588428.85</v>
          </cell>
          <cell r="Q1434" t="str">
            <v>.215</v>
          </cell>
          <cell r="S1434" t="str">
            <v>שכר-  גנים ניסוים</v>
          </cell>
          <cell r="U1434">
            <v>18000</v>
          </cell>
          <cell r="V1434">
            <v>18000</v>
          </cell>
          <cell r="X1434">
            <v>18000</v>
          </cell>
          <cell r="Y1434">
            <v>18355.41</v>
          </cell>
        </row>
        <row r="1435">
          <cell r="U1435">
            <v>0</v>
          </cell>
          <cell r="V1435">
            <v>0</v>
          </cell>
          <cell r="X1435">
            <v>0</v>
          </cell>
          <cell r="Y1435">
            <v>0</v>
          </cell>
        </row>
        <row r="1436">
          <cell r="J1436" t="str">
            <v>.920</v>
          </cell>
          <cell r="L1436" t="str">
            <v>מ.החינוך -גנים</v>
          </cell>
          <cell r="M1436">
            <v>5050000</v>
          </cell>
          <cell r="N1436">
            <v>5050000</v>
          </cell>
          <cell r="O1436">
            <v>5050000</v>
          </cell>
          <cell r="P1436">
            <v>5224456.92</v>
          </cell>
          <cell r="Q1436" t="str">
            <v>.220</v>
          </cell>
          <cell r="S1436" t="str">
            <v>תגבור וסיוע % 30</v>
          </cell>
          <cell r="U1436">
            <v>265600</v>
          </cell>
          <cell r="V1436">
            <v>265600</v>
          </cell>
          <cell r="X1436">
            <v>205600</v>
          </cell>
          <cell r="Y1436">
            <v>158948.10999999999</v>
          </cell>
        </row>
        <row r="1437">
          <cell r="M1437">
            <v>0</v>
          </cell>
          <cell r="N1437">
            <v>0</v>
          </cell>
          <cell r="O1437">
            <v>0</v>
          </cell>
          <cell r="P1437">
            <v>0</v>
          </cell>
          <cell r="U1437">
            <v>0</v>
          </cell>
          <cell r="V1437">
            <v>0</v>
          </cell>
          <cell r="X1437">
            <v>0</v>
          </cell>
          <cell r="Y1437">
            <v>0</v>
          </cell>
        </row>
        <row r="1438">
          <cell r="J1438" t="str">
            <v>.921</v>
          </cell>
          <cell r="L1438" t="str">
            <v>שכר- מ. החינוך</v>
          </cell>
          <cell r="M1438">
            <v>400000</v>
          </cell>
          <cell r="N1438">
            <v>400000</v>
          </cell>
          <cell r="O1438">
            <v>378800</v>
          </cell>
          <cell r="P1438">
            <v>197389</v>
          </cell>
          <cell r="Q1438" t="str">
            <v>.430</v>
          </cell>
          <cell r="S1438" t="str">
            <v>חומרי נקוי</v>
          </cell>
          <cell r="U1438">
            <v>104000</v>
          </cell>
          <cell r="V1438">
            <v>104000</v>
          </cell>
          <cell r="X1438">
            <v>104000</v>
          </cell>
          <cell r="Y1438">
            <v>99550.8</v>
          </cell>
        </row>
        <row r="1439">
          <cell r="M1439">
            <v>0</v>
          </cell>
          <cell r="N1439">
            <v>0</v>
          </cell>
          <cell r="O1439">
            <v>0</v>
          </cell>
          <cell r="P1439">
            <v>0</v>
          </cell>
          <cell r="Y1439">
            <v>0</v>
          </cell>
        </row>
        <row r="1440">
          <cell r="J1440" t="str">
            <v>.922</v>
          </cell>
          <cell r="L1440" t="str">
            <v>א. חינוך-מ. החינוך</v>
          </cell>
          <cell r="M1440">
            <v>50000</v>
          </cell>
          <cell r="N1440">
            <v>50000</v>
          </cell>
          <cell r="O1440">
            <v>50000</v>
          </cell>
          <cell r="P1440">
            <v>51077</v>
          </cell>
          <cell r="Q1440" t="str">
            <v>.431</v>
          </cell>
          <cell r="S1440" t="str">
            <v>חשמל</v>
          </cell>
          <cell r="U1440">
            <v>319200</v>
          </cell>
          <cell r="V1440">
            <v>319200</v>
          </cell>
          <cell r="X1440">
            <v>327000</v>
          </cell>
          <cell r="Y1440">
            <v>258703.45</v>
          </cell>
        </row>
        <row r="1441">
          <cell r="M1441">
            <v>0</v>
          </cell>
          <cell r="N1441">
            <v>0</v>
          </cell>
          <cell r="O1441">
            <v>0</v>
          </cell>
          <cell r="P1441">
            <v>0</v>
          </cell>
          <cell r="Y1441">
            <v>0</v>
          </cell>
        </row>
        <row r="1442">
          <cell r="J1442" t="str">
            <v>.923</v>
          </cell>
          <cell r="L1442" t="str">
            <v>ארוחות יוח"א</v>
          </cell>
          <cell r="M1442">
            <v>36000</v>
          </cell>
          <cell r="N1442">
            <v>36000</v>
          </cell>
          <cell r="O1442">
            <v>36000</v>
          </cell>
          <cell r="P1442">
            <v>29359</v>
          </cell>
          <cell r="Q1442" t="str">
            <v>.432</v>
          </cell>
          <cell r="S1442" t="str">
            <v>מים</v>
          </cell>
          <cell r="U1442">
            <v>206000</v>
          </cell>
          <cell r="V1442">
            <v>206000</v>
          </cell>
          <cell r="X1442">
            <v>206000</v>
          </cell>
          <cell r="Y1442">
            <v>156249.85999999999</v>
          </cell>
        </row>
        <row r="1443">
          <cell r="M1443">
            <v>0</v>
          </cell>
          <cell r="N1443">
            <v>0</v>
          </cell>
          <cell r="O1443">
            <v>0</v>
          </cell>
          <cell r="P1443">
            <v>0</v>
          </cell>
          <cell r="Y1443">
            <v>0</v>
          </cell>
        </row>
        <row r="1444">
          <cell r="J1444" t="str">
            <v>.925</v>
          </cell>
          <cell r="L1444" t="str">
            <v>יוזמות מ. החינוך</v>
          </cell>
          <cell r="M1444">
            <v>100000</v>
          </cell>
          <cell r="N1444">
            <v>100000</v>
          </cell>
          <cell r="O1444">
            <v>100000</v>
          </cell>
          <cell r="P1444">
            <v>82255.38</v>
          </cell>
          <cell r="Q1444" t="str">
            <v>.440</v>
          </cell>
          <cell r="S1444" t="str">
            <v>ביטוח</v>
          </cell>
          <cell r="U1444">
            <v>34000</v>
          </cell>
          <cell r="V1444">
            <v>34000</v>
          </cell>
          <cell r="X1444">
            <v>40000</v>
          </cell>
          <cell r="Y1444">
            <v>34337.67</v>
          </cell>
        </row>
        <row r="1445">
          <cell r="M1445">
            <v>0</v>
          </cell>
          <cell r="N1445">
            <v>0</v>
          </cell>
          <cell r="O1445">
            <v>0</v>
          </cell>
          <cell r="P1445">
            <v>0</v>
          </cell>
          <cell r="U1445">
            <v>0</v>
          </cell>
          <cell r="V1445">
            <v>0</v>
          </cell>
          <cell r="X1445">
            <v>0</v>
          </cell>
          <cell r="Y1445">
            <v>0</v>
          </cell>
        </row>
        <row r="1446">
          <cell r="J1446" t="str">
            <v>.929</v>
          </cell>
          <cell r="L1446" t="str">
            <v>גננות "חובה" לפי ר</v>
          </cell>
          <cell r="M1446">
            <v>6400000</v>
          </cell>
          <cell r="N1446">
            <v>6400000</v>
          </cell>
          <cell r="O1446">
            <v>6400000</v>
          </cell>
          <cell r="P1446">
            <v>5000668.4000000004</v>
          </cell>
          <cell r="Q1446" t="str">
            <v>.511</v>
          </cell>
          <cell r="S1446" t="str">
            <v>כיבוד</v>
          </cell>
          <cell r="U1446">
            <v>27600</v>
          </cell>
          <cell r="V1446">
            <v>27600</v>
          </cell>
          <cell r="X1446">
            <v>27600</v>
          </cell>
          <cell r="Y1446">
            <v>25189</v>
          </cell>
        </row>
        <row r="1447">
          <cell r="M1447" t="str">
            <v xml:space="preserve"> </v>
          </cell>
          <cell r="N1447" t="str">
            <v xml:space="preserve"> </v>
          </cell>
          <cell r="P1447">
            <v>0</v>
          </cell>
          <cell r="U1447">
            <v>0</v>
          </cell>
          <cell r="V1447">
            <v>0</v>
          </cell>
          <cell r="X1447">
            <v>0</v>
          </cell>
          <cell r="Y1447">
            <v>0</v>
          </cell>
        </row>
        <row r="1448">
          <cell r="Q1448" t="str">
            <v>.540</v>
          </cell>
          <cell r="S1448" t="str">
            <v>טלפון</v>
          </cell>
          <cell r="U1448">
            <v>85000</v>
          </cell>
          <cell r="V1448">
            <v>85000</v>
          </cell>
          <cell r="X1448">
            <v>92000</v>
          </cell>
          <cell r="Y1448">
            <v>117959.4</v>
          </cell>
        </row>
        <row r="1449">
          <cell r="M1449" t="str">
            <v xml:space="preserve"> </v>
          </cell>
          <cell r="N1449" t="str">
            <v xml:space="preserve"> </v>
          </cell>
          <cell r="U1449">
            <v>0</v>
          </cell>
          <cell r="V1449">
            <v>0</v>
          </cell>
          <cell r="X1449">
            <v>0</v>
          </cell>
          <cell r="Y1449">
            <v>0</v>
          </cell>
        </row>
        <row r="1450">
          <cell r="Q1450" t="str">
            <v>.541</v>
          </cell>
          <cell r="S1450" t="str">
            <v xml:space="preserve"> בולים</v>
          </cell>
          <cell r="U1450">
            <v>29100</v>
          </cell>
          <cell r="V1450">
            <v>29100</v>
          </cell>
          <cell r="X1450">
            <v>14300</v>
          </cell>
          <cell r="Y1450">
            <v>20122.12</v>
          </cell>
        </row>
        <row r="1451">
          <cell r="U1451">
            <v>0</v>
          </cell>
          <cell r="V1451">
            <v>0</v>
          </cell>
          <cell r="X1451">
            <v>0</v>
          </cell>
          <cell r="Y1451">
            <v>0</v>
          </cell>
        </row>
        <row r="1452">
          <cell r="Q1452" t="str">
            <v>.560</v>
          </cell>
          <cell r="S1452" t="str">
            <v>הוצ' משרדיות</v>
          </cell>
          <cell r="U1452">
            <v>28500</v>
          </cell>
          <cell r="V1452">
            <v>28500</v>
          </cell>
          <cell r="X1452">
            <v>28500</v>
          </cell>
          <cell r="Y1452">
            <v>24504.98</v>
          </cell>
        </row>
        <row r="1453">
          <cell r="U1453">
            <v>0</v>
          </cell>
          <cell r="V1453">
            <v>0</v>
          </cell>
          <cell r="X1453">
            <v>0</v>
          </cell>
          <cell r="Y1453">
            <v>0</v>
          </cell>
        </row>
        <row r="1454">
          <cell r="Q1454" t="str">
            <v>.593</v>
          </cell>
          <cell r="S1454" t="str">
            <v>השתת' בהנח"ש</v>
          </cell>
          <cell r="U1454">
            <v>2000</v>
          </cell>
          <cell r="V1454">
            <v>2000</v>
          </cell>
          <cell r="X1454">
            <v>16000</v>
          </cell>
          <cell r="Y1454">
            <v>2212.35</v>
          </cell>
        </row>
        <row r="1455">
          <cell r="U1455">
            <v>0</v>
          </cell>
          <cell r="V1455">
            <v>0</v>
          </cell>
          <cell r="X1455">
            <v>0</v>
          </cell>
          <cell r="Y1455">
            <v>0</v>
          </cell>
        </row>
        <row r="1456">
          <cell r="Q1456" t="str">
            <v>.743</v>
          </cell>
          <cell r="S1456" t="str">
            <v>ציוד שוטף</v>
          </cell>
          <cell r="U1456">
            <v>22000</v>
          </cell>
          <cell r="V1456">
            <v>22000</v>
          </cell>
          <cell r="X1456">
            <v>22000</v>
          </cell>
          <cell r="Y1456">
            <v>15216.98</v>
          </cell>
        </row>
        <row r="1457">
          <cell r="U1457">
            <v>0</v>
          </cell>
          <cell r="V1457">
            <v>0</v>
          </cell>
          <cell r="X1457">
            <v>0</v>
          </cell>
          <cell r="Y1457">
            <v>0</v>
          </cell>
        </row>
        <row r="1458">
          <cell r="Q1458" t="str">
            <v>.753</v>
          </cell>
          <cell r="S1458" t="str">
            <v>ארוחות  יוח"א</v>
          </cell>
          <cell r="U1458">
            <v>38000</v>
          </cell>
          <cell r="V1458">
            <v>38000</v>
          </cell>
          <cell r="X1458">
            <v>38000</v>
          </cell>
          <cell r="Y1458">
            <v>20013.97</v>
          </cell>
        </row>
        <row r="1459">
          <cell r="Y1459">
            <v>0</v>
          </cell>
        </row>
        <row r="1460">
          <cell r="Q1460" t="str">
            <v>.754</v>
          </cell>
          <cell r="S1460" t="str">
            <v>שיבוץ גני ילדים</v>
          </cell>
          <cell r="U1460">
            <v>51700</v>
          </cell>
          <cell r="V1460">
            <v>51700</v>
          </cell>
          <cell r="X1460">
            <v>51700</v>
          </cell>
          <cell r="Y1460">
            <v>57141</v>
          </cell>
        </row>
        <row r="1461">
          <cell r="U1461">
            <v>0</v>
          </cell>
          <cell r="V1461">
            <v>0</v>
          </cell>
          <cell r="X1461">
            <v>0</v>
          </cell>
          <cell r="Y1461">
            <v>0</v>
          </cell>
        </row>
        <row r="1462">
          <cell r="Q1462" t="str">
            <v>.757</v>
          </cell>
          <cell r="S1462" t="str">
            <v>ערכים ודמוקרטיה</v>
          </cell>
          <cell r="U1462">
            <v>49700</v>
          </cell>
          <cell r="V1462">
            <v>49700</v>
          </cell>
          <cell r="X1462">
            <v>49700</v>
          </cell>
          <cell r="Y1462">
            <v>108.48</v>
          </cell>
        </row>
        <row r="1463">
          <cell r="U1463">
            <v>0</v>
          </cell>
          <cell r="V1463">
            <v>0</v>
          </cell>
          <cell r="X1463">
            <v>0</v>
          </cell>
          <cell r="Y1463">
            <v>0</v>
          </cell>
        </row>
        <row r="1464">
          <cell r="Q1464" t="str">
            <v>.758</v>
          </cell>
          <cell r="S1464" t="str">
            <v>גננות עוב' מדינה</v>
          </cell>
          <cell r="U1464">
            <v>6300000</v>
          </cell>
          <cell r="V1464">
            <v>6300000</v>
          </cell>
          <cell r="X1464">
            <v>6300000</v>
          </cell>
          <cell r="Y1464">
            <v>6140494.46</v>
          </cell>
        </row>
        <row r="1465">
          <cell r="U1465">
            <v>0</v>
          </cell>
          <cell r="V1465">
            <v>0</v>
          </cell>
          <cell r="X1465">
            <v>0</v>
          </cell>
          <cell r="Y1465">
            <v>0</v>
          </cell>
        </row>
        <row r="1466">
          <cell r="Q1466" t="str">
            <v>.759</v>
          </cell>
          <cell r="S1466" t="str">
            <v>גננות חובה לפי ריש</v>
          </cell>
          <cell r="U1466">
            <v>6400000</v>
          </cell>
          <cell r="V1466">
            <v>6400000</v>
          </cell>
          <cell r="X1466">
            <v>6400000</v>
          </cell>
          <cell r="Y1466">
            <v>5000668.4000000004</v>
          </cell>
        </row>
        <row r="1467">
          <cell r="U1467">
            <v>0</v>
          </cell>
          <cell r="V1467">
            <v>0</v>
          </cell>
          <cell r="X1467">
            <v>0</v>
          </cell>
          <cell r="Y1467">
            <v>0</v>
          </cell>
        </row>
        <row r="1468">
          <cell r="Q1468" t="str">
            <v>.780</v>
          </cell>
          <cell r="S1468" t="str">
            <v>תקציב שוטף</v>
          </cell>
          <cell r="U1468">
            <v>350000</v>
          </cell>
          <cell r="V1468">
            <v>350000</v>
          </cell>
          <cell r="X1468">
            <v>350000</v>
          </cell>
          <cell r="Y1468">
            <v>345019.76</v>
          </cell>
        </row>
        <row r="1469">
          <cell r="U1469">
            <v>0</v>
          </cell>
          <cell r="V1469">
            <v>0</v>
          </cell>
          <cell r="X1469">
            <v>0</v>
          </cell>
          <cell r="Y1469">
            <v>0</v>
          </cell>
        </row>
        <row r="1470">
          <cell r="Q1470" t="str">
            <v>.781</v>
          </cell>
          <cell r="S1470" t="str">
            <v>סל תרבות</v>
          </cell>
          <cell r="U1470">
            <v>170000</v>
          </cell>
          <cell r="V1470">
            <v>170000</v>
          </cell>
          <cell r="X1470">
            <v>170000</v>
          </cell>
          <cell r="Y1470">
            <v>174478</v>
          </cell>
        </row>
        <row r="1471">
          <cell r="U1471">
            <v>0</v>
          </cell>
          <cell r="V1471">
            <v>0</v>
          </cell>
          <cell r="X1471">
            <v>0</v>
          </cell>
          <cell r="Y1471">
            <v>0</v>
          </cell>
        </row>
        <row r="1472">
          <cell r="Q1472" t="str">
            <v>.782</v>
          </cell>
          <cell r="S1472" t="str">
            <v>ארועים והשתלמויות</v>
          </cell>
          <cell r="U1472">
            <v>20300</v>
          </cell>
          <cell r="V1472">
            <v>20300</v>
          </cell>
          <cell r="X1472">
            <v>20300</v>
          </cell>
          <cell r="Y1472">
            <v>19453.61</v>
          </cell>
        </row>
        <row r="1474">
          <cell r="Q1474" t="str">
            <v>.783</v>
          </cell>
          <cell r="S1474" t="str">
            <v>חוגי ריתמוסיקה</v>
          </cell>
          <cell r="U1474">
            <v>590000</v>
          </cell>
          <cell r="V1474">
            <v>590000</v>
          </cell>
          <cell r="X1474">
            <v>390000</v>
          </cell>
          <cell r="Y1474">
            <v>354847.44</v>
          </cell>
        </row>
        <row r="1476">
          <cell r="Q1476" t="str">
            <v>.784</v>
          </cell>
          <cell r="S1476" t="str">
            <v>הגדלת סיכוי בשלב הזינוק</v>
          </cell>
          <cell r="U1476">
            <v>13600</v>
          </cell>
          <cell r="V1476">
            <v>13600</v>
          </cell>
          <cell r="X1476">
            <v>13600</v>
          </cell>
          <cell r="Y1476">
            <v>66512</v>
          </cell>
        </row>
        <row r="1477">
          <cell r="U1477">
            <v>0</v>
          </cell>
          <cell r="V1477">
            <v>0</v>
          </cell>
          <cell r="X1477">
            <v>0</v>
          </cell>
          <cell r="Y1477">
            <v>0</v>
          </cell>
        </row>
        <row r="1478">
          <cell r="Q1478" t="str">
            <v>.785</v>
          </cell>
          <cell r="S1478" t="str">
            <v>פועלים</v>
          </cell>
          <cell r="U1478">
            <v>4600</v>
          </cell>
          <cell r="V1478">
            <v>4600</v>
          </cell>
          <cell r="X1478">
            <v>4600</v>
          </cell>
          <cell r="Y1478">
            <v>0</v>
          </cell>
        </row>
        <row r="1479">
          <cell r="U1479">
            <v>0</v>
          </cell>
          <cell r="V1479">
            <v>0</v>
          </cell>
          <cell r="X1479">
            <v>0</v>
          </cell>
          <cell r="Y1479">
            <v>0</v>
          </cell>
        </row>
        <row r="1480">
          <cell r="Q1480" t="str">
            <v>.787</v>
          </cell>
          <cell r="S1480" t="str">
            <v>א.חנוך תלמידי חוץ</v>
          </cell>
          <cell r="U1480">
            <v>144400</v>
          </cell>
          <cell r="V1480">
            <v>144400</v>
          </cell>
          <cell r="X1480">
            <v>144400</v>
          </cell>
          <cell r="Y1480">
            <v>155084</v>
          </cell>
        </row>
        <row r="1481">
          <cell r="U1481">
            <v>0</v>
          </cell>
          <cell r="V1481">
            <v>0</v>
          </cell>
          <cell r="X1481">
            <v>0</v>
          </cell>
        </row>
        <row r="1482">
          <cell r="Q1482" t="str">
            <v>.789</v>
          </cell>
          <cell r="S1482" t="str">
            <v>תל"ן - שוטף</v>
          </cell>
          <cell r="U1482">
            <v>100000</v>
          </cell>
          <cell r="V1482">
            <v>100000</v>
          </cell>
          <cell r="X1482">
            <v>100000</v>
          </cell>
          <cell r="Y1482">
            <v>286246.65000000002</v>
          </cell>
        </row>
        <row r="1484">
          <cell r="Q1484" t="str">
            <v>.931</v>
          </cell>
          <cell r="S1484" t="str">
            <v>רכישת ספרים</v>
          </cell>
          <cell r="U1484">
            <v>19000</v>
          </cell>
          <cell r="V1484">
            <v>19000</v>
          </cell>
          <cell r="X1484">
            <v>19000</v>
          </cell>
          <cell r="Y1484">
            <v>13600</v>
          </cell>
        </row>
        <row r="1485">
          <cell r="U1485">
            <v>0</v>
          </cell>
          <cell r="V1485">
            <v>0</v>
          </cell>
          <cell r="X1485">
            <v>0</v>
          </cell>
          <cell r="Y1485">
            <v>0</v>
          </cell>
        </row>
        <row r="1486">
          <cell r="Q1486" t="str">
            <v>.933</v>
          </cell>
          <cell r="S1486" t="str">
            <v>יוזמות  חינוך</v>
          </cell>
          <cell r="U1486">
            <v>100000</v>
          </cell>
          <cell r="V1486">
            <v>100000</v>
          </cell>
          <cell r="X1486">
            <v>100000</v>
          </cell>
          <cell r="Y1486">
            <v>28540.98</v>
          </cell>
        </row>
        <row r="1487">
          <cell r="U1487">
            <v>0</v>
          </cell>
          <cell r="V1487">
            <v>0</v>
          </cell>
          <cell r="X1487">
            <v>0</v>
          </cell>
          <cell r="Y1487">
            <v>0</v>
          </cell>
        </row>
        <row r="1488">
          <cell r="Q1488" t="str">
            <v xml:space="preserve">.980 </v>
          </cell>
          <cell r="S1488" t="str">
            <v>פרויקטים חינוכיים</v>
          </cell>
          <cell r="U1488">
            <v>283800</v>
          </cell>
          <cell r="V1488">
            <v>283800</v>
          </cell>
          <cell r="X1488">
            <v>213800</v>
          </cell>
          <cell r="Y1488">
            <v>204712.46</v>
          </cell>
        </row>
        <row r="1491">
          <cell r="J1491" t="str">
            <v>3125</v>
          </cell>
          <cell r="L1491" t="str">
            <v>גני יול"א</v>
          </cell>
          <cell r="M1491">
            <v>16781000</v>
          </cell>
          <cell r="N1491">
            <v>16781000</v>
          </cell>
          <cell r="O1491">
            <v>16300000</v>
          </cell>
          <cell r="P1491">
            <v>16146596.710000001</v>
          </cell>
          <cell r="Q1491" t="str">
            <v>8125</v>
          </cell>
          <cell r="S1491" t="str">
            <v>גני יול"א</v>
          </cell>
          <cell r="U1491">
            <v>18621000</v>
          </cell>
          <cell r="V1491">
            <v>18621000</v>
          </cell>
          <cell r="X1491">
            <v>16300000</v>
          </cell>
          <cell r="Y1491">
            <v>17080320.099999998</v>
          </cell>
        </row>
        <row r="1492">
          <cell r="J1492" t="str">
            <v>-------</v>
          </cell>
          <cell r="L1492" t="str">
            <v>---------------------</v>
          </cell>
          <cell r="M1492" t="str">
            <v>-----------------</v>
          </cell>
          <cell r="N1492" t="str">
            <v>-----------------</v>
          </cell>
          <cell r="O1492" t="str">
            <v>-----------------</v>
          </cell>
          <cell r="P1492" t="str">
            <v>--------------</v>
          </cell>
          <cell r="Q1492" t="str">
            <v>-----------------</v>
          </cell>
          <cell r="S1492" t="str">
            <v>-----------------</v>
          </cell>
          <cell r="U1492" t="str">
            <v>-----------------</v>
          </cell>
          <cell r="V1492" t="str">
            <v>-----------------</v>
          </cell>
          <cell r="X1492" t="str">
            <v>--------------</v>
          </cell>
          <cell r="Y1492" t="str">
            <v>--------------</v>
          </cell>
        </row>
        <row r="1493">
          <cell r="J1493" t="str">
            <v>.410</v>
          </cell>
          <cell r="L1493" t="str">
            <v>שכ"ל גני יול"א</v>
          </cell>
          <cell r="M1493">
            <v>16781000</v>
          </cell>
          <cell r="N1493">
            <v>16781000</v>
          </cell>
          <cell r="O1493">
            <v>16300000</v>
          </cell>
          <cell r="P1493">
            <v>16146596.710000001</v>
          </cell>
          <cell r="Q1493" t="str">
            <v>.110</v>
          </cell>
          <cell r="S1493" t="str">
            <v>משכורת</v>
          </cell>
          <cell r="U1493">
            <v>10480000</v>
          </cell>
          <cell r="V1493">
            <v>10480000</v>
          </cell>
          <cell r="X1493">
            <v>10000000</v>
          </cell>
          <cell r="Y1493">
            <v>10340850.789999999</v>
          </cell>
        </row>
        <row r="1494">
          <cell r="U1494">
            <v>0</v>
          </cell>
          <cell r="V1494">
            <v>0</v>
          </cell>
          <cell r="X1494">
            <v>0</v>
          </cell>
          <cell r="Y1494">
            <v>0</v>
          </cell>
        </row>
        <row r="1495">
          <cell r="Q1495" t="str">
            <v>.210</v>
          </cell>
          <cell r="S1495" t="str">
            <v>שכר חוגים</v>
          </cell>
          <cell r="U1495">
            <v>390000</v>
          </cell>
          <cell r="V1495">
            <v>390000</v>
          </cell>
          <cell r="X1495">
            <v>390000</v>
          </cell>
          <cell r="Y1495">
            <v>362077.66</v>
          </cell>
        </row>
        <row r="1496">
          <cell r="U1496">
            <v>0</v>
          </cell>
          <cell r="V1496">
            <v>0</v>
          </cell>
          <cell r="X1496">
            <v>0</v>
          </cell>
          <cell r="Y1496">
            <v>0</v>
          </cell>
        </row>
        <row r="1497">
          <cell r="Q1497" t="str">
            <v>.431</v>
          </cell>
          <cell r="S1497" t="str">
            <v>חשמל</v>
          </cell>
          <cell r="U1497">
            <v>152000</v>
          </cell>
          <cell r="V1497">
            <v>152000</v>
          </cell>
          <cell r="X1497">
            <v>160000</v>
          </cell>
          <cell r="Y1497">
            <v>130893</v>
          </cell>
        </row>
        <row r="1498">
          <cell r="U1498">
            <v>0</v>
          </cell>
          <cell r="V1498">
            <v>0</v>
          </cell>
          <cell r="X1498">
            <v>0</v>
          </cell>
          <cell r="Y1498">
            <v>0</v>
          </cell>
        </row>
        <row r="1499">
          <cell r="Q1499" t="str">
            <v>.432</v>
          </cell>
          <cell r="S1499" t="str">
            <v>מים</v>
          </cell>
          <cell r="U1499">
            <v>96000</v>
          </cell>
          <cell r="V1499">
            <v>96000</v>
          </cell>
          <cell r="X1499">
            <v>96000</v>
          </cell>
          <cell r="Y1499">
            <v>72608.02</v>
          </cell>
        </row>
        <row r="1500">
          <cell r="U1500">
            <v>0</v>
          </cell>
          <cell r="V1500">
            <v>0</v>
          </cell>
          <cell r="X1500">
            <v>0</v>
          </cell>
          <cell r="Y1500">
            <v>0</v>
          </cell>
        </row>
        <row r="1501">
          <cell r="Q1501" t="str">
            <v>.540</v>
          </cell>
          <cell r="S1501" t="str">
            <v>טלפון</v>
          </cell>
          <cell r="U1501">
            <v>83700</v>
          </cell>
          <cell r="V1501">
            <v>83700</v>
          </cell>
          <cell r="X1501">
            <v>66000</v>
          </cell>
          <cell r="Y1501">
            <v>114230.63</v>
          </cell>
        </row>
        <row r="1502">
          <cell r="U1502">
            <v>0</v>
          </cell>
          <cell r="V1502">
            <v>0</v>
          </cell>
          <cell r="X1502">
            <v>0</v>
          </cell>
          <cell r="Y1502">
            <v>0</v>
          </cell>
        </row>
        <row r="1503">
          <cell r="Q1503" t="str">
            <v>.593</v>
          </cell>
          <cell r="S1503" t="str">
            <v>השתת' בהנח"ש</v>
          </cell>
          <cell r="U1503">
            <v>1300</v>
          </cell>
          <cell r="V1503">
            <v>1300</v>
          </cell>
          <cell r="X1503">
            <v>10000</v>
          </cell>
          <cell r="Y1503">
            <v>1382.73</v>
          </cell>
        </row>
        <row r="1504">
          <cell r="U1504">
            <v>0</v>
          </cell>
          <cell r="V1504">
            <v>0</v>
          </cell>
          <cell r="X1504">
            <v>0</v>
          </cell>
          <cell r="Y1504">
            <v>0</v>
          </cell>
        </row>
        <row r="1505">
          <cell r="Q1505" t="str">
            <v>.781</v>
          </cell>
          <cell r="S1505" t="str">
            <v>תקציב שוטף</v>
          </cell>
          <cell r="U1505">
            <v>850000</v>
          </cell>
          <cell r="V1505">
            <v>850000</v>
          </cell>
          <cell r="X1505">
            <v>850000</v>
          </cell>
          <cell r="Y1505">
            <v>662450.52</v>
          </cell>
        </row>
        <row r="1506">
          <cell r="U1506">
            <v>0</v>
          </cell>
          <cell r="V1506">
            <v>0</v>
          </cell>
          <cell r="X1506">
            <v>0</v>
          </cell>
          <cell r="Y1506">
            <v>0</v>
          </cell>
        </row>
        <row r="1507">
          <cell r="Q1507" t="str">
            <v>.782</v>
          </cell>
          <cell r="S1507" t="str">
            <v>ארועים</v>
          </cell>
          <cell r="U1507">
            <v>110000</v>
          </cell>
          <cell r="V1507">
            <v>110000</v>
          </cell>
          <cell r="X1507">
            <v>110000</v>
          </cell>
          <cell r="Y1507">
            <v>88250.4</v>
          </cell>
        </row>
        <row r="1508">
          <cell r="U1508">
            <v>0</v>
          </cell>
          <cell r="V1508">
            <v>0</v>
          </cell>
          <cell r="X1508">
            <v>0</v>
          </cell>
          <cell r="Y1508">
            <v>0</v>
          </cell>
        </row>
        <row r="1509">
          <cell r="Q1509" t="str">
            <v>.783</v>
          </cell>
          <cell r="S1509" t="str">
            <v>חוגים</v>
          </cell>
          <cell r="U1509">
            <v>455000</v>
          </cell>
          <cell r="V1509">
            <v>455000</v>
          </cell>
          <cell r="X1509">
            <v>455000</v>
          </cell>
          <cell r="Y1509">
            <v>401157.35</v>
          </cell>
        </row>
        <row r="1510">
          <cell r="U1510">
            <v>0</v>
          </cell>
          <cell r="V1510">
            <v>0</v>
          </cell>
          <cell r="X1510">
            <v>0</v>
          </cell>
          <cell r="Y1510">
            <v>0</v>
          </cell>
        </row>
        <row r="1511">
          <cell r="Q1511" t="str">
            <v>.784</v>
          </cell>
          <cell r="S1511" t="str">
            <v>כלכלה</v>
          </cell>
          <cell r="U1511">
            <v>3623000</v>
          </cell>
          <cell r="V1511">
            <v>3623000</v>
          </cell>
          <cell r="X1511">
            <v>3623000</v>
          </cell>
          <cell r="Y1511">
            <v>3064062.42</v>
          </cell>
        </row>
        <row r="1512">
          <cell r="U1512">
            <v>0</v>
          </cell>
          <cell r="V1512">
            <v>0</v>
          </cell>
          <cell r="X1512">
            <v>0</v>
          </cell>
          <cell r="Y1512">
            <v>0</v>
          </cell>
        </row>
        <row r="1513">
          <cell r="P1513" t="str">
            <v xml:space="preserve">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Q1513" t="str">
            <v>.785</v>
          </cell>
          <cell r="S1513" t="str">
            <v xml:space="preserve">אבטחה </v>
          </cell>
          <cell r="U1513">
            <v>1840000</v>
          </cell>
          <cell r="V1513">
            <v>1840000</v>
          </cell>
          <cell r="X1513">
            <v>0</v>
          </cell>
          <cell r="Y1513">
            <v>1840000</v>
          </cell>
        </row>
        <row r="1514">
          <cell r="U1514">
            <v>0</v>
          </cell>
          <cell r="V1514">
            <v>0</v>
          </cell>
          <cell r="X1514">
            <v>0</v>
          </cell>
        </row>
        <row r="1515">
          <cell r="Q1515" t="str">
            <v>.930</v>
          </cell>
          <cell r="S1515" t="str">
            <v>חידוש ציוד</v>
          </cell>
          <cell r="U1515">
            <v>540000</v>
          </cell>
          <cell r="V1515">
            <v>540000</v>
          </cell>
          <cell r="X1515">
            <v>540000</v>
          </cell>
          <cell r="Y1515">
            <v>2356.58</v>
          </cell>
        </row>
        <row r="1517">
          <cell r="J1517" t="str">
            <v>3132</v>
          </cell>
          <cell r="L1517" t="str">
            <v>בתי"ס יסודיים</v>
          </cell>
          <cell r="M1517">
            <v>12573400</v>
          </cell>
          <cell r="N1517">
            <v>12573400</v>
          </cell>
          <cell r="O1517">
            <v>11768000</v>
          </cell>
          <cell r="P1517">
            <v>12937937.940000001</v>
          </cell>
          <cell r="Q1517" t="str">
            <v>8132</v>
          </cell>
          <cell r="S1517" t="str">
            <v>בתי"ס יסודיים</v>
          </cell>
          <cell r="U1517">
            <v>24266700</v>
          </cell>
          <cell r="V1517">
            <v>24266700</v>
          </cell>
          <cell r="X1517">
            <v>22241000</v>
          </cell>
          <cell r="Y1517">
            <v>22449125.219999999</v>
          </cell>
        </row>
        <row r="1518">
          <cell r="J1518" t="str">
            <v>-------</v>
          </cell>
          <cell r="L1518" t="str">
            <v>---------------------</v>
          </cell>
          <cell r="M1518" t="str">
            <v>-----------------</v>
          </cell>
          <cell r="N1518" t="str">
            <v>-----------------</v>
          </cell>
          <cell r="O1518" t="str">
            <v>-----------------</v>
          </cell>
          <cell r="P1518" t="str">
            <v>--------------</v>
          </cell>
          <cell r="Q1518" t="str">
            <v>-----------------</v>
          </cell>
          <cell r="S1518" t="str">
            <v>-----------------</v>
          </cell>
          <cell r="U1518" t="str">
            <v>-----------------</v>
          </cell>
          <cell r="V1518" t="str">
            <v>-----------------</v>
          </cell>
          <cell r="X1518" t="str">
            <v>--------------</v>
          </cell>
          <cell r="Y1518" t="str">
            <v>--------------</v>
          </cell>
        </row>
        <row r="1519">
          <cell r="J1519" t="str">
            <v>.212</v>
          </cell>
          <cell r="L1519" t="str">
            <v>א.חנוך תלמיד חוץ</v>
          </cell>
          <cell r="M1519">
            <v>350000</v>
          </cell>
          <cell r="N1519">
            <v>350000</v>
          </cell>
          <cell r="O1519">
            <v>350000</v>
          </cell>
          <cell r="P1519">
            <v>670988.80000000005</v>
          </cell>
          <cell r="Q1519" t="str">
            <v>.110</v>
          </cell>
          <cell r="S1519" t="str">
            <v>משכורת</v>
          </cell>
          <cell r="U1519">
            <v>11236000</v>
          </cell>
          <cell r="V1519">
            <v>11236000</v>
          </cell>
          <cell r="X1519">
            <v>10760000</v>
          </cell>
          <cell r="Y1519">
            <v>10488150.07</v>
          </cell>
        </row>
        <row r="1520">
          <cell r="M1520">
            <v>0</v>
          </cell>
          <cell r="N1520">
            <v>0</v>
          </cell>
          <cell r="O1520">
            <v>0</v>
          </cell>
          <cell r="P1520">
            <v>0</v>
          </cell>
          <cell r="U1520">
            <v>0</v>
          </cell>
          <cell r="V1520">
            <v>0</v>
          </cell>
          <cell r="X1520">
            <v>0</v>
          </cell>
          <cell r="Y1520">
            <v>0</v>
          </cell>
        </row>
        <row r="1521">
          <cell r="J1521" t="str">
            <v>.420</v>
          </cell>
          <cell r="L1521" t="str">
            <v>השת' בנושאים שונים</v>
          </cell>
          <cell r="M1521">
            <v>0</v>
          </cell>
          <cell r="N1521">
            <v>0</v>
          </cell>
          <cell r="O1521">
            <v>0</v>
          </cell>
          <cell r="P1521">
            <v>28789</v>
          </cell>
          <cell r="Q1521" t="str">
            <v>.211</v>
          </cell>
          <cell r="S1521" t="str">
            <v>שכר מ. החינוך</v>
          </cell>
          <cell r="U1521">
            <v>950000</v>
          </cell>
          <cell r="V1521">
            <v>950000</v>
          </cell>
          <cell r="X1521">
            <v>840000</v>
          </cell>
          <cell r="Y1521">
            <v>1310786.26</v>
          </cell>
        </row>
        <row r="1522">
          <cell r="M1522">
            <v>0</v>
          </cell>
          <cell r="N1522">
            <v>0</v>
          </cell>
          <cell r="O1522">
            <v>0</v>
          </cell>
          <cell r="P1522">
            <v>0</v>
          </cell>
          <cell r="U1522">
            <v>0</v>
          </cell>
          <cell r="V1522">
            <v>0</v>
          </cell>
          <cell r="X1522">
            <v>0</v>
          </cell>
          <cell r="Y1522">
            <v>0</v>
          </cell>
        </row>
        <row r="1523">
          <cell r="J1523" t="str">
            <v>.790</v>
          </cell>
          <cell r="L1523" t="str">
            <v xml:space="preserve">השכרת גגות </v>
          </cell>
          <cell r="M1523">
            <v>70000</v>
          </cell>
          <cell r="N1523">
            <v>70000</v>
          </cell>
          <cell r="O1523">
            <v>72000</v>
          </cell>
          <cell r="P1523">
            <v>18330</v>
          </cell>
          <cell r="Q1523" t="str">
            <v>.212</v>
          </cell>
          <cell r="S1523" t="str">
            <v>תגבור שכר -העירייה</v>
          </cell>
          <cell r="U1523">
            <v>581000</v>
          </cell>
          <cell r="V1523">
            <v>581000</v>
          </cell>
          <cell r="X1523">
            <v>431000</v>
          </cell>
          <cell r="Y1523">
            <v>284439.96999999997</v>
          </cell>
        </row>
        <row r="1524">
          <cell r="L1524" t="str">
            <v>לפוטווולטאי</v>
          </cell>
        </row>
        <row r="1525">
          <cell r="J1525" t="str">
            <v>.424</v>
          </cell>
          <cell r="L1525" t="str">
            <v>תוכניות נוספות</v>
          </cell>
          <cell r="M1525">
            <v>115000</v>
          </cell>
          <cell r="N1525">
            <v>115000</v>
          </cell>
          <cell r="O1525">
            <v>115000</v>
          </cell>
          <cell r="P1525">
            <v>158779</v>
          </cell>
          <cell r="Q1525" t="str">
            <v>.213</v>
          </cell>
          <cell r="S1525" t="str">
            <v>משכורת בטיחות</v>
          </cell>
          <cell r="U1525">
            <v>190000</v>
          </cell>
          <cell r="V1525">
            <v>190000</v>
          </cell>
          <cell r="X1525">
            <v>220000</v>
          </cell>
          <cell r="Y1525">
            <v>573135</v>
          </cell>
        </row>
        <row r="1526">
          <cell r="M1526">
            <v>0</v>
          </cell>
          <cell r="N1526">
            <v>0</v>
          </cell>
          <cell r="O1526">
            <v>0</v>
          </cell>
          <cell r="P1526">
            <v>0</v>
          </cell>
        </row>
        <row r="1527">
          <cell r="J1527" t="str">
            <v>.425</v>
          </cell>
          <cell r="L1527" t="str">
            <v>דוברי אנגלית</v>
          </cell>
          <cell r="M1527">
            <v>1400000</v>
          </cell>
          <cell r="N1527">
            <v>1400000</v>
          </cell>
          <cell r="O1527">
            <v>1200000</v>
          </cell>
          <cell r="P1527">
            <v>1370928.19</v>
          </cell>
          <cell r="Q1527" t="str">
            <v>.218</v>
          </cell>
          <cell r="S1527" t="str">
            <v xml:space="preserve">שכר ספרניות </v>
          </cell>
          <cell r="U1527">
            <v>453000</v>
          </cell>
          <cell r="V1527">
            <v>453000</v>
          </cell>
          <cell r="X1527">
            <v>453000</v>
          </cell>
          <cell r="Y1527">
            <v>376671.14</v>
          </cell>
        </row>
        <row r="1528">
          <cell r="M1528">
            <v>0</v>
          </cell>
          <cell r="N1528">
            <v>0</v>
          </cell>
          <cell r="O1528">
            <v>0</v>
          </cell>
          <cell r="P1528">
            <v>0</v>
          </cell>
          <cell r="U1528">
            <v>0</v>
          </cell>
          <cell r="V1528">
            <v>0</v>
          </cell>
          <cell r="X1528">
            <v>0</v>
          </cell>
          <cell r="Y1528">
            <v>0</v>
          </cell>
        </row>
        <row r="1529">
          <cell r="J1529" t="str">
            <v>.920</v>
          </cell>
          <cell r="L1529" t="str">
            <v>השתת' מ. החינוך</v>
          </cell>
          <cell r="M1529">
            <v>2447200</v>
          </cell>
          <cell r="N1529">
            <v>2447200</v>
          </cell>
          <cell r="O1529">
            <v>2260000</v>
          </cell>
          <cell r="P1529">
            <v>2397607.9</v>
          </cell>
          <cell r="Q1529" t="str">
            <v>.220</v>
          </cell>
          <cell r="S1529" t="str">
            <v>תגבור וסיוע (% 30)</v>
          </cell>
          <cell r="U1529">
            <v>872000</v>
          </cell>
          <cell r="V1529">
            <v>872000</v>
          </cell>
          <cell r="X1529">
            <v>872000</v>
          </cell>
          <cell r="Y1529">
            <v>630549.04</v>
          </cell>
        </row>
        <row r="1530">
          <cell r="M1530">
            <v>0</v>
          </cell>
          <cell r="N1530">
            <v>0</v>
          </cell>
          <cell r="O1530">
            <v>0</v>
          </cell>
          <cell r="P1530">
            <v>0</v>
          </cell>
          <cell r="U1530">
            <v>0</v>
          </cell>
          <cell r="V1530">
            <v>0</v>
          </cell>
          <cell r="X1530">
            <v>0</v>
          </cell>
          <cell r="Y1530">
            <v>0</v>
          </cell>
        </row>
        <row r="1531">
          <cell r="J1531" t="str">
            <v>.921</v>
          </cell>
          <cell r="L1531" t="str">
            <v>יוזמות חינוך</v>
          </cell>
          <cell r="M1531">
            <v>150000</v>
          </cell>
          <cell r="N1531">
            <v>150000</v>
          </cell>
          <cell r="O1531">
            <v>150000</v>
          </cell>
          <cell r="P1531">
            <v>140684.75</v>
          </cell>
          <cell r="Q1531" t="str">
            <v>.221</v>
          </cell>
          <cell r="S1531" t="str">
            <v>תוכניות נוספות-בתי</v>
          </cell>
          <cell r="U1531">
            <v>16200</v>
          </cell>
          <cell r="V1531">
            <v>16200</v>
          </cell>
          <cell r="X1531">
            <v>16200</v>
          </cell>
          <cell r="Y1531">
            <v>28102.9</v>
          </cell>
        </row>
        <row r="1532">
          <cell r="M1532">
            <v>0</v>
          </cell>
          <cell r="N1532">
            <v>0</v>
          </cell>
          <cell r="O1532">
            <v>0</v>
          </cell>
        </row>
        <row r="1533">
          <cell r="J1533" t="str">
            <v>.922</v>
          </cell>
          <cell r="L1533" t="str">
            <v>דמי שכפול וסל תלמ</v>
          </cell>
          <cell r="M1533">
            <v>266000</v>
          </cell>
          <cell r="N1533">
            <v>266000</v>
          </cell>
          <cell r="O1533">
            <v>266000</v>
          </cell>
          <cell r="P1533">
            <v>133183.82</v>
          </cell>
          <cell r="Q1533" t="str">
            <v>.222</v>
          </cell>
          <cell r="S1533" t="str">
            <v>הדרכה לימודית</v>
          </cell>
          <cell r="U1533">
            <v>200000</v>
          </cell>
          <cell r="V1533">
            <v>200000</v>
          </cell>
          <cell r="X1533">
            <v>200000</v>
          </cell>
        </row>
        <row r="1534">
          <cell r="M1534">
            <v>0</v>
          </cell>
          <cell r="N1534">
            <v>0</v>
          </cell>
          <cell r="O1534">
            <v>0</v>
          </cell>
        </row>
        <row r="1535">
          <cell r="J1535" t="str">
            <v>.923</v>
          </cell>
          <cell r="L1535" t="str">
            <v>ביס אגם  מ. החינוך</v>
          </cell>
          <cell r="M1535">
            <v>1000000</v>
          </cell>
          <cell r="N1535">
            <v>1000000</v>
          </cell>
          <cell r="O1535">
            <v>1000000</v>
          </cell>
          <cell r="P1535">
            <v>1128755.4099999999</v>
          </cell>
          <cell r="Q1535" t="str">
            <v>.223</v>
          </cell>
          <cell r="S1535" t="str">
            <v>שכר מ.ארץ ישראל</v>
          </cell>
          <cell r="U1535">
            <v>15000</v>
          </cell>
          <cell r="V1535">
            <v>15000</v>
          </cell>
          <cell r="X1535">
            <v>15000</v>
          </cell>
          <cell r="Y1535">
            <v>17146.310000000001</v>
          </cell>
        </row>
        <row r="1536">
          <cell r="M1536">
            <v>0</v>
          </cell>
          <cell r="N1536">
            <v>0</v>
          </cell>
          <cell r="O1536">
            <v>0</v>
          </cell>
        </row>
        <row r="1537">
          <cell r="J1537" t="str">
            <v>.924</v>
          </cell>
          <cell r="L1537" t="str">
            <v>החזר אגרת חינוך</v>
          </cell>
          <cell r="M1537">
            <v>240000</v>
          </cell>
          <cell r="N1537">
            <v>240000</v>
          </cell>
          <cell r="O1537">
            <v>240000</v>
          </cell>
          <cell r="P1537">
            <v>134766</v>
          </cell>
          <cell r="Q1537" t="str">
            <v>.225</v>
          </cell>
          <cell r="S1537" t="str">
            <v>פרויקט אופניים</v>
          </cell>
          <cell r="U1537">
            <v>115000</v>
          </cell>
          <cell r="V1537">
            <v>115000</v>
          </cell>
          <cell r="X1537">
            <v>115000</v>
          </cell>
          <cell r="Y1537">
            <v>19729.580000000002</v>
          </cell>
        </row>
        <row r="1538">
          <cell r="M1538">
            <v>0</v>
          </cell>
          <cell r="N1538">
            <v>0</v>
          </cell>
          <cell r="O1538">
            <v>0</v>
          </cell>
          <cell r="P1538">
            <v>0</v>
          </cell>
        </row>
        <row r="1539">
          <cell r="J1539" t="str">
            <v>.925</v>
          </cell>
          <cell r="L1539" t="str">
            <v>שכר- מ. החינוך</v>
          </cell>
          <cell r="M1539">
            <v>950000</v>
          </cell>
          <cell r="N1539">
            <v>950000</v>
          </cell>
          <cell r="O1539">
            <v>840000</v>
          </cell>
          <cell r="P1539">
            <v>1598823.89</v>
          </cell>
          <cell r="Q1539" t="str">
            <v xml:space="preserve">.431 </v>
          </cell>
          <cell r="S1539" t="str">
            <v xml:space="preserve">חשמל </v>
          </cell>
          <cell r="U1539">
            <v>1405700</v>
          </cell>
          <cell r="V1539">
            <v>1405700</v>
          </cell>
          <cell r="X1539">
            <v>1360000</v>
          </cell>
          <cell r="Y1539">
            <v>1290223.22</v>
          </cell>
        </row>
        <row r="1540">
          <cell r="M1540">
            <v>0</v>
          </cell>
          <cell r="N1540">
            <v>0</v>
          </cell>
          <cell r="O1540">
            <v>0</v>
          </cell>
        </row>
        <row r="1541">
          <cell r="J1541" t="str">
            <v>.926</v>
          </cell>
          <cell r="L1541" t="str">
            <v>נהול עצמא' -בי"הס</v>
          </cell>
          <cell r="M1541">
            <v>4700000</v>
          </cell>
          <cell r="N1541">
            <v>4700000</v>
          </cell>
          <cell r="O1541">
            <v>4700000</v>
          </cell>
          <cell r="P1541">
            <v>4696575.45</v>
          </cell>
          <cell r="Q1541" t="str">
            <v xml:space="preserve">.440 </v>
          </cell>
          <cell r="S1541" t="str">
            <v>ביטוח</v>
          </cell>
          <cell r="U1541">
            <v>65000</v>
          </cell>
          <cell r="V1541">
            <v>65000</v>
          </cell>
          <cell r="X1541">
            <v>75000</v>
          </cell>
          <cell r="Y1541">
            <v>64447.19</v>
          </cell>
        </row>
        <row r="1542">
          <cell r="J1542" t="str">
            <v xml:space="preserve"> 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  <cell r="U1542">
            <v>0</v>
          </cell>
          <cell r="V1542">
            <v>0</v>
          </cell>
          <cell r="X1542">
            <v>0</v>
          </cell>
          <cell r="Y1542">
            <v>0</v>
          </cell>
        </row>
        <row r="1543">
          <cell r="J1543" t="str">
            <v>.927</v>
          </cell>
          <cell r="L1543" t="str">
            <v>חינוך מיוחד בדקל</v>
          </cell>
          <cell r="M1543">
            <v>40000</v>
          </cell>
          <cell r="N1543">
            <v>40000</v>
          </cell>
          <cell r="O1543">
            <v>40000</v>
          </cell>
          <cell r="P1543">
            <v>50856</v>
          </cell>
          <cell r="Q1543" t="str">
            <v>.511</v>
          </cell>
          <cell r="S1543" t="str">
            <v>בתי הספר- כיבוד</v>
          </cell>
          <cell r="U1543">
            <v>14000</v>
          </cell>
          <cell r="V1543">
            <v>14000</v>
          </cell>
          <cell r="X1543">
            <v>15000</v>
          </cell>
          <cell r="Y1543">
            <v>20947.2</v>
          </cell>
        </row>
        <row r="1545">
          <cell r="J1545" t="str">
            <v>.928</v>
          </cell>
          <cell r="L1545" t="str">
            <v>יעוץ פדגוגי בחינוך</v>
          </cell>
          <cell r="M1545">
            <v>310200</v>
          </cell>
          <cell r="N1545">
            <v>310200</v>
          </cell>
          <cell r="Q1545" t="str">
            <v>.593</v>
          </cell>
          <cell r="S1545" t="str">
            <v>השתת'בהוצ' הנח"ש</v>
          </cell>
          <cell r="U1545">
            <v>29600</v>
          </cell>
          <cell r="V1545">
            <v>29600</v>
          </cell>
          <cell r="X1545">
            <v>56000</v>
          </cell>
          <cell r="Y1545">
            <v>49183.9</v>
          </cell>
        </row>
        <row r="1546">
          <cell r="O1546">
            <v>0</v>
          </cell>
          <cell r="P1546">
            <v>0</v>
          </cell>
          <cell r="U1546">
            <v>0</v>
          </cell>
          <cell r="V1546">
            <v>0</v>
          </cell>
          <cell r="X1546">
            <v>0</v>
          </cell>
          <cell r="Y1546">
            <v>0</v>
          </cell>
        </row>
        <row r="1547">
          <cell r="J1547" t="str">
            <v>.940</v>
          </cell>
          <cell r="L1547" t="str">
            <v>השתתפ'מ. הבריאות</v>
          </cell>
          <cell r="P1547">
            <v>90986</v>
          </cell>
          <cell r="Q1547" t="str">
            <v>.720</v>
          </cell>
          <cell r="S1547" t="str">
            <v>חומרים לחינוך מיוחד</v>
          </cell>
          <cell r="U1547">
            <v>40700</v>
          </cell>
          <cell r="V1547">
            <v>40700</v>
          </cell>
          <cell r="X1547">
            <v>40700</v>
          </cell>
          <cell r="Y1547">
            <v>45000</v>
          </cell>
        </row>
        <row r="1548">
          <cell r="Y1548">
            <v>0</v>
          </cell>
        </row>
        <row r="1549">
          <cell r="J1549" t="str">
            <v>335.920</v>
          </cell>
          <cell r="L1549" t="str">
            <v>בית לוינשטיין</v>
          </cell>
          <cell r="M1549">
            <v>420000</v>
          </cell>
          <cell r="N1549">
            <v>420000</v>
          </cell>
          <cell r="O1549">
            <v>420000</v>
          </cell>
          <cell r="P1549">
            <v>317883.73</v>
          </cell>
          <cell r="Q1549" t="str">
            <v>.721</v>
          </cell>
          <cell r="S1549" t="str">
            <v xml:space="preserve">דמי שכפול </v>
          </cell>
          <cell r="U1549">
            <v>133000</v>
          </cell>
          <cell r="V1549">
            <v>133000</v>
          </cell>
          <cell r="X1549">
            <v>133000</v>
          </cell>
          <cell r="Y1549">
            <v>104864.82</v>
          </cell>
        </row>
        <row r="1550">
          <cell r="Y1550">
            <v>0</v>
          </cell>
        </row>
        <row r="1551">
          <cell r="J1551" t="str">
            <v>.990</v>
          </cell>
          <cell r="L1551" t="str">
            <v>פרויקט אופניים</v>
          </cell>
          <cell r="M1551">
            <v>115000</v>
          </cell>
          <cell r="N1551">
            <v>115000</v>
          </cell>
          <cell r="O1551">
            <v>115000</v>
          </cell>
          <cell r="Q1551" t="str">
            <v>.722</v>
          </cell>
          <cell r="S1551" t="str">
            <v>סל תלמיד עולה</v>
          </cell>
          <cell r="U1551">
            <v>133000</v>
          </cell>
          <cell r="V1551">
            <v>133000</v>
          </cell>
          <cell r="X1551">
            <v>133000</v>
          </cell>
          <cell r="Y1551">
            <v>95153</v>
          </cell>
        </row>
        <row r="1552">
          <cell r="U1552">
            <v>0</v>
          </cell>
          <cell r="V1552">
            <v>0</v>
          </cell>
          <cell r="X1552">
            <v>0</v>
          </cell>
          <cell r="Y1552">
            <v>0</v>
          </cell>
        </row>
        <row r="1553">
          <cell r="Q1553" t="str">
            <v>.751</v>
          </cell>
          <cell r="S1553" t="str">
            <v>קבלן נקיון</v>
          </cell>
          <cell r="U1553">
            <v>2179500</v>
          </cell>
          <cell r="V1553">
            <v>2179500</v>
          </cell>
          <cell r="X1553">
            <v>1920000</v>
          </cell>
          <cell r="Y1553">
            <v>2036985.41</v>
          </cell>
        </row>
        <row r="1554">
          <cell r="U1554">
            <v>0</v>
          </cell>
          <cell r="V1554">
            <v>0</v>
          </cell>
          <cell r="X1554">
            <v>0</v>
          </cell>
          <cell r="Y1554">
            <v>0</v>
          </cell>
        </row>
        <row r="1555">
          <cell r="Q1555" t="str">
            <v>.753</v>
          </cell>
          <cell r="S1555" t="str">
            <v>דוברי אנגלית</v>
          </cell>
          <cell r="U1555">
            <v>1400000</v>
          </cell>
          <cell r="V1555">
            <v>1400000</v>
          </cell>
          <cell r="X1555">
            <v>1200000</v>
          </cell>
          <cell r="Y1555">
            <v>1364467.49</v>
          </cell>
        </row>
        <row r="1556">
          <cell r="U1556">
            <v>0</v>
          </cell>
          <cell r="V1556">
            <v>0</v>
          </cell>
          <cell r="X1556">
            <v>0</v>
          </cell>
          <cell r="Y1556">
            <v>0</v>
          </cell>
        </row>
        <row r="1557">
          <cell r="Q1557" t="str">
            <v>.754</v>
          </cell>
          <cell r="S1557" t="str">
            <v>שיבוץ תלמידי א</v>
          </cell>
          <cell r="U1557">
            <v>8800</v>
          </cell>
          <cell r="V1557">
            <v>8800</v>
          </cell>
          <cell r="X1557">
            <v>8800</v>
          </cell>
          <cell r="Y1557">
            <v>4168.5</v>
          </cell>
        </row>
        <row r="1558">
          <cell r="P1558">
            <v>0</v>
          </cell>
          <cell r="U1558">
            <v>0</v>
          </cell>
          <cell r="V1558">
            <v>0</v>
          </cell>
          <cell r="X1558">
            <v>0</v>
          </cell>
        </row>
        <row r="1559">
          <cell r="Q1559" t="str">
            <v>.756</v>
          </cell>
          <cell r="S1559" t="str">
            <v>ערכים ודמוקרטיה</v>
          </cell>
          <cell r="U1559">
            <v>140000</v>
          </cell>
          <cell r="V1559">
            <v>140000</v>
          </cell>
          <cell r="X1559">
            <v>128300</v>
          </cell>
          <cell r="Y1559">
            <v>139361</v>
          </cell>
        </row>
        <row r="1561">
          <cell r="Q1561" t="str">
            <v>984</v>
          </cell>
          <cell r="S1561" t="str">
            <v>פרויקט ששי רגלי</v>
          </cell>
          <cell r="U1561">
            <v>28500</v>
          </cell>
          <cell r="V1561">
            <v>28500</v>
          </cell>
          <cell r="X1561">
            <v>28500</v>
          </cell>
        </row>
        <row r="1563">
          <cell r="Q1563" t="str">
            <v>.782</v>
          </cell>
          <cell r="S1563" t="str">
            <v>ארכיון היסטורי</v>
          </cell>
          <cell r="U1563">
            <v>17200</v>
          </cell>
          <cell r="V1563">
            <v>17200</v>
          </cell>
          <cell r="X1563">
            <v>17200</v>
          </cell>
          <cell r="Y1563">
            <v>19246.919999999998</v>
          </cell>
        </row>
        <row r="1565">
          <cell r="Q1565" t="str">
            <v>.783</v>
          </cell>
          <cell r="S1565" t="str">
            <v xml:space="preserve">השכרת גגות </v>
          </cell>
          <cell r="U1565">
            <v>70000</v>
          </cell>
          <cell r="V1565">
            <v>70000</v>
          </cell>
        </row>
        <row r="1566">
          <cell r="Y1566">
            <v>0</v>
          </cell>
        </row>
        <row r="1567">
          <cell r="Q1567" t="str">
            <v>.784</v>
          </cell>
          <cell r="S1567" t="str">
            <v>חינוך מיוחד בדקל</v>
          </cell>
          <cell r="U1567">
            <v>40000</v>
          </cell>
          <cell r="V1567">
            <v>40000</v>
          </cell>
          <cell r="X1567">
            <v>40000</v>
          </cell>
          <cell r="Y1567">
            <v>50067.43</v>
          </cell>
        </row>
        <row r="1568">
          <cell r="U1568">
            <v>0</v>
          </cell>
          <cell r="V1568">
            <v>0</v>
          </cell>
          <cell r="X1568">
            <v>0</v>
          </cell>
          <cell r="Y1568">
            <v>0</v>
          </cell>
        </row>
        <row r="1569">
          <cell r="Q1569" t="str">
            <v>.785</v>
          </cell>
          <cell r="S1569" t="str">
            <v>מ. ארץ ישראל</v>
          </cell>
          <cell r="U1569">
            <v>58600</v>
          </cell>
          <cell r="V1569">
            <v>58600</v>
          </cell>
          <cell r="X1569">
            <v>58600</v>
          </cell>
          <cell r="Y1569">
            <v>72429.55</v>
          </cell>
        </row>
        <row r="1571">
          <cell r="Q1571" t="str">
            <v>.786</v>
          </cell>
          <cell r="S1571" t="str">
            <v xml:space="preserve">תוכניות נוספות </v>
          </cell>
          <cell r="U1571">
            <v>160000</v>
          </cell>
          <cell r="V1571">
            <v>160000</v>
          </cell>
          <cell r="X1571">
            <v>160000</v>
          </cell>
          <cell r="Y1571">
            <v>178995.4</v>
          </cell>
        </row>
        <row r="1572">
          <cell r="U1572">
            <v>0</v>
          </cell>
          <cell r="V1572">
            <v>0</v>
          </cell>
          <cell r="X1572">
            <v>0</v>
          </cell>
          <cell r="Y1572">
            <v>0</v>
          </cell>
        </row>
        <row r="1573">
          <cell r="Q1573" t="str">
            <v>.787</v>
          </cell>
          <cell r="S1573" t="str">
            <v>א.חנוך תלמי חוץ</v>
          </cell>
          <cell r="U1573">
            <v>722000</v>
          </cell>
          <cell r="V1573">
            <v>722000</v>
          </cell>
          <cell r="X1573">
            <v>722000</v>
          </cell>
          <cell r="Y1573">
            <v>908493</v>
          </cell>
        </row>
        <row r="1574">
          <cell r="U1574">
            <v>0</v>
          </cell>
          <cell r="V1574">
            <v>0</v>
          </cell>
          <cell r="X1574">
            <v>0</v>
          </cell>
          <cell r="Y1574">
            <v>0</v>
          </cell>
        </row>
        <row r="1575">
          <cell r="Q1575" t="str">
            <v>.788</v>
          </cell>
          <cell r="S1575" t="str">
            <v>שי למסיימים</v>
          </cell>
          <cell r="U1575">
            <v>19000</v>
          </cell>
          <cell r="V1575">
            <v>19000</v>
          </cell>
          <cell r="X1575">
            <v>19000</v>
          </cell>
          <cell r="Y1575">
            <v>20000</v>
          </cell>
        </row>
        <row r="1576">
          <cell r="U1576">
            <v>0</v>
          </cell>
          <cell r="V1576">
            <v>0</v>
          </cell>
          <cell r="X1576">
            <v>0</v>
          </cell>
          <cell r="Y1576">
            <v>0</v>
          </cell>
        </row>
        <row r="1577">
          <cell r="Q1577" t="str">
            <v>.789</v>
          </cell>
          <cell r="S1577" t="str">
            <v>הוראה למידה</v>
          </cell>
          <cell r="U1577">
            <v>67700</v>
          </cell>
          <cell r="V1577">
            <v>67700</v>
          </cell>
          <cell r="X1577">
            <v>67700</v>
          </cell>
          <cell r="Y1577">
            <v>73912</v>
          </cell>
        </row>
        <row r="1578">
          <cell r="U1578">
            <v>0</v>
          </cell>
          <cell r="V1578">
            <v>0</v>
          </cell>
          <cell r="X1578">
            <v>0</v>
          </cell>
        </row>
        <row r="1579">
          <cell r="Q1579" t="str">
            <v>.791</v>
          </cell>
          <cell r="S1579" t="str">
            <v>קונצרטים לבתי"ס</v>
          </cell>
          <cell r="U1579">
            <v>70000</v>
          </cell>
          <cell r="V1579">
            <v>70000</v>
          </cell>
          <cell r="X1579">
            <v>70000</v>
          </cell>
          <cell r="Y1579">
            <v>99432</v>
          </cell>
        </row>
        <row r="1580">
          <cell r="S1580" t="str">
            <v>ומנהיגות ירוקה</v>
          </cell>
          <cell r="U1580">
            <v>0</v>
          </cell>
          <cell r="V1580">
            <v>0</v>
          </cell>
          <cell r="X1580">
            <v>0</v>
          </cell>
          <cell r="Y1580">
            <v>0</v>
          </cell>
        </row>
        <row r="1581">
          <cell r="Q1581" t="str">
            <v>.792</v>
          </cell>
          <cell r="S1581" t="str">
            <v>הוצאות שנים קודמות</v>
          </cell>
          <cell r="U1581">
            <v>0</v>
          </cell>
          <cell r="V1581">
            <v>0</v>
          </cell>
          <cell r="X1581">
            <v>0</v>
          </cell>
          <cell r="Y1581">
            <v>124763.33</v>
          </cell>
        </row>
        <row r="1583">
          <cell r="Q1583" t="str">
            <v>.811</v>
          </cell>
          <cell r="S1583" t="str">
            <v>נהול עצמי ועמלות</v>
          </cell>
          <cell r="U1583">
            <v>1721000</v>
          </cell>
          <cell r="V1583">
            <v>1721000</v>
          </cell>
          <cell r="X1583">
            <v>1431000</v>
          </cell>
          <cell r="Y1583">
            <v>1275865.6200000001</v>
          </cell>
        </row>
        <row r="1585">
          <cell r="Q1585" t="str">
            <v>.933</v>
          </cell>
          <cell r="S1585" t="str">
            <v>יוזמות חינוך</v>
          </cell>
          <cell r="U1585">
            <v>150000</v>
          </cell>
          <cell r="V1585">
            <v>150000</v>
          </cell>
          <cell r="X1585">
            <v>150000</v>
          </cell>
          <cell r="Y1585">
            <v>87904.45</v>
          </cell>
        </row>
        <row r="1586">
          <cell r="U1586">
            <v>0</v>
          </cell>
          <cell r="V1586">
            <v>0</v>
          </cell>
          <cell r="X1586">
            <v>0</v>
          </cell>
        </row>
        <row r="1587">
          <cell r="Q1587" t="str">
            <v>.980</v>
          </cell>
          <cell r="S1587" t="str">
            <v>פרויקטים חינוכים</v>
          </cell>
          <cell r="U1587">
            <v>65000</v>
          </cell>
          <cell r="V1587">
            <v>65000</v>
          </cell>
          <cell r="X1587">
            <v>65000</v>
          </cell>
          <cell r="Y1587">
            <v>278120.28999999998</v>
          </cell>
        </row>
        <row r="1589">
          <cell r="Q1589" t="str">
            <v>.981</v>
          </cell>
          <cell r="S1589" t="str">
            <v>פרוייקט  מוסיקה בדקל</v>
          </cell>
          <cell r="U1589">
            <v>170000</v>
          </cell>
          <cell r="V1589">
            <v>170000</v>
          </cell>
          <cell r="X1589">
            <v>0</v>
          </cell>
        </row>
        <row r="1591">
          <cell r="Q1591" t="str">
            <v>.982</v>
          </cell>
          <cell r="S1591" t="str">
            <v>בית לוינשטיין</v>
          </cell>
          <cell r="U1591">
            <v>420000</v>
          </cell>
          <cell r="V1591">
            <v>420000</v>
          </cell>
          <cell r="X1591">
            <v>420000</v>
          </cell>
          <cell r="Y1591">
            <v>316383.23</v>
          </cell>
        </row>
        <row r="1593">
          <cell r="Q1593" t="str">
            <v>.983</v>
          </cell>
          <cell r="S1593" t="str">
            <v>יעוץ פדגוגי בחינוך</v>
          </cell>
          <cell r="U1593">
            <v>310200</v>
          </cell>
          <cell r="V1593">
            <v>310200</v>
          </cell>
        </row>
        <row r="1595">
          <cell r="J1595">
            <v>313211</v>
          </cell>
          <cell r="L1595" t="str">
            <v>למוד זהירות בדרכים</v>
          </cell>
          <cell r="M1595">
            <v>115500</v>
          </cell>
          <cell r="N1595">
            <v>115500</v>
          </cell>
          <cell r="O1595">
            <v>40000</v>
          </cell>
          <cell r="P1595">
            <v>210568</v>
          </cell>
          <cell r="Q1595">
            <v>813211</v>
          </cell>
          <cell r="S1595" t="str">
            <v>למוד זהירות בדרכים</v>
          </cell>
          <cell r="U1595">
            <v>295900</v>
          </cell>
          <cell r="V1595">
            <v>295900</v>
          </cell>
          <cell r="X1595">
            <v>231500</v>
          </cell>
          <cell r="Y1595">
            <v>522473.02</v>
          </cell>
        </row>
        <row r="1596">
          <cell r="J1596" t="str">
            <v>-------</v>
          </cell>
          <cell r="L1596" t="str">
            <v>---------------------</v>
          </cell>
          <cell r="M1596" t="str">
            <v>--------------</v>
          </cell>
          <cell r="N1596" t="str">
            <v>--------------</v>
          </cell>
          <cell r="O1596" t="str">
            <v>--------------</v>
          </cell>
          <cell r="P1596" t="str">
            <v>--------------</v>
          </cell>
          <cell r="Q1596" t="str">
            <v>-----------------</v>
          </cell>
          <cell r="S1596" t="str">
            <v>-----------------</v>
          </cell>
          <cell r="U1596" t="str">
            <v>-----------------</v>
          </cell>
          <cell r="V1596" t="str">
            <v>-----------------</v>
          </cell>
          <cell r="X1596" t="str">
            <v>--------------</v>
          </cell>
          <cell r="Y1596" t="str">
            <v>--------------</v>
          </cell>
        </row>
        <row r="1597">
          <cell r="J1597" t="str">
            <v>.420</v>
          </cell>
          <cell r="L1597" t="str">
            <v>הכנסות עצמיות</v>
          </cell>
          <cell r="M1597">
            <v>5000</v>
          </cell>
          <cell r="N1597">
            <v>5000</v>
          </cell>
          <cell r="O1597">
            <v>4000</v>
          </cell>
          <cell r="P1597">
            <v>0</v>
          </cell>
          <cell r="Q1597" t="str">
            <v>.110</v>
          </cell>
          <cell r="S1597" t="str">
            <v>משכורות</v>
          </cell>
          <cell r="U1597">
            <v>150000</v>
          </cell>
          <cell r="V1597">
            <v>150000</v>
          </cell>
          <cell r="X1597">
            <v>183000</v>
          </cell>
          <cell r="Y1597">
            <v>272522.63</v>
          </cell>
        </row>
        <row r="1598">
          <cell r="P1598">
            <v>0</v>
          </cell>
          <cell r="U1598">
            <v>0</v>
          </cell>
          <cell r="V1598">
            <v>0</v>
          </cell>
          <cell r="X1598">
            <v>0</v>
          </cell>
          <cell r="Y1598">
            <v>0</v>
          </cell>
        </row>
        <row r="1599">
          <cell r="J1599" t="str">
            <v>.990</v>
          </cell>
          <cell r="L1599" t="str">
            <v>השתת' מ.התחבורה-בטיחות</v>
          </cell>
          <cell r="M1599">
            <v>110500</v>
          </cell>
          <cell r="N1599">
            <v>110500</v>
          </cell>
          <cell r="O1599">
            <v>36000</v>
          </cell>
          <cell r="P1599">
            <v>210568</v>
          </cell>
          <cell r="Q1599" t="str">
            <v>.511</v>
          </cell>
          <cell r="S1599" t="str">
            <v>הוצאות כיבוד</v>
          </cell>
          <cell r="U1599">
            <v>1000</v>
          </cell>
          <cell r="V1599">
            <v>1000</v>
          </cell>
          <cell r="X1599">
            <v>1000</v>
          </cell>
          <cell r="Y1599">
            <v>925.26</v>
          </cell>
        </row>
        <row r="1600">
          <cell r="M1600" t="str">
            <v xml:space="preserve"> </v>
          </cell>
          <cell r="N1600" t="str">
            <v xml:space="preserve"> </v>
          </cell>
          <cell r="U1600">
            <v>0</v>
          </cell>
          <cell r="V1600">
            <v>0</v>
          </cell>
          <cell r="X1600">
            <v>0</v>
          </cell>
          <cell r="Y1600">
            <v>0</v>
          </cell>
        </row>
        <row r="1601">
          <cell r="Q1601" t="str">
            <v>.540</v>
          </cell>
          <cell r="S1601" t="str">
            <v>טלפון</v>
          </cell>
          <cell r="U1601">
            <v>6800</v>
          </cell>
          <cell r="V1601">
            <v>6800</v>
          </cell>
          <cell r="X1601">
            <v>5000</v>
          </cell>
          <cell r="Y1601">
            <v>5806.21</v>
          </cell>
        </row>
        <row r="1602">
          <cell r="M1602" t="str">
            <v xml:space="preserve"> </v>
          </cell>
          <cell r="N1602" t="str">
            <v xml:space="preserve"> </v>
          </cell>
          <cell r="U1602">
            <v>0</v>
          </cell>
          <cell r="V1602">
            <v>0</v>
          </cell>
          <cell r="X1602">
            <v>0</v>
          </cell>
          <cell r="Y1602">
            <v>0</v>
          </cell>
        </row>
        <row r="1603">
          <cell r="M1603" t="str">
            <v xml:space="preserve"> </v>
          </cell>
          <cell r="N1603" t="str">
            <v xml:space="preserve"> </v>
          </cell>
          <cell r="Q1603" t="str">
            <v>.752</v>
          </cell>
          <cell r="S1603" t="str">
            <v>מבצעי בטיחות</v>
          </cell>
          <cell r="U1603">
            <v>138100</v>
          </cell>
          <cell r="V1603">
            <v>138100</v>
          </cell>
          <cell r="X1603">
            <v>42500</v>
          </cell>
          <cell r="Y1603">
            <v>243218.92</v>
          </cell>
        </row>
        <row r="1604">
          <cell r="U1604">
            <v>0</v>
          </cell>
          <cell r="V1604">
            <v>0</v>
          </cell>
          <cell r="X1604">
            <v>0</v>
          </cell>
          <cell r="Y1604">
            <v>0</v>
          </cell>
        </row>
        <row r="1609">
          <cell r="J1609">
            <v>314</v>
          </cell>
          <cell r="L1609" t="str">
            <v>חטיבות ביניים</v>
          </cell>
          <cell r="M1609">
            <v>5926000</v>
          </cell>
          <cell r="N1609">
            <v>5926000</v>
          </cell>
          <cell r="O1609">
            <v>5896000</v>
          </cell>
          <cell r="P1609">
            <v>5719306.2799999993</v>
          </cell>
          <cell r="Q1609">
            <v>814</v>
          </cell>
          <cell r="S1609" t="str">
            <v>חטיבות ביניים</v>
          </cell>
          <cell r="U1609">
            <v>10894500</v>
          </cell>
          <cell r="V1609">
            <v>10894500</v>
          </cell>
          <cell r="X1609">
            <v>10741900</v>
          </cell>
          <cell r="Y1609">
            <v>9313295.4299999978</v>
          </cell>
        </row>
        <row r="1610">
          <cell r="J1610" t="str">
            <v>-------</v>
          </cell>
          <cell r="L1610" t="str">
            <v>---------------------</v>
          </cell>
          <cell r="M1610" t="str">
            <v>-----------------</v>
          </cell>
          <cell r="N1610" t="str">
            <v>-----------------</v>
          </cell>
          <cell r="O1610" t="str">
            <v>-----------------</v>
          </cell>
          <cell r="P1610" t="str">
            <v>--------------</v>
          </cell>
          <cell r="Q1610" t="str">
            <v>-----------------</v>
          </cell>
          <cell r="S1610" t="str">
            <v>-----------------------</v>
          </cell>
          <cell r="U1610" t="str">
            <v>-----------------</v>
          </cell>
          <cell r="V1610" t="str">
            <v>-----------------</v>
          </cell>
          <cell r="X1610" t="str">
            <v>--------------</v>
          </cell>
          <cell r="Y1610" t="str">
            <v>--------------</v>
          </cell>
        </row>
        <row r="1611">
          <cell r="J1611" t="str">
            <v>.212</v>
          </cell>
          <cell r="L1611" t="str">
            <v>א.חנוך תלמידי חוץ</v>
          </cell>
          <cell r="M1611">
            <v>30000</v>
          </cell>
          <cell r="N1611">
            <v>30000</v>
          </cell>
          <cell r="O1611">
            <v>30000</v>
          </cell>
          <cell r="P1611">
            <v>114347.4</v>
          </cell>
          <cell r="Q1611" t="str">
            <v xml:space="preserve">.110 </v>
          </cell>
          <cell r="S1611" t="str">
            <v>משכורת</v>
          </cell>
          <cell r="U1611">
            <v>3477000</v>
          </cell>
          <cell r="V1611">
            <v>3477000</v>
          </cell>
          <cell r="X1611">
            <v>3477000</v>
          </cell>
          <cell r="Y1611">
            <v>3193842.15</v>
          </cell>
        </row>
        <row r="1612">
          <cell r="M1612">
            <v>0</v>
          </cell>
          <cell r="N1612">
            <v>0</v>
          </cell>
          <cell r="O1612">
            <v>0</v>
          </cell>
          <cell r="P1612">
            <v>0</v>
          </cell>
          <cell r="U1612">
            <v>0</v>
          </cell>
          <cell r="V1612">
            <v>0</v>
          </cell>
          <cell r="X1612">
            <v>0</v>
          </cell>
          <cell r="Y1612">
            <v>0</v>
          </cell>
        </row>
        <row r="1613">
          <cell r="J1613" t="str">
            <v>.421</v>
          </cell>
          <cell r="L1613" t="str">
            <v xml:space="preserve"> מגמות מוסיקה -רימון.יונתן</v>
          </cell>
          <cell r="M1613">
            <v>32000</v>
          </cell>
          <cell r="N1613">
            <v>32000</v>
          </cell>
          <cell r="O1613">
            <v>32000</v>
          </cell>
          <cell r="P1613">
            <v>52464.53</v>
          </cell>
          <cell r="Q1613" t="str">
            <v>5.110</v>
          </cell>
          <cell r="S1613" t="str">
            <v>מחוננים</v>
          </cell>
          <cell r="U1613">
            <v>47000</v>
          </cell>
          <cell r="V1613">
            <v>47000</v>
          </cell>
          <cell r="X1613">
            <v>47000</v>
          </cell>
          <cell r="Y1613">
            <v>45339.74</v>
          </cell>
        </row>
        <row r="1615">
          <cell r="J1615" t="str">
            <v>.425</v>
          </cell>
          <cell r="L1615" t="str">
            <v>רימון- מגמות מחול</v>
          </cell>
          <cell r="M1615">
            <v>100000</v>
          </cell>
          <cell r="N1615">
            <v>100000</v>
          </cell>
          <cell r="O1615">
            <v>100000</v>
          </cell>
          <cell r="P1615">
            <v>38337.4</v>
          </cell>
          <cell r="Q1615" t="str">
            <v>.112</v>
          </cell>
          <cell r="S1615" t="str">
            <v>קבסים-שכר</v>
          </cell>
          <cell r="U1615">
            <v>500000</v>
          </cell>
          <cell r="V1615">
            <v>500000</v>
          </cell>
          <cell r="X1615">
            <v>530000</v>
          </cell>
          <cell r="Y1615">
            <v>446909.49</v>
          </cell>
        </row>
        <row r="1616">
          <cell r="M1616">
            <v>0</v>
          </cell>
          <cell r="N1616">
            <v>0</v>
          </cell>
          <cell r="O1616">
            <v>0</v>
          </cell>
          <cell r="P1616">
            <v>0</v>
          </cell>
          <cell r="U1616">
            <v>0</v>
          </cell>
          <cell r="V1616">
            <v>0</v>
          </cell>
          <cell r="X1616">
            <v>0</v>
          </cell>
          <cell r="Y1616">
            <v>0</v>
          </cell>
        </row>
        <row r="1617">
          <cell r="J1617" t="str">
            <v>.920</v>
          </cell>
          <cell r="L1617" t="str">
            <v>השתת' מ. החינוך</v>
          </cell>
          <cell r="M1617">
            <v>4500000</v>
          </cell>
          <cell r="N1617">
            <v>4500000</v>
          </cell>
          <cell r="O1617">
            <v>4500000</v>
          </cell>
          <cell r="P1617">
            <v>4419093.6100000003</v>
          </cell>
          <cell r="Q1617" t="str">
            <v>.211</v>
          </cell>
          <cell r="S1617" t="str">
            <v>שכר מ. החינוך</v>
          </cell>
          <cell r="U1617">
            <v>300000</v>
          </cell>
          <cell r="V1617">
            <v>300000</v>
          </cell>
          <cell r="X1617">
            <v>280000</v>
          </cell>
          <cell r="Y1617">
            <v>431659.5</v>
          </cell>
        </row>
        <row r="1618">
          <cell r="J1618" t="str">
            <v xml:space="preserve"> </v>
          </cell>
          <cell r="M1618">
            <v>0</v>
          </cell>
          <cell r="N1618">
            <v>0</v>
          </cell>
          <cell r="O1618">
            <v>0</v>
          </cell>
          <cell r="P1618">
            <v>0</v>
          </cell>
          <cell r="U1618">
            <v>0</v>
          </cell>
          <cell r="V1618">
            <v>0</v>
          </cell>
          <cell r="X1618">
            <v>0</v>
          </cell>
          <cell r="Y1618">
            <v>0</v>
          </cell>
        </row>
        <row r="1619">
          <cell r="J1619" t="str">
            <v>.922</v>
          </cell>
          <cell r="L1619" t="str">
            <v>שכר מ.החינוך</v>
          </cell>
          <cell r="M1619">
            <v>300000</v>
          </cell>
          <cell r="N1619">
            <v>300000</v>
          </cell>
          <cell r="O1619">
            <v>280000</v>
          </cell>
          <cell r="P1619">
            <v>350049</v>
          </cell>
          <cell r="Q1619" t="str">
            <v>.212</v>
          </cell>
          <cell r="S1619" t="str">
            <v>גשר לתיכון</v>
          </cell>
          <cell r="U1619">
            <v>68400</v>
          </cell>
          <cell r="V1619">
            <v>68400</v>
          </cell>
          <cell r="X1619">
            <v>68400</v>
          </cell>
          <cell r="Y1619">
            <v>28755.72</v>
          </cell>
        </row>
        <row r="1620">
          <cell r="M1620">
            <v>0</v>
          </cell>
          <cell r="N1620">
            <v>0</v>
          </cell>
          <cell r="O1620">
            <v>0</v>
          </cell>
          <cell r="P1620">
            <v>0</v>
          </cell>
          <cell r="U1620">
            <v>0</v>
          </cell>
          <cell r="V1620">
            <v>0</v>
          </cell>
          <cell r="X1620">
            <v>0</v>
          </cell>
          <cell r="Y1620">
            <v>0</v>
          </cell>
        </row>
        <row r="1621">
          <cell r="J1621" t="str">
            <v>.923</v>
          </cell>
          <cell r="L1621" t="str">
            <v xml:space="preserve">דמי שכפול </v>
          </cell>
          <cell r="M1621">
            <v>70000</v>
          </cell>
          <cell r="N1621">
            <v>70000</v>
          </cell>
          <cell r="O1621">
            <v>60000</v>
          </cell>
          <cell r="P1621">
            <v>10862.5</v>
          </cell>
          <cell r="Q1621" t="str">
            <v>.215</v>
          </cell>
          <cell r="S1621" t="str">
            <v>מורים בחוזים</v>
          </cell>
          <cell r="U1621">
            <v>941700</v>
          </cell>
          <cell r="V1621">
            <v>941700</v>
          </cell>
          <cell r="X1621">
            <v>912500</v>
          </cell>
          <cell r="Y1621">
            <v>546353.13</v>
          </cell>
        </row>
        <row r="1622">
          <cell r="M1622">
            <v>0</v>
          </cell>
          <cell r="N1622">
            <v>0</v>
          </cell>
          <cell r="O1622">
            <v>0</v>
          </cell>
          <cell r="U1622">
            <v>0</v>
          </cell>
          <cell r="V1622">
            <v>0</v>
          </cell>
          <cell r="X1622">
            <v>0</v>
          </cell>
          <cell r="Y1622">
            <v>0</v>
          </cell>
        </row>
        <row r="1623">
          <cell r="J1623" t="str">
            <v>.924</v>
          </cell>
          <cell r="L1623" t="str">
            <v xml:space="preserve">אגרות חינוך השת' </v>
          </cell>
          <cell r="M1623">
            <v>150000</v>
          </cell>
          <cell r="N1623">
            <v>150000</v>
          </cell>
          <cell r="O1623">
            <v>150000</v>
          </cell>
          <cell r="P1623">
            <v>102927.5</v>
          </cell>
          <cell r="Q1623" t="str">
            <v>.216</v>
          </cell>
          <cell r="S1623" t="str">
            <v xml:space="preserve">תגבור עח  עירייה </v>
          </cell>
          <cell r="U1623">
            <v>520000</v>
          </cell>
          <cell r="V1623">
            <v>520000</v>
          </cell>
          <cell r="X1623">
            <v>496500</v>
          </cell>
          <cell r="Y1623">
            <v>258492.55</v>
          </cell>
        </row>
        <row r="1624">
          <cell r="M1624">
            <v>0</v>
          </cell>
          <cell r="N1624">
            <v>0</v>
          </cell>
          <cell r="O1624">
            <v>0</v>
          </cell>
          <cell r="P1624">
            <v>0</v>
          </cell>
        </row>
        <row r="1625">
          <cell r="J1625" t="str">
            <v>.927</v>
          </cell>
          <cell r="L1625" t="str">
            <v>חינוך מיוחד-יונתן</v>
          </cell>
          <cell r="M1625">
            <v>25000</v>
          </cell>
          <cell r="N1625">
            <v>25000</v>
          </cell>
          <cell r="O1625">
            <v>25000</v>
          </cell>
          <cell r="P1625">
            <v>28236</v>
          </cell>
          <cell r="Q1625" t="str">
            <v>.217</v>
          </cell>
          <cell r="S1625" t="str">
            <v>מחוננים השרון</v>
          </cell>
          <cell r="U1625">
            <v>100000</v>
          </cell>
          <cell r="V1625">
            <v>100000</v>
          </cell>
          <cell r="X1625">
            <v>100000</v>
          </cell>
        </row>
        <row r="1627">
          <cell r="J1627" t="str">
            <v>.928</v>
          </cell>
          <cell r="L1627" t="str">
            <v>יוזמות חינוך</v>
          </cell>
          <cell r="M1627">
            <v>60000</v>
          </cell>
          <cell r="N1627">
            <v>60000</v>
          </cell>
          <cell r="O1627">
            <v>60000</v>
          </cell>
          <cell r="P1627">
            <v>56135.8</v>
          </cell>
          <cell r="Q1627" t="str">
            <v>.220</v>
          </cell>
          <cell r="S1627" t="str">
            <v>תגבור וסיוע (% 30)</v>
          </cell>
          <cell r="U1627">
            <v>160000</v>
          </cell>
          <cell r="V1627">
            <v>160000</v>
          </cell>
          <cell r="X1627">
            <v>160000</v>
          </cell>
          <cell r="Y1627">
            <v>143448.14000000001</v>
          </cell>
        </row>
        <row r="1628">
          <cell r="U1628">
            <v>0</v>
          </cell>
          <cell r="V1628">
            <v>0</v>
          </cell>
          <cell r="X1628">
            <v>0</v>
          </cell>
          <cell r="Y1628">
            <v>0</v>
          </cell>
        </row>
        <row r="1629">
          <cell r="J1629" t="str">
            <v>.929</v>
          </cell>
          <cell r="L1629" t="str">
            <v>סל תלמיד עולה</v>
          </cell>
          <cell r="M1629">
            <v>47000</v>
          </cell>
          <cell r="N1629">
            <v>47000</v>
          </cell>
          <cell r="O1629">
            <v>47000</v>
          </cell>
          <cell r="P1629">
            <v>40624.17</v>
          </cell>
          <cell r="Q1629" t="str">
            <v>.221</v>
          </cell>
          <cell r="S1629" t="str">
            <v>מגמות רימון</v>
          </cell>
          <cell r="U1629">
            <v>100000</v>
          </cell>
          <cell r="V1629">
            <v>100000</v>
          </cell>
          <cell r="X1629">
            <v>100000</v>
          </cell>
          <cell r="Y1629">
            <v>108438.97</v>
          </cell>
        </row>
        <row r="1630">
          <cell r="U1630">
            <v>0</v>
          </cell>
          <cell r="V1630">
            <v>0</v>
          </cell>
          <cell r="X1630">
            <v>0</v>
          </cell>
        </row>
        <row r="1631">
          <cell r="J1631" t="str">
            <v>5.410</v>
          </cell>
          <cell r="L1631" t="str">
            <v>חוגים מחוננים -חטי</v>
          </cell>
          <cell r="M1631">
            <v>565000</v>
          </cell>
          <cell r="N1631">
            <v>565000</v>
          </cell>
          <cell r="O1631">
            <v>565000</v>
          </cell>
          <cell r="P1631">
            <v>418075.35</v>
          </cell>
          <cell r="Q1631" t="str">
            <v>.224</v>
          </cell>
          <cell r="S1631" t="str">
            <v>שכר פרויקטים</v>
          </cell>
          <cell r="U1631">
            <v>19000</v>
          </cell>
          <cell r="V1631">
            <v>19000</v>
          </cell>
          <cell r="X1631">
            <v>19000</v>
          </cell>
          <cell r="Y1631">
            <v>0</v>
          </cell>
        </row>
        <row r="1632">
          <cell r="M1632">
            <v>0</v>
          </cell>
          <cell r="N1632">
            <v>0</v>
          </cell>
          <cell r="O1632">
            <v>0</v>
          </cell>
          <cell r="P1632">
            <v>0</v>
          </cell>
        </row>
        <row r="1633">
          <cell r="J1633" t="str">
            <v>5.920</v>
          </cell>
          <cell r="L1633" t="str">
            <v>מחוננים השתת, חינו</v>
          </cell>
          <cell r="M1633">
            <v>47000</v>
          </cell>
          <cell r="N1633">
            <v>47000</v>
          </cell>
          <cell r="O1633">
            <v>47000</v>
          </cell>
          <cell r="P1633">
            <v>88153.02</v>
          </cell>
          <cell r="Q1633" t="str">
            <v>.260</v>
          </cell>
          <cell r="S1633" t="str">
            <v>ערכים ודמוקרטיה</v>
          </cell>
          <cell r="U1633">
            <v>9500</v>
          </cell>
          <cell r="V1633">
            <v>9500</v>
          </cell>
          <cell r="X1633">
            <v>9500</v>
          </cell>
          <cell r="Y1633">
            <v>3282.38</v>
          </cell>
        </row>
        <row r="1634">
          <cell r="U1634">
            <v>0</v>
          </cell>
          <cell r="V1634">
            <v>0</v>
          </cell>
          <cell r="X1634">
            <v>0</v>
          </cell>
          <cell r="Y1634">
            <v>0</v>
          </cell>
        </row>
        <row r="1635">
          <cell r="Q1635" t="str">
            <v xml:space="preserve">.431 </v>
          </cell>
          <cell r="S1635" t="str">
            <v>חשמל</v>
          </cell>
          <cell r="U1635">
            <v>511600</v>
          </cell>
          <cell r="V1635">
            <v>511600</v>
          </cell>
          <cell r="X1635">
            <v>499000</v>
          </cell>
          <cell r="Y1635">
            <v>481861.79</v>
          </cell>
        </row>
        <row r="1636">
          <cell r="U1636">
            <v>0</v>
          </cell>
          <cell r="V1636">
            <v>0</v>
          </cell>
          <cell r="X1636">
            <v>0</v>
          </cell>
          <cell r="Y1636">
            <v>0</v>
          </cell>
        </row>
        <row r="1637">
          <cell r="Q1637" t="str">
            <v xml:space="preserve">.440 </v>
          </cell>
          <cell r="S1637" t="str">
            <v>ביטוח</v>
          </cell>
          <cell r="U1637">
            <v>58000</v>
          </cell>
          <cell r="V1637">
            <v>58000</v>
          </cell>
          <cell r="X1637">
            <v>67000</v>
          </cell>
          <cell r="Y1637">
            <v>57515.63</v>
          </cell>
        </row>
        <row r="1638">
          <cell r="U1638">
            <v>0</v>
          </cell>
          <cell r="V1638">
            <v>0</v>
          </cell>
          <cell r="X1638">
            <v>0</v>
          </cell>
          <cell r="Y1638">
            <v>0</v>
          </cell>
        </row>
        <row r="1639">
          <cell r="Q1639" t="str">
            <v xml:space="preserve">.530 </v>
          </cell>
          <cell r="S1639" t="str">
            <v>הוצאות רכב</v>
          </cell>
          <cell r="U1639">
            <v>67500</v>
          </cell>
          <cell r="V1639">
            <v>67500</v>
          </cell>
          <cell r="X1639">
            <v>80800</v>
          </cell>
          <cell r="Y1639">
            <v>77682.31</v>
          </cell>
        </row>
        <row r="1640">
          <cell r="U1640">
            <v>0</v>
          </cell>
          <cell r="V1640">
            <v>0</v>
          </cell>
          <cell r="X1640">
            <v>0</v>
          </cell>
        </row>
        <row r="1641">
          <cell r="Q1641" t="str">
            <v>.593</v>
          </cell>
          <cell r="S1641" t="str">
            <v>השתת'בהוצ' הנח"ש</v>
          </cell>
          <cell r="U1641">
            <v>38000</v>
          </cell>
          <cell r="V1641">
            <v>38000</v>
          </cell>
          <cell r="X1641">
            <v>11000</v>
          </cell>
          <cell r="Y1641">
            <v>5883.71</v>
          </cell>
        </row>
        <row r="1642">
          <cell r="U1642">
            <v>0</v>
          </cell>
          <cell r="V1642">
            <v>0</v>
          </cell>
          <cell r="X1642">
            <v>0</v>
          </cell>
          <cell r="Y1642">
            <v>0</v>
          </cell>
        </row>
        <row r="1643">
          <cell r="Q1643" t="str">
            <v>.761</v>
          </cell>
          <cell r="S1643" t="str">
            <v>שי למסיימים</v>
          </cell>
          <cell r="U1643">
            <v>42800</v>
          </cell>
          <cell r="V1643">
            <v>42800</v>
          </cell>
          <cell r="X1643">
            <v>42800</v>
          </cell>
          <cell r="Y1643">
            <v>40000</v>
          </cell>
        </row>
        <row r="1644">
          <cell r="U1644">
            <v>0</v>
          </cell>
          <cell r="V1644">
            <v>0</v>
          </cell>
          <cell r="X1644">
            <v>0</v>
          </cell>
          <cell r="Y1644">
            <v>0</v>
          </cell>
        </row>
        <row r="1645">
          <cell r="Q1645" t="str">
            <v>.710</v>
          </cell>
          <cell r="S1645" t="str">
            <v xml:space="preserve">הסעות  לתוחלת    </v>
          </cell>
          <cell r="U1645">
            <v>57200</v>
          </cell>
          <cell r="V1645">
            <v>57200</v>
          </cell>
          <cell r="X1645">
            <v>57200</v>
          </cell>
          <cell r="Y1645">
            <v>28893</v>
          </cell>
        </row>
        <row r="1646">
          <cell r="U1646">
            <v>0</v>
          </cell>
          <cell r="V1646">
            <v>0</v>
          </cell>
          <cell r="X1646">
            <v>0</v>
          </cell>
          <cell r="Y1646">
            <v>0</v>
          </cell>
        </row>
        <row r="1647">
          <cell r="Q1647" t="str">
            <v>.721</v>
          </cell>
          <cell r="S1647" t="str">
            <v xml:space="preserve">דמי שכפול </v>
          </cell>
          <cell r="U1647">
            <v>70000</v>
          </cell>
          <cell r="V1647">
            <v>70000</v>
          </cell>
          <cell r="X1647">
            <v>60000</v>
          </cell>
          <cell r="Y1647">
            <v>35901</v>
          </cell>
        </row>
        <row r="1648">
          <cell r="U1648">
            <v>0</v>
          </cell>
          <cell r="V1648">
            <v>0</v>
          </cell>
          <cell r="X1648">
            <v>0</v>
          </cell>
          <cell r="Y1648">
            <v>0</v>
          </cell>
        </row>
        <row r="1649">
          <cell r="Q1649" t="str">
            <v>.722</v>
          </cell>
          <cell r="S1649" t="str">
            <v>סל תלמיד עולה</v>
          </cell>
          <cell r="U1649">
            <v>47000</v>
          </cell>
          <cell r="V1649">
            <v>47000</v>
          </cell>
          <cell r="X1649">
            <v>47000</v>
          </cell>
          <cell r="Y1649">
            <v>39700.25</v>
          </cell>
        </row>
        <row r="1650">
          <cell r="U1650">
            <v>0</v>
          </cell>
          <cell r="V1650">
            <v>0</v>
          </cell>
          <cell r="X1650">
            <v>0</v>
          </cell>
          <cell r="Y1650">
            <v>0</v>
          </cell>
        </row>
        <row r="1651">
          <cell r="Q1651" t="str">
            <v>.750</v>
          </cell>
          <cell r="S1651" t="str">
            <v>מגמות  ברימון</v>
          </cell>
          <cell r="U1651">
            <v>32000</v>
          </cell>
          <cell r="V1651">
            <v>32000</v>
          </cell>
          <cell r="X1651">
            <v>32000</v>
          </cell>
          <cell r="Y1651">
            <v>10402</v>
          </cell>
        </row>
        <row r="1652">
          <cell r="U1652">
            <v>0</v>
          </cell>
          <cell r="V1652">
            <v>0</v>
          </cell>
          <cell r="X1652">
            <v>0</v>
          </cell>
          <cell r="Y1652">
            <v>0</v>
          </cell>
        </row>
        <row r="1653">
          <cell r="Q1653" t="str">
            <v>.751</v>
          </cell>
          <cell r="S1653" t="str">
            <v>קבלן  נקיון</v>
          </cell>
          <cell r="U1653">
            <v>869300</v>
          </cell>
          <cell r="V1653">
            <v>869300</v>
          </cell>
          <cell r="X1653">
            <v>970000</v>
          </cell>
          <cell r="Y1653">
            <v>834183.9</v>
          </cell>
        </row>
        <row r="1654">
          <cell r="U1654">
            <v>0</v>
          </cell>
          <cell r="V1654">
            <v>0</v>
          </cell>
          <cell r="X1654">
            <v>0</v>
          </cell>
          <cell r="Y1654">
            <v>0</v>
          </cell>
        </row>
        <row r="1655">
          <cell r="Q1655" t="str">
            <v>.754</v>
          </cell>
          <cell r="S1655" t="str">
            <v>שיבוץ תלמידים</v>
          </cell>
          <cell r="U1655">
            <v>16200</v>
          </cell>
          <cell r="V1655">
            <v>16200</v>
          </cell>
          <cell r="X1655">
            <v>16200</v>
          </cell>
          <cell r="Y1655">
            <v>3665</v>
          </cell>
        </row>
        <row r="1656">
          <cell r="U1656">
            <v>0</v>
          </cell>
          <cell r="V1656">
            <v>0</v>
          </cell>
          <cell r="X1656">
            <v>0</v>
          </cell>
        </row>
        <row r="1657">
          <cell r="Q1657" t="str">
            <v>.756</v>
          </cell>
          <cell r="S1657" t="str">
            <v>ערכים ודמוקרטיה</v>
          </cell>
          <cell r="U1657">
            <v>99800</v>
          </cell>
          <cell r="V1657">
            <v>99800</v>
          </cell>
          <cell r="X1657">
            <v>99800</v>
          </cell>
          <cell r="Y1657">
            <v>113573.68</v>
          </cell>
        </row>
        <row r="1659">
          <cell r="Q1659" t="str">
            <v>.757</v>
          </cell>
          <cell r="S1659" t="str">
            <v>עובדים לפי חשבוניות</v>
          </cell>
          <cell r="U1659">
            <v>0</v>
          </cell>
          <cell r="V1659">
            <v>0</v>
          </cell>
          <cell r="X1659">
            <v>0</v>
          </cell>
          <cell r="Y1659">
            <v>104973</v>
          </cell>
        </row>
        <row r="1661">
          <cell r="Q1661" t="str">
            <v>.758</v>
          </cell>
          <cell r="S1661" t="str">
            <v>אבחון ליקוי למידה</v>
          </cell>
          <cell r="U1661">
            <v>18700</v>
          </cell>
          <cell r="V1661">
            <v>18700</v>
          </cell>
          <cell r="X1661">
            <v>18700</v>
          </cell>
          <cell r="Y1661">
            <v>10255</v>
          </cell>
        </row>
        <row r="1663">
          <cell r="Q1663" t="str">
            <v>5.759</v>
          </cell>
          <cell r="S1663" t="str">
            <v>מחוננים</v>
          </cell>
          <cell r="U1663">
            <v>480000</v>
          </cell>
          <cell r="V1663">
            <v>480000</v>
          </cell>
          <cell r="X1663">
            <v>480000</v>
          </cell>
          <cell r="Y1663">
            <v>367112.7</v>
          </cell>
        </row>
        <row r="1664">
          <cell r="U1664">
            <v>0</v>
          </cell>
          <cell r="V1664">
            <v>0</v>
          </cell>
          <cell r="X1664">
            <v>0</v>
          </cell>
        </row>
        <row r="1665">
          <cell r="Q1665" t="str">
            <v xml:space="preserve">5.780 </v>
          </cell>
          <cell r="S1665" t="str">
            <v>ת. שוטף-מחוננים</v>
          </cell>
          <cell r="U1665">
            <v>85000</v>
          </cell>
          <cell r="V1665">
            <v>85000</v>
          </cell>
          <cell r="X1665">
            <v>85000</v>
          </cell>
          <cell r="Y1665">
            <v>101380.5</v>
          </cell>
        </row>
        <row r="1667">
          <cell r="Q1667" t="str">
            <v>.785</v>
          </cell>
          <cell r="S1667" t="str">
            <v>מועדונית פ.ד.ד.</v>
          </cell>
          <cell r="U1667">
            <v>60000</v>
          </cell>
          <cell r="V1667">
            <v>60000</v>
          </cell>
          <cell r="X1667">
            <v>47500</v>
          </cell>
          <cell r="Y1667">
            <v>49890.31</v>
          </cell>
        </row>
        <row r="1669">
          <cell r="Q1669" t="str">
            <v>.787</v>
          </cell>
          <cell r="S1669" t="str">
            <v>א.חנוך תלמידי חוץ</v>
          </cell>
          <cell r="U1669">
            <v>532000</v>
          </cell>
          <cell r="V1669">
            <v>532000</v>
          </cell>
          <cell r="X1669">
            <v>532000</v>
          </cell>
          <cell r="Y1669">
            <v>455010.5</v>
          </cell>
        </row>
        <row r="1671">
          <cell r="Q1671" t="str">
            <v>.788</v>
          </cell>
          <cell r="S1671" t="str">
            <v>אשכול פיס</v>
          </cell>
          <cell r="U1671">
            <v>33300</v>
          </cell>
          <cell r="V1671">
            <v>33300</v>
          </cell>
          <cell r="X1671">
            <v>33300</v>
          </cell>
          <cell r="Y1671">
            <v>16255.11</v>
          </cell>
        </row>
        <row r="1673">
          <cell r="Q1673" t="str">
            <v>.790</v>
          </cell>
          <cell r="S1673" t="str">
            <v>תוכנית "חן  "בחטיבות</v>
          </cell>
          <cell r="U1673">
            <v>76000</v>
          </cell>
          <cell r="V1673">
            <v>76000</v>
          </cell>
          <cell r="X1673">
            <v>76000</v>
          </cell>
          <cell r="Y1673">
            <v>80000</v>
          </cell>
        </row>
        <row r="1675">
          <cell r="Q1675" t="str">
            <v>.791</v>
          </cell>
          <cell r="S1675" t="str">
            <v>יונתן- חינוך מיוחד</v>
          </cell>
          <cell r="U1675">
            <v>25000</v>
          </cell>
          <cell r="V1675">
            <v>25000</v>
          </cell>
          <cell r="X1675">
            <v>25000</v>
          </cell>
          <cell r="Y1675">
            <v>27975.97</v>
          </cell>
        </row>
        <row r="1677">
          <cell r="Q1677" t="str">
            <v>.810</v>
          </cell>
          <cell r="S1677" t="str">
            <v>השת'כ.בתיה בני"עקיבא</v>
          </cell>
          <cell r="U1677">
            <v>200000</v>
          </cell>
          <cell r="V1677">
            <v>200000</v>
          </cell>
          <cell r="X1677">
            <v>225200</v>
          </cell>
          <cell r="Y1677">
            <v>383000</v>
          </cell>
        </row>
        <row r="1678">
          <cell r="U1678">
            <v>0</v>
          </cell>
          <cell r="V1678">
            <v>0</v>
          </cell>
          <cell r="X1678">
            <v>0</v>
          </cell>
          <cell r="Y1678">
            <v>0</v>
          </cell>
        </row>
        <row r="1679">
          <cell r="Q1679" t="str">
            <v>.811</v>
          </cell>
          <cell r="S1679" t="str">
            <v>נהול עצמי ועמלות</v>
          </cell>
          <cell r="U1679">
            <v>530000</v>
          </cell>
          <cell r="V1679">
            <v>530000</v>
          </cell>
          <cell r="X1679">
            <v>484000</v>
          </cell>
          <cell r="Y1679">
            <v>447128</v>
          </cell>
        </row>
        <row r="1681">
          <cell r="Q1681" t="str">
            <v>.816</v>
          </cell>
          <cell r="S1681" t="str">
            <v>השת' -חוק נהרי</v>
          </cell>
          <cell r="U1681">
            <v>350000</v>
          </cell>
          <cell r="V1681">
            <v>350000</v>
          </cell>
          <cell r="X1681">
            <v>350000</v>
          </cell>
          <cell r="Y1681">
            <v>150000</v>
          </cell>
        </row>
        <row r="1682">
          <cell r="U1682">
            <v>0</v>
          </cell>
          <cell r="V1682">
            <v>0</v>
          </cell>
          <cell r="X1682">
            <v>0</v>
          </cell>
          <cell r="Y1682">
            <v>0</v>
          </cell>
        </row>
        <row r="1683">
          <cell r="Q1683" t="str">
            <v xml:space="preserve">.980 </v>
          </cell>
          <cell r="S1683" t="str">
            <v>יוזמות חינוך</v>
          </cell>
          <cell r="U1683">
            <v>60000</v>
          </cell>
          <cell r="V1683">
            <v>60000</v>
          </cell>
          <cell r="X1683">
            <v>60000</v>
          </cell>
          <cell r="Y1683">
            <v>33547.519999999997</v>
          </cell>
        </row>
        <row r="1685">
          <cell r="Q1685" t="str">
            <v>.981</v>
          </cell>
          <cell r="S1685" t="str">
            <v>חינוך בחטיבות</v>
          </cell>
          <cell r="U1685">
            <v>292500</v>
          </cell>
          <cell r="V1685">
            <v>292500</v>
          </cell>
          <cell r="X1685">
            <v>142500</v>
          </cell>
          <cell r="Y1685">
            <v>150982.78</v>
          </cell>
        </row>
        <row r="1688">
          <cell r="L1688" t="str">
            <v>חינוך על יסודי</v>
          </cell>
          <cell r="S1688" t="str">
            <v>חינוך על יסודי</v>
          </cell>
          <cell r="X1688">
            <v>0</v>
          </cell>
        </row>
        <row r="1689">
          <cell r="J1689" t="str">
            <v>315</v>
          </cell>
          <cell r="L1689" t="str">
            <v>תיכונים</v>
          </cell>
          <cell r="M1689">
            <v>52662800</v>
          </cell>
          <cell r="N1689">
            <v>52662800</v>
          </cell>
          <cell r="O1689">
            <v>44585000</v>
          </cell>
          <cell r="P1689">
            <v>43132684.269999996</v>
          </cell>
          <cell r="Q1689" t="str">
            <v>815</v>
          </cell>
          <cell r="S1689" t="str">
            <v>תיכונים</v>
          </cell>
          <cell r="U1689">
            <v>70968800</v>
          </cell>
          <cell r="V1689">
            <v>70968800</v>
          </cell>
          <cell r="X1689">
            <v>61900100</v>
          </cell>
          <cell r="Y1689">
            <v>64776408.850000001</v>
          </cell>
        </row>
        <row r="1690">
          <cell r="J1690" t="str">
            <v>-------</v>
          </cell>
          <cell r="L1690" t="str">
            <v>---------------------</v>
          </cell>
          <cell r="M1690" t="str">
            <v>-----------------</v>
          </cell>
          <cell r="N1690" t="str">
            <v>-----------------</v>
          </cell>
          <cell r="O1690" t="str">
            <v>-----------------</v>
          </cell>
          <cell r="P1690" t="str">
            <v>-----------------</v>
          </cell>
          <cell r="Q1690" t="str">
            <v>-----------------</v>
          </cell>
          <cell r="S1690" t="str">
            <v>----------------------</v>
          </cell>
          <cell r="U1690" t="str">
            <v>-----------------</v>
          </cell>
          <cell r="V1690" t="str">
            <v>-----------------</v>
          </cell>
          <cell r="X1690" t="str">
            <v>-----------------</v>
          </cell>
          <cell r="Y1690" t="str">
            <v>-----------------</v>
          </cell>
        </row>
        <row r="1691">
          <cell r="J1691" t="str">
            <v>3152</v>
          </cell>
          <cell r="L1691" t="str">
            <v>תיכונים</v>
          </cell>
          <cell r="M1691">
            <v>52662800</v>
          </cell>
          <cell r="N1691">
            <v>52662800</v>
          </cell>
          <cell r="O1691">
            <v>44585000</v>
          </cell>
          <cell r="P1691">
            <v>43132684.269999996</v>
          </cell>
          <cell r="Q1691" t="str">
            <v>8152</v>
          </cell>
          <cell r="S1691" t="str">
            <v>תיכונים</v>
          </cell>
          <cell r="U1691">
            <v>70968800</v>
          </cell>
          <cell r="V1691">
            <v>70968800</v>
          </cell>
          <cell r="X1691">
            <v>61900100</v>
          </cell>
          <cell r="Y1691">
            <v>64776408.850000001</v>
          </cell>
        </row>
        <row r="1692">
          <cell r="J1692" t="str">
            <v>-------</v>
          </cell>
          <cell r="L1692" t="str">
            <v>---------------------</v>
          </cell>
          <cell r="M1692" t="str">
            <v>-----------------</v>
          </cell>
          <cell r="N1692" t="str">
            <v>-----------------</v>
          </cell>
          <cell r="O1692" t="str">
            <v>-----------------</v>
          </cell>
          <cell r="P1692" t="str">
            <v>--------------</v>
          </cell>
          <cell r="Q1692" t="str">
            <v>-----------------</v>
          </cell>
          <cell r="S1692" t="str">
            <v>----------------------</v>
          </cell>
          <cell r="U1692" t="str">
            <v>-----------------</v>
          </cell>
          <cell r="V1692" t="str">
            <v>-----------------</v>
          </cell>
          <cell r="X1692" t="str">
            <v>--------------</v>
          </cell>
          <cell r="Y1692" t="str">
            <v>--------------</v>
          </cell>
        </row>
        <row r="1693">
          <cell r="J1693" t="str">
            <v>.212</v>
          </cell>
          <cell r="L1693" t="str">
            <v>א.חנוך תלמידי חוץ</v>
          </cell>
          <cell r="M1693">
            <v>450000</v>
          </cell>
          <cell r="N1693">
            <v>450000</v>
          </cell>
          <cell r="O1693">
            <v>400000</v>
          </cell>
          <cell r="P1693">
            <v>463933.18</v>
          </cell>
          <cell r="Q1693" t="str">
            <v>.110</v>
          </cell>
          <cell r="S1693" t="str">
            <v>משכורת</v>
          </cell>
          <cell r="U1693">
            <v>56544200</v>
          </cell>
          <cell r="V1693">
            <v>56544200</v>
          </cell>
          <cell r="X1693">
            <v>53350000</v>
          </cell>
          <cell r="Y1693">
            <v>55614905.689999998</v>
          </cell>
        </row>
        <row r="1694">
          <cell r="M1694">
            <v>0</v>
          </cell>
          <cell r="N1694">
            <v>0</v>
          </cell>
          <cell r="O1694">
            <v>0</v>
          </cell>
        </row>
        <row r="1695">
          <cell r="J1695" t="str">
            <v>.422</v>
          </cell>
          <cell r="L1695" t="str">
            <v>נס טכנולוגיות</v>
          </cell>
          <cell r="M1695">
            <v>200000</v>
          </cell>
          <cell r="N1695">
            <v>200000</v>
          </cell>
          <cell r="O1695">
            <v>200000</v>
          </cell>
          <cell r="P1695">
            <v>114601.3</v>
          </cell>
          <cell r="Q1695" t="str">
            <v>.117</v>
          </cell>
          <cell r="S1695" t="str">
            <v>שכר סיעות  -%  70</v>
          </cell>
          <cell r="U1695">
            <v>262000</v>
          </cell>
          <cell r="V1695">
            <v>262000</v>
          </cell>
          <cell r="X1695">
            <v>262000</v>
          </cell>
          <cell r="Y1695">
            <v>42135.82</v>
          </cell>
        </row>
        <row r="1696">
          <cell r="M1696">
            <v>0</v>
          </cell>
          <cell r="N1696">
            <v>0</v>
          </cell>
          <cell r="O1696">
            <v>0</v>
          </cell>
        </row>
        <row r="1697">
          <cell r="J1697" t="str">
            <v>.423</v>
          </cell>
          <cell r="L1697" t="str">
            <v>מוסיקה דתיים(שכר)</v>
          </cell>
          <cell r="M1697">
            <v>43000</v>
          </cell>
          <cell r="N1697">
            <v>43000</v>
          </cell>
          <cell r="O1697">
            <v>43000</v>
          </cell>
          <cell r="Q1697" t="str">
            <v>.118</v>
          </cell>
          <cell r="S1697" t="str">
            <v>תוספת עוז  לתמורה</v>
          </cell>
          <cell r="U1697">
            <v>5300000</v>
          </cell>
          <cell r="V1697">
            <v>5300000</v>
          </cell>
        </row>
        <row r="1699">
          <cell r="J1699" t="str">
            <v>.921</v>
          </cell>
          <cell r="L1699" t="str">
            <v>השתת' מ.החינוך</v>
          </cell>
          <cell r="M1699">
            <v>46612800</v>
          </cell>
          <cell r="N1699">
            <v>46612800</v>
          </cell>
          <cell r="O1699">
            <v>43000000</v>
          </cell>
          <cell r="P1699">
            <v>42117351.18</v>
          </cell>
          <cell r="Q1699" t="str">
            <v>.212</v>
          </cell>
          <cell r="S1699" t="str">
            <v>שכר מורים לפי חוזי</v>
          </cell>
          <cell r="U1699">
            <v>494000</v>
          </cell>
          <cell r="V1699">
            <v>494000</v>
          </cell>
          <cell r="X1699">
            <v>494000</v>
          </cell>
          <cell r="Y1699">
            <v>735866.14</v>
          </cell>
        </row>
        <row r="1700">
          <cell r="M1700">
            <v>0</v>
          </cell>
          <cell r="N1700">
            <v>0</v>
          </cell>
          <cell r="O1700">
            <v>0</v>
          </cell>
        </row>
        <row r="1701">
          <cell r="J1701" t="str">
            <v xml:space="preserve">.922 </v>
          </cell>
          <cell r="L1701" t="str">
            <v>דמי שכפול</v>
          </cell>
          <cell r="M1701">
            <v>100000</v>
          </cell>
          <cell r="N1701">
            <v>100000</v>
          </cell>
          <cell r="O1701">
            <v>90000</v>
          </cell>
          <cell r="P1701">
            <v>759</v>
          </cell>
          <cell r="Q1701" t="str">
            <v>.216</v>
          </cell>
          <cell r="S1701" t="str">
            <v>תגבור  ע"ח העירייה</v>
          </cell>
          <cell r="U1701">
            <v>653000</v>
          </cell>
          <cell r="V1701">
            <v>653000</v>
          </cell>
          <cell r="X1701">
            <v>850000</v>
          </cell>
        </row>
        <row r="1702"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U1702">
            <v>0</v>
          </cell>
          <cell r="V1702">
            <v>0</v>
          </cell>
          <cell r="X1702">
            <v>0</v>
          </cell>
        </row>
        <row r="1703">
          <cell r="J1703" t="str">
            <v>.923</v>
          </cell>
          <cell r="L1703" t="str">
            <v>סל תלמיד עולה</v>
          </cell>
          <cell r="M1703">
            <v>90000</v>
          </cell>
          <cell r="N1703">
            <v>90000</v>
          </cell>
          <cell r="O1703">
            <v>85000</v>
          </cell>
          <cell r="P1703">
            <v>0</v>
          </cell>
          <cell r="Q1703" t="str">
            <v>.220</v>
          </cell>
          <cell r="S1703" t="str">
            <v>תגבור וסיוע (% 30)</v>
          </cell>
          <cell r="U1703">
            <v>120000</v>
          </cell>
          <cell r="V1703">
            <v>120000</v>
          </cell>
          <cell r="X1703">
            <v>120000</v>
          </cell>
          <cell r="Y1703">
            <v>820632.93</v>
          </cell>
        </row>
        <row r="1704">
          <cell r="M1704">
            <v>0</v>
          </cell>
          <cell r="N1704">
            <v>0</v>
          </cell>
          <cell r="O1704">
            <v>0</v>
          </cell>
          <cell r="P1704">
            <v>0</v>
          </cell>
        </row>
        <row r="1705">
          <cell r="J1705" t="str">
            <v>.924</v>
          </cell>
          <cell r="L1705" t="str">
            <v>השתת' באגרת חינוך</v>
          </cell>
          <cell r="M1705">
            <v>55000</v>
          </cell>
          <cell r="N1705">
            <v>55000</v>
          </cell>
          <cell r="O1705">
            <v>55000</v>
          </cell>
          <cell r="P1705">
            <v>75483</v>
          </cell>
          <cell r="Q1705" t="str">
            <v>.224</v>
          </cell>
          <cell r="S1705" t="str">
            <v>יזמות - מפתן</v>
          </cell>
          <cell r="X1705">
            <v>25000</v>
          </cell>
          <cell r="Y1705">
            <v>180766.93</v>
          </cell>
        </row>
        <row r="1707">
          <cell r="J1707" t="str">
            <v>.925</v>
          </cell>
          <cell r="L1707" t="str">
            <v>דמי שתיה-חינוך</v>
          </cell>
          <cell r="M1707">
            <v>70000</v>
          </cell>
          <cell r="N1707">
            <v>70000</v>
          </cell>
          <cell r="O1707">
            <v>70000</v>
          </cell>
          <cell r="P1707">
            <v>0</v>
          </cell>
          <cell r="Q1707" t="str">
            <v>.431</v>
          </cell>
          <cell r="S1707" t="str">
            <v xml:space="preserve">חשמל </v>
          </cell>
          <cell r="U1707">
            <v>1164600</v>
          </cell>
          <cell r="V1707">
            <v>1164600</v>
          </cell>
          <cell r="X1707">
            <v>948000</v>
          </cell>
          <cell r="Y1707">
            <v>968430.43</v>
          </cell>
        </row>
        <row r="1709">
          <cell r="J1709" t="str">
            <v>.926</v>
          </cell>
          <cell r="L1709" t="str">
            <v>יוזמות  תיכונים</v>
          </cell>
          <cell r="M1709">
            <v>30000</v>
          </cell>
          <cell r="N1709">
            <v>30000</v>
          </cell>
          <cell r="O1709">
            <v>30000</v>
          </cell>
          <cell r="P1709">
            <v>0</v>
          </cell>
          <cell r="Q1709" t="str">
            <v>.440</v>
          </cell>
          <cell r="S1709" t="str">
            <v>ביטוח</v>
          </cell>
          <cell r="U1709">
            <v>58000</v>
          </cell>
          <cell r="V1709">
            <v>58000</v>
          </cell>
          <cell r="X1709">
            <v>68000</v>
          </cell>
          <cell r="Y1709">
            <v>58374.080000000002</v>
          </cell>
        </row>
        <row r="1711">
          <cell r="J1711" t="str">
            <v>.928</v>
          </cell>
          <cell r="L1711" t="str">
            <v>השתתפות בסייעות</v>
          </cell>
          <cell r="M1711">
            <v>262000</v>
          </cell>
          <cell r="N1711">
            <v>262000</v>
          </cell>
          <cell r="O1711">
            <v>262000</v>
          </cell>
          <cell r="Q1711" t="str">
            <v>5.530</v>
          </cell>
          <cell r="S1711" t="str">
            <v>תיכון דתי-אחזקת רכ</v>
          </cell>
          <cell r="U1711">
            <v>78000</v>
          </cell>
          <cell r="V1711">
            <v>78000</v>
          </cell>
          <cell r="X1711">
            <v>44700</v>
          </cell>
          <cell r="Y1711">
            <v>74330</v>
          </cell>
        </row>
        <row r="1712">
          <cell r="U1712">
            <v>0</v>
          </cell>
          <cell r="V1712">
            <v>0</v>
          </cell>
          <cell r="X1712">
            <v>0</v>
          </cell>
          <cell r="Y1712">
            <v>0</v>
          </cell>
        </row>
        <row r="1713">
          <cell r="J1713" t="str">
            <v>.929</v>
          </cell>
          <cell r="L1713" t="str">
            <v>תוספת עוז  לתמורה</v>
          </cell>
          <cell r="M1713">
            <v>4400000</v>
          </cell>
          <cell r="N1713">
            <v>4400000</v>
          </cell>
          <cell r="Q1713" t="str">
            <v>.593</v>
          </cell>
          <cell r="S1713" t="str">
            <v>השתת'בהוצ' הנח"ש</v>
          </cell>
          <cell r="U1713">
            <v>10400</v>
          </cell>
          <cell r="V1713">
            <v>10400</v>
          </cell>
          <cell r="X1713">
            <v>60000</v>
          </cell>
          <cell r="Y1713">
            <v>13127.39</v>
          </cell>
        </row>
        <row r="1714">
          <cell r="U1714">
            <v>0</v>
          </cell>
          <cell r="V1714">
            <v>0</v>
          </cell>
          <cell r="X1714">
            <v>0</v>
          </cell>
        </row>
        <row r="1715">
          <cell r="J1715" t="str">
            <v>1.929</v>
          </cell>
          <cell r="L1715" t="str">
            <v>מחוננים  אוסטרובסק</v>
          </cell>
          <cell r="M1715">
            <v>350000</v>
          </cell>
          <cell r="N1715">
            <v>350000</v>
          </cell>
          <cell r="O1715">
            <v>350000</v>
          </cell>
          <cell r="P1715">
            <v>360556.61</v>
          </cell>
          <cell r="Q1715" t="str">
            <v>.721</v>
          </cell>
          <cell r="S1715" t="str">
            <v>דמי שכפול</v>
          </cell>
          <cell r="U1715">
            <v>100000</v>
          </cell>
          <cell r="V1715">
            <v>100000</v>
          </cell>
          <cell r="X1715">
            <v>90000</v>
          </cell>
          <cell r="Y1715">
            <v>44775</v>
          </cell>
        </row>
        <row r="1716">
          <cell r="Y1716">
            <v>0</v>
          </cell>
        </row>
        <row r="1717">
          <cell r="Q1717" t="str">
            <v>.722</v>
          </cell>
          <cell r="S1717" t="str">
            <v>סל תלמיד עולה</v>
          </cell>
          <cell r="U1717">
            <v>90000</v>
          </cell>
          <cell r="V1717">
            <v>90000</v>
          </cell>
          <cell r="X1717">
            <v>85000</v>
          </cell>
          <cell r="Y1717">
            <v>41000</v>
          </cell>
        </row>
        <row r="1718">
          <cell r="U1718">
            <v>0</v>
          </cell>
          <cell r="V1718">
            <v>0</v>
          </cell>
          <cell r="X1718">
            <v>0</v>
          </cell>
        </row>
        <row r="1719">
          <cell r="Q1719" t="str">
            <v>.751</v>
          </cell>
          <cell r="S1719" t="str">
            <v>קבלן נקיון</v>
          </cell>
          <cell r="U1719">
            <v>1582900</v>
          </cell>
          <cell r="V1719">
            <v>1582900</v>
          </cell>
          <cell r="X1719">
            <v>1130000</v>
          </cell>
          <cell r="Y1719">
            <v>1082720.3999999999</v>
          </cell>
        </row>
        <row r="1720">
          <cell r="P1720">
            <v>0</v>
          </cell>
          <cell r="U1720">
            <v>0</v>
          </cell>
          <cell r="V1720">
            <v>0</v>
          </cell>
          <cell r="X1720">
            <v>0</v>
          </cell>
          <cell r="Y1720">
            <v>0</v>
          </cell>
        </row>
        <row r="1721">
          <cell r="M1721" t="str">
            <v xml:space="preserve">                                                                                     </v>
          </cell>
          <cell r="N1721" t="str">
            <v xml:space="preserve">                                                                                     </v>
          </cell>
          <cell r="Q1721" t="str">
            <v>.754</v>
          </cell>
          <cell r="S1721" t="str">
            <v>שיבוץ תלמידים</v>
          </cell>
          <cell r="U1721">
            <v>20000</v>
          </cell>
          <cell r="V1721">
            <v>20000</v>
          </cell>
          <cell r="X1721">
            <v>20000</v>
          </cell>
          <cell r="Y1721">
            <v>3666</v>
          </cell>
        </row>
        <row r="1722">
          <cell r="U1722">
            <v>0</v>
          </cell>
          <cell r="V1722">
            <v>0</v>
          </cell>
          <cell r="X1722">
            <v>0</v>
          </cell>
        </row>
        <row r="1723">
          <cell r="Q1723" t="str">
            <v>.756</v>
          </cell>
          <cell r="S1723" t="str">
            <v>ערכים ודמוקרטיה</v>
          </cell>
          <cell r="U1723">
            <v>50700</v>
          </cell>
          <cell r="V1723">
            <v>50700</v>
          </cell>
          <cell r="X1723">
            <v>100700</v>
          </cell>
          <cell r="Y1723">
            <v>76253</v>
          </cell>
        </row>
        <row r="1724">
          <cell r="U1724">
            <v>0</v>
          </cell>
          <cell r="V1724">
            <v>0</v>
          </cell>
          <cell r="X1724">
            <v>0</v>
          </cell>
          <cell r="Y1724">
            <v>0</v>
          </cell>
        </row>
        <row r="1725">
          <cell r="Q1725" t="str">
            <v>.758</v>
          </cell>
          <cell r="S1725" t="str">
            <v>נס טכנולוגיות</v>
          </cell>
          <cell r="U1725">
            <v>356300</v>
          </cell>
          <cell r="V1725">
            <v>356300</v>
          </cell>
          <cell r="X1725">
            <v>356300</v>
          </cell>
          <cell r="Y1725">
            <v>467125.59</v>
          </cell>
        </row>
        <row r="1726">
          <cell r="U1726">
            <v>0</v>
          </cell>
          <cell r="V1726">
            <v>0</v>
          </cell>
          <cell r="X1726">
            <v>0</v>
          </cell>
          <cell r="Y1726">
            <v>0</v>
          </cell>
        </row>
        <row r="1727">
          <cell r="Q1727" t="str">
            <v>.759</v>
          </cell>
          <cell r="S1727" t="str">
            <v>'עובדים לפי חשב</v>
          </cell>
          <cell r="U1727">
            <v>609000</v>
          </cell>
          <cell r="V1727">
            <v>609000</v>
          </cell>
          <cell r="X1727">
            <v>245100</v>
          </cell>
          <cell r="Y1727">
            <v>607590.30000000005</v>
          </cell>
        </row>
        <row r="1728">
          <cell r="U1728">
            <v>0</v>
          </cell>
          <cell r="V1728">
            <v>0</v>
          </cell>
          <cell r="X1728">
            <v>0</v>
          </cell>
          <cell r="Y1728">
            <v>0</v>
          </cell>
        </row>
        <row r="1729">
          <cell r="Q1729" t="str">
            <v>.782</v>
          </cell>
          <cell r="S1729" t="str">
            <v>דמי שתיה-מ.חינוך</v>
          </cell>
          <cell r="U1729">
            <v>70000</v>
          </cell>
          <cell r="V1729">
            <v>70000</v>
          </cell>
          <cell r="X1729">
            <v>70000</v>
          </cell>
          <cell r="Y1729">
            <v>22009.1</v>
          </cell>
        </row>
        <row r="1730">
          <cell r="U1730">
            <v>0</v>
          </cell>
          <cell r="V1730">
            <v>0</v>
          </cell>
          <cell r="X1730">
            <v>0</v>
          </cell>
          <cell r="Y1730">
            <v>0</v>
          </cell>
        </row>
        <row r="1731">
          <cell r="Q1731" t="str">
            <v>.783</v>
          </cell>
          <cell r="S1731" t="str">
            <v>השת' בנסיעה לפולין</v>
          </cell>
          <cell r="U1731">
            <v>50000</v>
          </cell>
          <cell r="V1731">
            <v>50000</v>
          </cell>
          <cell r="X1731">
            <v>50000</v>
          </cell>
          <cell r="Y1731">
            <v>35150</v>
          </cell>
        </row>
        <row r="1732">
          <cell r="U1732">
            <v>0</v>
          </cell>
          <cell r="V1732">
            <v>0</v>
          </cell>
          <cell r="X1732">
            <v>0</v>
          </cell>
        </row>
        <row r="1733">
          <cell r="Q1733" t="str">
            <v>.784</v>
          </cell>
          <cell r="S1733" t="str">
            <v>שי  למסיימים</v>
          </cell>
          <cell r="U1733">
            <v>70000</v>
          </cell>
          <cell r="V1733">
            <v>70000</v>
          </cell>
          <cell r="X1733">
            <v>47500</v>
          </cell>
          <cell r="Y1733">
            <v>40000</v>
          </cell>
        </row>
        <row r="1735">
          <cell r="Q1735" t="str">
            <v>.785</v>
          </cell>
          <cell r="S1735" t="str">
            <v xml:space="preserve">בדיקת שכל"מ </v>
          </cell>
          <cell r="U1735">
            <v>150000</v>
          </cell>
          <cell r="V1735">
            <v>150000</v>
          </cell>
          <cell r="X1735">
            <v>114000</v>
          </cell>
          <cell r="Y1735">
            <v>126518</v>
          </cell>
        </row>
        <row r="1737">
          <cell r="Q1737" t="str">
            <v>.787</v>
          </cell>
          <cell r="S1737" t="str">
            <v>א.חנוך תלמידי חוץ</v>
          </cell>
          <cell r="U1737">
            <v>475000</v>
          </cell>
          <cell r="V1737">
            <v>475000</v>
          </cell>
          <cell r="X1737">
            <v>475000</v>
          </cell>
          <cell r="Y1737">
            <v>504544.2</v>
          </cell>
        </row>
        <row r="1738">
          <cell r="U1738">
            <v>0</v>
          </cell>
          <cell r="V1738">
            <v>0</v>
          </cell>
          <cell r="X1738">
            <v>0</v>
          </cell>
        </row>
        <row r="1739">
          <cell r="Q1739" t="str">
            <v>.788</v>
          </cell>
          <cell r="S1739" t="str">
            <v>כנס מתגייסים</v>
          </cell>
          <cell r="Y1739">
            <v>173893</v>
          </cell>
        </row>
        <row r="1741">
          <cell r="Q1741" t="str">
            <v>.810</v>
          </cell>
          <cell r="S1741" t="str">
            <v>השת באמית רננים</v>
          </cell>
          <cell r="U1741">
            <v>912000</v>
          </cell>
          <cell r="V1741">
            <v>912000</v>
          </cell>
          <cell r="X1741">
            <v>912000</v>
          </cell>
          <cell r="Y1741">
            <v>770000</v>
          </cell>
        </row>
        <row r="1742">
          <cell r="U1742">
            <v>0</v>
          </cell>
          <cell r="V1742">
            <v>0</v>
          </cell>
          <cell r="X1742">
            <v>0</v>
          </cell>
          <cell r="Y1742">
            <v>0</v>
          </cell>
        </row>
        <row r="1743">
          <cell r="Q1743" t="str">
            <v>.811</v>
          </cell>
          <cell r="S1743" t="str">
            <v>נהול עצמי ועמלות</v>
          </cell>
          <cell r="U1743">
            <v>1010000</v>
          </cell>
          <cell r="V1743">
            <v>1010000</v>
          </cell>
          <cell r="X1743">
            <v>1010000</v>
          </cell>
          <cell r="Y1743">
            <v>993699.25</v>
          </cell>
        </row>
        <row r="1744">
          <cell r="U1744">
            <v>0</v>
          </cell>
          <cell r="V1744">
            <v>0</v>
          </cell>
          <cell r="X1744">
            <v>0</v>
          </cell>
        </row>
        <row r="1745">
          <cell r="Q1745" t="str">
            <v>.812</v>
          </cell>
          <cell r="S1745" t="str">
            <v>השת'כ.בתיה בני"עקיבא</v>
          </cell>
          <cell r="U1745">
            <v>221200</v>
          </cell>
          <cell r="V1745">
            <v>221200</v>
          </cell>
          <cell r="X1745">
            <v>355300</v>
          </cell>
          <cell r="Y1745">
            <v>516997</v>
          </cell>
        </row>
        <row r="1747">
          <cell r="Q1747" t="str">
            <v>.980</v>
          </cell>
          <cell r="S1747" t="str">
            <v>פרויקטים חינוכים</v>
          </cell>
          <cell r="U1747">
            <v>83000</v>
          </cell>
          <cell r="V1747">
            <v>83000</v>
          </cell>
          <cell r="X1747">
            <v>133000</v>
          </cell>
          <cell r="Y1747">
            <v>96130.6</v>
          </cell>
        </row>
        <row r="1749">
          <cell r="Q1749" t="str">
            <v>.933</v>
          </cell>
          <cell r="S1749" t="str">
            <v>יוזמות חינוך</v>
          </cell>
          <cell r="U1749">
            <v>30000</v>
          </cell>
          <cell r="V1749">
            <v>30000</v>
          </cell>
          <cell r="X1749">
            <v>30000</v>
          </cell>
          <cell r="Y1749">
            <v>0</v>
          </cell>
        </row>
        <row r="1751">
          <cell r="Q1751" t="str">
            <v>.981</v>
          </cell>
          <cell r="S1751" t="str">
            <v>חינוך בתיכונים</v>
          </cell>
          <cell r="U1751">
            <v>54500</v>
          </cell>
          <cell r="V1751">
            <v>54500</v>
          </cell>
          <cell r="X1751">
            <v>104500</v>
          </cell>
          <cell r="Y1751">
            <v>69768.08</v>
          </cell>
        </row>
        <row r="1752">
          <cell r="U1752">
            <v>0</v>
          </cell>
          <cell r="V1752">
            <v>0</v>
          </cell>
          <cell r="X1752">
            <v>0</v>
          </cell>
        </row>
        <row r="1753">
          <cell r="Q1753" t="str">
            <v>.983</v>
          </cell>
          <cell r="S1753" t="str">
            <v>מחוננים אוסטרובסקי</v>
          </cell>
          <cell r="U1753">
            <v>350000</v>
          </cell>
          <cell r="V1753">
            <v>350000</v>
          </cell>
          <cell r="X1753">
            <v>350000</v>
          </cell>
          <cell r="Y1753">
            <v>345999.92</v>
          </cell>
        </row>
        <row r="1755">
          <cell r="Q1755" t="str">
            <v>.984</v>
          </cell>
          <cell r="S1755" t="str">
            <v>מסע ישראלי</v>
          </cell>
          <cell r="Y1755">
            <v>250000</v>
          </cell>
        </row>
        <row r="1757">
          <cell r="J1757">
            <v>3175</v>
          </cell>
          <cell r="L1757" t="str">
            <v>ביטוח תלמידים</v>
          </cell>
          <cell r="M1757">
            <v>485000</v>
          </cell>
          <cell r="N1757">
            <v>485000</v>
          </cell>
          <cell r="O1757">
            <v>415000</v>
          </cell>
          <cell r="P1757">
            <v>477517.93999999994</v>
          </cell>
          <cell r="Q1757" t="str">
            <v>8175</v>
          </cell>
          <cell r="S1757" t="str">
            <v>ביטוח תלמידים</v>
          </cell>
          <cell r="U1757">
            <v>485000</v>
          </cell>
          <cell r="V1757">
            <v>485000</v>
          </cell>
          <cell r="X1757">
            <v>415000</v>
          </cell>
          <cell r="Y1757">
            <v>402281</v>
          </cell>
        </row>
        <row r="1758">
          <cell r="J1758" t="str">
            <v>-------</v>
          </cell>
          <cell r="L1758" t="str">
            <v>---------------------</v>
          </cell>
          <cell r="M1758" t="str">
            <v>-----------------</v>
          </cell>
          <cell r="N1758" t="str">
            <v>-----------------</v>
          </cell>
          <cell r="O1758" t="str">
            <v>-----------------</v>
          </cell>
          <cell r="P1758" t="str">
            <v>--------------</v>
          </cell>
          <cell r="Q1758" t="str">
            <v>-----------------</v>
          </cell>
          <cell r="S1758" t="str">
            <v>-----------------</v>
          </cell>
          <cell r="U1758" t="str">
            <v>-----------------</v>
          </cell>
          <cell r="V1758" t="str">
            <v>-----------------</v>
          </cell>
          <cell r="X1758" t="str">
            <v>-----------------</v>
          </cell>
          <cell r="Y1758" t="str">
            <v>--------------</v>
          </cell>
        </row>
        <row r="1759">
          <cell r="J1759" t="str">
            <v>.211</v>
          </cell>
          <cell r="L1759" t="str">
            <v>בטוח גני ילדים</v>
          </cell>
          <cell r="M1759">
            <v>90000</v>
          </cell>
          <cell r="N1759">
            <v>90000</v>
          </cell>
          <cell r="O1759">
            <v>84000</v>
          </cell>
          <cell r="P1759">
            <v>89113.93</v>
          </cell>
          <cell r="Q1759" t="str">
            <v>.441</v>
          </cell>
          <cell r="S1759" t="str">
            <v>ב. תלמידים בגנים</v>
          </cell>
          <cell r="U1759">
            <v>90000</v>
          </cell>
          <cell r="V1759">
            <v>90000</v>
          </cell>
          <cell r="X1759">
            <v>84000</v>
          </cell>
          <cell r="Y1759">
            <v>66793</v>
          </cell>
        </row>
        <row r="1760">
          <cell r="M1760">
            <v>0</v>
          </cell>
          <cell r="N1760">
            <v>0</v>
          </cell>
          <cell r="O1760">
            <v>0</v>
          </cell>
          <cell r="P1760">
            <v>0</v>
          </cell>
          <cell r="U1760">
            <v>0</v>
          </cell>
          <cell r="V1760">
            <v>0</v>
          </cell>
          <cell r="X1760">
            <v>0</v>
          </cell>
          <cell r="Y1760">
            <v>0</v>
          </cell>
        </row>
        <row r="1761">
          <cell r="J1761" t="str">
            <v>.212</v>
          </cell>
          <cell r="L1761" t="str">
            <v>בטוח  יסודיים</v>
          </cell>
          <cell r="M1761">
            <v>235000</v>
          </cell>
          <cell r="N1761">
            <v>235000</v>
          </cell>
          <cell r="O1761">
            <v>143000</v>
          </cell>
          <cell r="P1761">
            <v>233955.61</v>
          </cell>
          <cell r="Q1761" t="str">
            <v>.442</v>
          </cell>
          <cell r="S1761" t="str">
            <v>ב. תלמידים ביסודי</v>
          </cell>
          <cell r="U1761">
            <v>235000</v>
          </cell>
          <cell r="V1761">
            <v>235000</v>
          </cell>
          <cell r="X1761">
            <v>143000</v>
          </cell>
          <cell r="Y1761">
            <v>63902</v>
          </cell>
        </row>
        <row r="1762">
          <cell r="M1762">
            <v>0</v>
          </cell>
          <cell r="N1762">
            <v>0</v>
          </cell>
          <cell r="O1762">
            <v>0</v>
          </cell>
          <cell r="P1762">
            <v>0</v>
          </cell>
          <cell r="U1762">
            <v>0</v>
          </cell>
          <cell r="V1762">
            <v>0</v>
          </cell>
          <cell r="X1762">
            <v>0</v>
          </cell>
          <cell r="Y1762">
            <v>0</v>
          </cell>
        </row>
        <row r="1763">
          <cell r="J1763" t="str">
            <v>.213</v>
          </cell>
          <cell r="L1763" t="str">
            <v>בטוח חטיבות ביינים</v>
          </cell>
          <cell r="M1763">
            <v>80000</v>
          </cell>
          <cell r="N1763">
            <v>80000</v>
          </cell>
          <cell r="O1763">
            <v>81000</v>
          </cell>
          <cell r="P1763">
            <v>76224.479999999996</v>
          </cell>
          <cell r="Q1763" t="str">
            <v>.443</v>
          </cell>
          <cell r="S1763" t="str">
            <v>ב.תלמידים חטיבות</v>
          </cell>
          <cell r="U1763">
            <v>80000</v>
          </cell>
          <cell r="V1763">
            <v>80000</v>
          </cell>
          <cell r="X1763">
            <v>81000</v>
          </cell>
          <cell r="Y1763">
            <v>79878</v>
          </cell>
        </row>
        <row r="1764"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U1764">
            <v>0</v>
          </cell>
          <cell r="V1764">
            <v>0</v>
          </cell>
          <cell r="X1764">
            <v>0</v>
          </cell>
          <cell r="Y1764">
            <v>0</v>
          </cell>
        </row>
        <row r="1765">
          <cell r="J1765" t="str">
            <v>.214</v>
          </cell>
          <cell r="L1765" t="str">
            <v>בטוח תיכונים</v>
          </cell>
          <cell r="M1765">
            <v>80000</v>
          </cell>
          <cell r="N1765">
            <v>80000</v>
          </cell>
          <cell r="O1765">
            <v>107000</v>
          </cell>
          <cell r="P1765">
            <v>78223.92</v>
          </cell>
          <cell r="Q1765" t="str">
            <v>.444</v>
          </cell>
          <cell r="S1765" t="str">
            <v>ב.תלמידים תיכונים</v>
          </cell>
          <cell r="U1765">
            <v>80000</v>
          </cell>
          <cell r="V1765">
            <v>80000</v>
          </cell>
          <cell r="X1765">
            <v>107000</v>
          </cell>
          <cell r="Y1765">
            <v>191708</v>
          </cell>
        </row>
        <row r="1766">
          <cell r="X1766">
            <v>0</v>
          </cell>
        </row>
        <row r="1767">
          <cell r="X1767">
            <v>0</v>
          </cell>
        </row>
        <row r="1768">
          <cell r="X1768">
            <v>0</v>
          </cell>
        </row>
        <row r="1769">
          <cell r="J1769" t="str">
            <v>3178</v>
          </cell>
          <cell r="L1769" t="str">
            <v>הסעות תלמידים</v>
          </cell>
          <cell r="M1769">
            <v>3780000</v>
          </cell>
          <cell r="N1769">
            <v>3780000</v>
          </cell>
          <cell r="O1769">
            <v>3780000</v>
          </cell>
          <cell r="P1769">
            <v>3611093.0100000002</v>
          </cell>
          <cell r="Q1769" t="str">
            <v>8178</v>
          </cell>
          <cell r="S1769" t="str">
            <v>הסעות תלמידים</v>
          </cell>
          <cell r="U1769">
            <v>8211000</v>
          </cell>
          <cell r="V1769">
            <v>8211000</v>
          </cell>
          <cell r="X1769">
            <v>8741000</v>
          </cell>
          <cell r="Y1769">
            <v>8553526.3200000003</v>
          </cell>
        </row>
        <row r="1770">
          <cell r="J1770" t="str">
            <v>-------</v>
          </cell>
          <cell r="L1770" t="str">
            <v>---------------------</v>
          </cell>
          <cell r="M1770" t="str">
            <v>-----------------</v>
          </cell>
          <cell r="N1770" t="str">
            <v>-----------------</v>
          </cell>
          <cell r="O1770" t="str">
            <v>-----------------</v>
          </cell>
          <cell r="P1770" t="str">
            <v>--------------</v>
          </cell>
          <cell r="Q1770" t="str">
            <v>-----------------</v>
          </cell>
          <cell r="S1770" t="str">
            <v>-----------------</v>
          </cell>
          <cell r="U1770" t="str">
            <v>-----------------</v>
          </cell>
          <cell r="V1770" t="str">
            <v>-----------------</v>
          </cell>
          <cell r="X1770" t="str">
            <v>--------------</v>
          </cell>
          <cell r="Y1770" t="str">
            <v>--------------</v>
          </cell>
        </row>
        <row r="1771">
          <cell r="J1771" t="str">
            <v>.920</v>
          </cell>
          <cell r="L1771" t="str">
            <v>השתת'  מ.החנוך</v>
          </cell>
          <cell r="M1771">
            <v>2700000</v>
          </cell>
          <cell r="N1771">
            <v>2700000</v>
          </cell>
          <cell r="O1771">
            <v>2700000</v>
          </cell>
          <cell r="P1771">
            <v>2561730.37</v>
          </cell>
          <cell r="Q1771" t="str">
            <v>.210</v>
          </cell>
          <cell r="S1771" t="str">
            <v>שכר לווי שנתי</v>
          </cell>
          <cell r="U1771">
            <v>1300000</v>
          </cell>
          <cell r="V1771">
            <v>1300000</v>
          </cell>
          <cell r="X1771">
            <v>1130000</v>
          </cell>
          <cell r="Y1771">
            <v>1226550.8600000001</v>
          </cell>
        </row>
        <row r="1772">
          <cell r="M1772">
            <v>0</v>
          </cell>
          <cell r="N1772">
            <v>0</v>
          </cell>
          <cell r="O1772">
            <v>0</v>
          </cell>
          <cell r="P1772">
            <v>0</v>
          </cell>
          <cell r="U1772">
            <v>0</v>
          </cell>
          <cell r="V1772">
            <v>0</v>
          </cell>
          <cell r="X1772">
            <v>0</v>
          </cell>
          <cell r="Y1772">
            <v>0</v>
          </cell>
        </row>
        <row r="1773">
          <cell r="J1773" t="str">
            <v>.921</v>
          </cell>
          <cell r="L1773" t="str">
            <v>השתת'  מ.החנוך</v>
          </cell>
          <cell r="M1773">
            <v>1000000</v>
          </cell>
          <cell r="N1773">
            <v>1000000</v>
          </cell>
          <cell r="O1773">
            <v>1000000</v>
          </cell>
          <cell r="P1773">
            <v>946668.64</v>
          </cell>
          <cell r="Q1773" t="str">
            <v>.711</v>
          </cell>
          <cell r="S1773" t="str">
            <v>בתי"ס יסודיים</v>
          </cell>
          <cell r="U1773">
            <v>5716000</v>
          </cell>
          <cell r="V1773">
            <v>5716000</v>
          </cell>
          <cell r="X1773">
            <v>6524100</v>
          </cell>
          <cell r="Y1773">
            <v>5792419.0700000003</v>
          </cell>
        </row>
        <row r="1774">
          <cell r="L1774" t="str">
            <v>לווי שנתי</v>
          </cell>
          <cell r="M1774">
            <v>0</v>
          </cell>
          <cell r="N1774">
            <v>0</v>
          </cell>
          <cell r="O1774">
            <v>0</v>
          </cell>
          <cell r="P1774">
            <v>0</v>
          </cell>
          <cell r="U1774">
            <v>0</v>
          </cell>
          <cell r="V1774">
            <v>0</v>
          </cell>
          <cell r="X1774">
            <v>0</v>
          </cell>
          <cell r="Y1774">
            <v>0</v>
          </cell>
        </row>
        <row r="1775">
          <cell r="J1775" t="str">
            <v>.420</v>
          </cell>
          <cell r="L1775" t="str">
            <v>הסעות רועי קליין</v>
          </cell>
          <cell r="M1775">
            <v>80000</v>
          </cell>
          <cell r="N1775">
            <v>80000</v>
          </cell>
          <cell r="O1775">
            <v>80000</v>
          </cell>
          <cell r="P1775">
            <v>102694</v>
          </cell>
          <cell r="Q1775" t="str">
            <v>.712</v>
          </cell>
          <cell r="S1775" t="str">
            <v>החזר הוצ' נסיעה</v>
          </cell>
          <cell r="U1775">
            <v>300000</v>
          </cell>
          <cell r="V1775">
            <v>300000</v>
          </cell>
          <cell r="X1775">
            <v>191900</v>
          </cell>
          <cell r="Y1775">
            <v>143834.76</v>
          </cell>
        </row>
        <row r="1776">
          <cell r="U1776">
            <v>0</v>
          </cell>
          <cell r="V1776">
            <v>0</v>
          </cell>
          <cell r="X1776">
            <v>0</v>
          </cell>
          <cell r="Y1776">
            <v>0</v>
          </cell>
        </row>
        <row r="1777">
          <cell r="M1777" t="str">
            <v xml:space="preserve"> </v>
          </cell>
          <cell r="N1777" t="str">
            <v xml:space="preserve"> </v>
          </cell>
          <cell r="Q1777" t="str">
            <v>.713</v>
          </cell>
          <cell r="S1777" t="str">
            <v>לווי שנתי</v>
          </cell>
          <cell r="U1777">
            <v>895000</v>
          </cell>
          <cell r="V1777">
            <v>895000</v>
          </cell>
          <cell r="X1777">
            <v>895000</v>
          </cell>
          <cell r="Y1777">
            <v>1390721.63</v>
          </cell>
        </row>
        <row r="1778">
          <cell r="U1778">
            <v>0</v>
          </cell>
          <cell r="V1778">
            <v>0</v>
          </cell>
          <cell r="X1778">
            <v>0</v>
          </cell>
        </row>
        <row r="1779">
          <cell r="X1779">
            <v>0</v>
          </cell>
        </row>
        <row r="1780">
          <cell r="J1780">
            <v>3176</v>
          </cell>
          <cell r="L1780" t="str">
            <v xml:space="preserve">קידום נוער   </v>
          </cell>
          <cell r="M1780">
            <v>200000</v>
          </cell>
          <cell r="N1780">
            <v>200000</v>
          </cell>
          <cell r="O1780">
            <v>310000</v>
          </cell>
          <cell r="P1780">
            <v>305823.96000000002</v>
          </cell>
          <cell r="Q1780" t="str">
            <v>8176</v>
          </cell>
          <cell r="S1780" t="str">
            <v>קידום נוער</v>
          </cell>
          <cell r="U1780">
            <v>2483900</v>
          </cell>
          <cell r="V1780">
            <v>2483900</v>
          </cell>
          <cell r="X1780">
            <v>1848800</v>
          </cell>
          <cell r="Y1780">
            <v>1740649.03</v>
          </cell>
        </row>
        <row r="1781">
          <cell r="J1781" t="str">
            <v>-------</v>
          </cell>
          <cell r="L1781" t="str">
            <v>---------------------</v>
          </cell>
          <cell r="M1781" t="str">
            <v>-----------------</v>
          </cell>
          <cell r="N1781" t="str">
            <v>-----------------</v>
          </cell>
          <cell r="O1781" t="str">
            <v>-----------------</v>
          </cell>
          <cell r="P1781" t="str">
            <v>--------------</v>
          </cell>
          <cell r="Q1781" t="str">
            <v>-----------------</v>
          </cell>
          <cell r="S1781" t="str">
            <v>-----------------</v>
          </cell>
          <cell r="U1781" t="str">
            <v>-----------------</v>
          </cell>
          <cell r="V1781" t="str">
            <v>-----------------</v>
          </cell>
          <cell r="X1781" t="str">
            <v>--------------</v>
          </cell>
          <cell r="Y1781" t="str">
            <v>--------------</v>
          </cell>
        </row>
        <row r="1782">
          <cell r="J1782" t="str">
            <v>.421</v>
          </cell>
          <cell r="L1782" t="str">
            <v>השת' באורנית</v>
          </cell>
          <cell r="M1782">
            <v>80000</v>
          </cell>
          <cell r="N1782">
            <v>80000</v>
          </cell>
          <cell r="O1782">
            <v>190000</v>
          </cell>
          <cell r="P1782">
            <v>190082.72</v>
          </cell>
          <cell r="Q1782" t="str">
            <v>.110</v>
          </cell>
          <cell r="S1782" t="str">
            <v>משכורת</v>
          </cell>
          <cell r="U1782">
            <v>709500</v>
          </cell>
          <cell r="V1782">
            <v>709500</v>
          </cell>
          <cell r="X1782">
            <v>677000</v>
          </cell>
          <cell r="Y1782">
            <v>677328.83</v>
          </cell>
        </row>
        <row r="1783">
          <cell r="U1783">
            <v>0</v>
          </cell>
          <cell r="V1783">
            <v>0</v>
          </cell>
          <cell r="X1783">
            <v>0</v>
          </cell>
          <cell r="Y1783">
            <v>0</v>
          </cell>
        </row>
        <row r="1784">
          <cell r="J1784" t="str">
            <v>.920</v>
          </cell>
          <cell r="L1784" t="str">
            <v>השתת' מ. החינוך</v>
          </cell>
          <cell r="M1784">
            <v>120000</v>
          </cell>
          <cell r="N1784">
            <v>120000</v>
          </cell>
          <cell r="O1784">
            <v>120000</v>
          </cell>
          <cell r="P1784">
            <v>115741.24</v>
          </cell>
          <cell r="Q1784" t="str">
            <v>.210</v>
          </cell>
          <cell r="S1784" t="str">
            <v>משכורת מדריכים</v>
          </cell>
          <cell r="U1784">
            <v>1314300</v>
          </cell>
          <cell r="V1784">
            <v>1314300</v>
          </cell>
          <cell r="X1784">
            <v>780000</v>
          </cell>
          <cell r="Y1784">
            <v>755275.54</v>
          </cell>
        </row>
        <row r="1786">
          <cell r="Q1786" t="str">
            <v>.420</v>
          </cell>
          <cell r="S1786" t="str">
            <v>תיקונים  ואחזקה</v>
          </cell>
          <cell r="U1786">
            <v>1000</v>
          </cell>
          <cell r="V1786">
            <v>1000</v>
          </cell>
          <cell r="X1786">
            <v>1000</v>
          </cell>
          <cell r="Y1786">
            <v>933.66</v>
          </cell>
        </row>
        <row r="1787">
          <cell r="U1787">
            <v>0</v>
          </cell>
          <cell r="V1787">
            <v>0</v>
          </cell>
          <cell r="X1787">
            <v>0</v>
          </cell>
          <cell r="Y1787">
            <v>0</v>
          </cell>
        </row>
        <row r="1788">
          <cell r="Q1788" t="str">
            <v>.431</v>
          </cell>
          <cell r="S1788" t="str">
            <v>חשמל</v>
          </cell>
          <cell r="U1788">
            <v>6800</v>
          </cell>
          <cell r="V1788">
            <v>6800</v>
          </cell>
          <cell r="X1788">
            <v>7000</v>
          </cell>
          <cell r="Y1788">
            <v>6251.34</v>
          </cell>
        </row>
        <row r="1789">
          <cell r="Y1789">
            <v>0</v>
          </cell>
        </row>
        <row r="1790">
          <cell r="Q1790" t="str">
            <v>.432</v>
          </cell>
          <cell r="S1790" t="str">
            <v>מים</v>
          </cell>
          <cell r="U1790">
            <v>1000</v>
          </cell>
          <cell r="V1790">
            <v>1000</v>
          </cell>
          <cell r="X1790">
            <v>1000</v>
          </cell>
          <cell r="Y1790">
            <v>484.81</v>
          </cell>
        </row>
        <row r="1792">
          <cell r="Q1792" t="str">
            <v>.540</v>
          </cell>
          <cell r="S1792" t="str">
            <v>טלפון</v>
          </cell>
          <cell r="U1792">
            <v>24700</v>
          </cell>
          <cell r="V1792">
            <v>24700</v>
          </cell>
          <cell r="X1792">
            <v>26000</v>
          </cell>
          <cell r="Y1792">
            <v>35290.78</v>
          </cell>
        </row>
        <row r="1793">
          <cell r="O1793">
            <v>0</v>
          </cell>
          <cell r="Y1793">
            <v>0</v>
          </cell>
        </row>
        <row r="1794">
          <cell r="Q1794" t="str">
            <v>.593</v>
          </cell>
          <cell r="S1794" t="str">
            <v>השתת'בהוצ' הנח"ש</v>
          </cell>
          <cell r="U1794">
            <v>100</v>
          </cell>
          <cell r="V1794">
            <v>100</v>
          </cell>
          <cell r="X1794">
            <v>1000</v>
          </cell>
          <cell r="Y1794">
            <v>138.28</v>
          </cell>
        </row>
        <row r="1795">
          <cell r="Y1795">
            <v>0</v>
          </cell>
        </row>
        <row r="1796">
          <cell r="Q1796" t="str">
            <v>.751</v>
          </cell>
          <cell r="S1796" t="str">
            <v>קבלן נקיון</v>
          </cell>
          <cell r="U1796">
            <v>3400</v>
          </cell>
          <cell r="V1796">
            <v>3400</v>
          </cell>
          <cell r="X1796">
            <v>12700</v>
          </cell>
          <cell r="Y1796">
            <v>19413.88</v>
          </cell>
        </row>
        <row r="1797">
          <cell r="U1797">
            <v>0</v>
          </cell>
          <cell r="V1797">
            <v>0</v>
          </cell>
          <cell r="X1797">
            <v>0</v>
          </cell>
          <cell r="Y1797">
            <v>0</v>
          </cell>
        </row>
        <row r="1798">
          <cell r="Q1798" t="str">
            <v>.781</v>
          </cell>
          <cell r="S1798" t="str">
            <v>תקציב שוטף</v>
          </cell>
          <cell r="U1798">
            <v>18100</v>
          </cell>
          <cell r="V1798">
            <v>18100</v>
          </cell>
          <cell r="X1798">
            <v>18100</v>
          </cell>
          <cell r="Y1798">
            <v>19992</v>
          </cell>
        </row>
        <row r="1799">
          <cell r="U1799">
            <v>0</v>
          </cell>
          <cell r="V1799">
            <v>0</v>
          </cell>
          <cell r="X1799">
            <v>0</v>
          </cell>
          <cell r="Y1799">
            <v>0</v>
          </cell>
        </row>
        <row r="1800">
          <cell r="Q1800" t="str">
            <v>.784</v>
          </cell>
          <cell r="S1800" t="str">
            <v>פעולות מיוחדות</v>
          </cell>
          <cell r="U1800">
            <v>9000</v>
          </cell>
          <cell r="V1800">
            <v>9000</v>
          </cell>
          <cell r="X1800">
            <v>9000</v>
          </cell>
          <cell r="Y1800">
            <v>9910.25</v>
          </cell>
        </row>
        <row r="1801">
          <cell r="U1801">
            <v>0</v>
          </cell>
          <cell r="V1801">
            <v>0</v>
          </cell>
          <cell r="X1801">
            <v>0</v>
          </cell>
          <cell r="Y1801">
            <v>0</v>
          </cell>
        </row>
        <row r="1802">
          <cell r="Q1802" t="str">
            <v>.785</v>
          </cell>
          <cell r="S1802" t="str">
            <v>פרויקטים</v>
          </cell>
          <cell r="U1802">
            <v>396000</v>
          </cell>
          <cell r="V1802">
            <v>396000</v>
          </cell>
          <cell r="X1802">
            <v>316000</v>
          </cell>
          <cell r="Y1802">
            <v>215629.66</v>
          </cell>
        </row>
        <row r="1803">
          <cell r="X1803">
            <v>0</v>
          </cell>
        </row>
        <row r="1804">
          <cell r="J1804" t="str">
            <v>31731</v>
          </cell>
          <cell r="L1804" t="str">
            <v>לשרות פסיכולוגי</v>
          </cell>
          <cell r="M1804">
            <v>3060700</v>
          </cell>
          <cell r="N1804">
            <v>3060700</v>
          </cell>
          <cell r="O1804">
            <v>2770400</v>
          </cell>
          <cell r="P1804">
            <v>2806423.52</v>
          </cell>
          <cell r="Q1804" t="str">
            <v>81731</v>
          </cell>
          <cell r="S1804" t="str">
            <v>שרות פסיכולוגי</v>
          </cell>
          <cell r="U1804">
            <v>6267300</v>
          </cell>
          <cell r="V1804">
            <v>6267300</v>
          </cell>
          <cell r="X1804">
            <v>5871400</v>
          </cell>
          <cell r="Y1804">
            <v>6074907.7600000007</v>
          </cell>
        </row>
        <row r="1805">
          <cell r="J1805" t="str">
            <v>-------</v>
          </cell>
          <cell r="L1805" t="str">
            <v>---------------------</v>
          </cell>
          <cell r="M1805" t="str">
            <v>-----------------</v>
          </cell>
          <cell r="N1805" t="str">
            <v>-----------------</v>
          </cell>
          <cell r="O1805" t="str">
            <v>-----------------</v>
          </cell>
          <cell r="P1805" t="str">
            <v>--------------</v>
          </cell>
          <cell r="Q1805" t="str">
            <v>-----------------</v>
          </cell>
          <cell r="S1805" t="str">
            <v>-----------------</v>
          </cell>
          <cell r="U1805" t="str">
            <v>-----------------</v>
          </cell>
          <cell r="V1805" t="str">
            <v>-----------------</v>
          </cell>
          <cell r="X1805" t="str">
            <v>--------------</v>
          </cell>
          <cell r="Y1805" t="str">
            <v>--------------</v>
          </cell>
        </row>
        <row r="1806">
          <cell r="J1806" t="str">
            <v>.411</v>
          </cell>
          <cell r="L1806" t="str">
            <v>אבחון לקוי למידה</v>
          </cell>
          <cell r="M1806">
            <v>150000</v>
          </cell>
          <cell r="N1806">
            <v>150000</v>
          </cell>
          <cell r="O1806">
            <v>150000</v>
          </cell>
          <cell r="P1806">
            <v>209086.49</v>
          </cell>
          <cell r="Q1806" t="str">
            <v xml:space="preserve">.110 </v>
          </cell>
          <cell r="S1806" t="str">
            <v>משכורת</v>
          </cell>
          <cell r="U1806">
            <v>5135200</v>
          </cell>
          <cell r="V1806">
            <v>5135200</v>
          </cell>
          <cell r="X1806">
            <v>4900000</v>
          </cell>
          <cell r="Y1806">
            <v>5082430.3</v>
          </cell>
        </row>
        <row r="1807">
          <cell r="P1807">
            <v>0</v>
          </cell>
          <cell r="U1807">
            <v>0</v>
          </cell>
          <cell r="V1807">
            <v>0</v>
          </cell>
          <cell r="X1807">
            <v>0</v>
          </cell>
          <cell r="Y1807">
            <v>0</v>
          </cell>
        </row>
        <row r="1808">
          <cell r="J1808" t="str">
            <v>.412</v>
          </cell>
          <cell r="L1808" t="str">
            <v xml:space="preserve">השת' הורים </v>
          </cell>
          <cell r="M1808">
            <v>310000</v>
          </cell>
          <cell r="N1808">
            <v>310000</v>
          </cell>
          <cell r="O1808">
            <v>300000</v>
          </cell>
          <cell r="P1808">
            <v>303152.51</v>
          </cell>
          <cell r="Q1808" t="str">
            <v>.130</v>
          </cell>
          <cell r="S1808" t="str">
            <v>שעות נוספות</v>
          </cell>
          <cell r="U1808">
            <v>40000</v>
          </cell>
          <cell r="V1808">
            <v>40000</v>
          </cell>
          <cell r="X1808">
            <v>4000</v>
          </cell>
          <cell r="Y1808">
            <v>1280.01</v>
          </cell>
        </row>
        <row r="1809">
          <cell r="L1809" t="str">
            <v>בטפול קליני</v>
          </cell>
          <cell r="P1809">
            <v>0</v>
          </cell>
          <cell r="Y1809">
            <v>0</v>
          </cell>
        </row>
        <row r="1810">
          <cell r="J1810" t="str">
            <v>.420</v>
          </cell>
          <cell r="L1810" t="str">
            <v xml:space="preserve">פרויקטים וצרכים </v>
          </cell>
          <cell r="M1810">
            <v>16000</v>
          </cell>
          <cell r="N1810">
            <v>16000</v>
          </cell>
          <cell r="O1810">
            <v>16000</v>
          </cell>
          <cell r="P1810">
            <v>0</v>
          </cell>
          <cell r="Q1810" t="str">
            <v xml:space="preserve">.210 </v>
          </cell>
          <cell r="S1810" t="str">
            <v>בדיקות פסיכולוגייות</v>
          </cell>
          <cell r="U1810">
            <v>61000</v>
          </cell>
          <cell r="V1810">
            <v>61000</v>
          </cell>
          <cell r="X1810">
            <v>61000</v>
          </cell>
          <cell r="Y1810">
            <v>56752</v>
          </cell>
        </row>
        <row r="1811">
          <cell r="P1811">
            <v>0</v>
          </cell>
          <cell r="S1811" t="str">
            <v>ותגבור שעות</v>
          </cell>
          <cell r="Y1811">
            <v>0</v>
          </cell>
        </row>
        <row r="1812">
          <cell r="J1812" t="str">
            <v>.422</v>
          </cell>
          <cell r="L1812" t="str">
            <v>הוראה מתקנת</v>
          </cell>
          <cell r="M1812">
            <v>15000</v>
          </cell>
          <cell r="N1812">
            <v>15000</v>
          </cell>
          <cell r="O1812">
            <v>13000</v>
          </cell>
          <cell r="P1812">
            <v>16931.830000000002</v>
          </cell>
          <cell r="Q1812" t="str">
            <v>.211</v>
          </cell>
          <cell r="S1812" t="str">
            <v>אבחון לקוי למידה</v>
          </cell>
          <cell r="U1812">
            <v>75000</v>
          </cell>
          <cell r="V1812">
            <v>75000</v>
          </cell>
          <cell r="X1812">
            <v>75000</v>
          </cell>
          <cell r="Y1812">
            <v>121507.02</v>
          </cell>
        </row>
        <row r="1813">
          <cell r="P1813">
            <v>0</v>
          </cell>
          <cell r="Y1813">
            <v>0</v>
          </cell>
        </row>
        <row r="1814">
          <cell r="J1814" t="str">
            <v>.423</v>
          </cell>
          <cell r="L1814" t="str">
            <v>הכנסות שונות</v>
          </cell>
          <cell r="M1814">
            <v>6000</v>
          </cell>
          <cell r="N1814">
            <v>6000</v>
          </cell>
          <cell r="O1814">
            <v>2400</v>
          </cell>
          <cell r="P1814">
            <v>6470</v>
          </cell>
          <cell r="Q1814" t="str">
            <v>.212</v>
          </cell>
          <cell r="S1814" t="str">
            <v>טפול קליני בשפ"ח</v>
          </cell>
          <cell r="U1814">
            <v>36000</v>
          </cell>
          <cell r="V1814">
            <v>36000</v>
          </cell>
          <cell r="X1814">
            <v>36000</v>
          </cell>
          <cell r="Y1814">
            <v>21746.74</v>
          </cell>
        </row>
        <row r="1815">
          <cell r="P1815">
            <v>0</v>
          </cell>
          <cell r="Y1815">
            <v>0</v>
          </cell>
        </row>
        <row r="1816">
          <cell r="J1816" t="str">
            <v>.424</v>
          </cell>
          <cell r="L1816" t="str">
            <v xml:space="preserve">קרן רועי טפול  </v>
          </cell>
          <cell r="M1816">
            <v>80000</v>
          </cell>
          <cell r="N1816">
            <v>80000</v>
          </cell>
          <cell r="O1816">
            <v>60000</v>
          </cell>
          <cell r="P1816">
            <v>55663</v>
          </cell>
          <cell r="Q1816" t="str">
            <v>.214</v>
          </cell>
          <cell r="S1816" t="str">
            <v>הדרכת צוות מעונות</v>
          </cell>
          <cell r="U1816">
            <v>15000</v>
          </cell>
          <cell r="V1816">
            <v>15000</v>
          </cell>
          <cell r="X1816">
            <v>15000</v>
          </cell>
          <cell r="Y1816">
            <v>11644.89</v>
          </cell>
        </row>
        <row r="1817">
          <cell r="L1817" t="str">
            <v>קליני</v>
          </cell>
          <cell r="P1817">
            <v>0</v>
          </cell>
          <cell r="U1817">
            <v>0</v>
          </cell>
          <cell r="V1817">
            <v>0</v>
          </cell>
          <cell r="X1817">
            <v>0</v>
          </cell>
          <cell r="Y1817">
            <v>0</v>
          </cell>
        </row>
        <row r="1818">
          <cell r="J1818" t="str">
            <v>.425</v>
          </cell>
          <cell r="L1818" t="str">
            <v>אבחון דידקטי</v>
          </cell>
          <cell r="M1818">
            <v>24000</v>
          </cell>
          <cell r="N1818">
            <v>24000</v>
          </cell>
          <cell r="O1818">
            <v>24000</v>
          </cell>
          <cell r="P1818">
            <v>23368.33</v>
          </cell>
          <cell r="Q1818" t="str">
            <v xml:space="preserve">.240 </v>
          </cell>
          <cell r="S1818" t="str">
            <v>תחנת ייעוץ לנוער</v>
          </cell>
          <cell r="U1818">
            <v>5000</v>
          </cell>
          <cell r="V1818">
            <v>5000</v>
          </cell>
          <cell r="X1818">
            <v>5000</v>
          </cell>
          <cell r="Y1818">
            <v>7460.04</v>
          </cell>
        </row>
        <row r="1819">
          <cell r="U1819">
            <v>0</v>
          </cell>
          <cell r="V1819">
            <v>0</v>
          </cell>
          <cell r="X1819">
            <v>0</v>
          </cell>
          <cell r="Y1819">
            <v>0</v>
          </cell>
        </row>
        <row r="1820">
          <cell r="J1820" t="str">
            <v>.426</v>
          </cell>
          <cell r="L1820" t="str">
            <v>קרן רועי הנחות</v>
          </cell>
          <cell r="M1820">
            <v>5000</v>
          </cell>
          <cell r="N1820">
            <v>5000</v>
          </cell>
          <cell r="P1820">
            <v>0</v>
          </cell>
          <cell r="Q1820" t="str">
            <v xml:space="preserve">.420 </v>
          </cell>
          <cell r="S1820" t="str">
            <v>תיקונים</v>
          </cell>
          <cell r="U1820">
            <v>3000</v>
          </cell>
          <cell r="V1820">
            <v>3000</v>
          </cell>
          <cell r="X1820">
            <v>3000</v>
          </cell>
          <cell r="Y1820">
            <v>6970.15</v>
          </cell>
        </row>
        <row r="1821">
          <cell r="U1821">
            <v>0</v>
          </cell>
          <cell r="V1821">
            <v>0</v>
          </cell>
          <cell r="X1821">
            <v>0</v>
          </cell>
          <cell r="Y1821">
            <v>0</v>
          </cell>
        </row>
        <row r="1822">
          <cell r="J1822" t="str">
            <v>.790</v>
          </cell>
          <cell r="L1822" t="str">
            <v>השת  העמותה</v>
          </cell>
          <cell r="M1822">
            <v>125000</v>
          </cell>
          <cell r="N1822">
            <v>125000</v>
          </cell>
          <cell r="O1822">
            <v>125000</v>
          </cell>
          <cell r="P1822">
            <v>95200</v>
          </cell>
          <cell r="Q1822" t="str">
            <v xml:space="preserve">.431 </v>
          </cell>
          <cell r="S1822" t="str">
            <v xml:space="preserve">חשמל </v>
          </cell>
          <cell r="U1822">
            <v>15400</v>
          </cell>
          <cell r="V1822">
            <v>15400</v>
          </cell>
          <cell r="X1822">
            <v>18000</v>
          </cell>
          <cell r="Y1822">
            <v>17812.23</v>
          </cell>
        </row>
        <row r="1823">
          <cell r="L1823" t="str">
            <v>לילדים</v>
          </cell>
          <cell r="P1823">
            <v>0</v>
          </cell>
          <cell r="U1823">
            <v>0</v>
          </cell>
          <cell r="V1823">
            <v>0</v>
          </cell>
          <cell r="X1823">
            <v>0</v>
          </cell>
          <cell r="Y1823">
            <v>0</v>
          </cell>
        </row>
        <row r="1824">
          <cell r="J1824" t="str">
            <v>.921</v>
          </cell>
          <cell r="L1824" t="str">
            <v>השתת' מ. החינוך</v>
          </cell>
          <cell r="M1824">
            <v>2244700</v>
          </cell>
          <cell r="N1824">
            <v>2244700</v>
          </cell>
          <cell r="O1824">
            <v>2000000</v>
          </cell>
          <cell r="P1824">
            <v>2013961.74</v>
          </cell>
          <cell r="Q1824" t="str">
            <v xml:space="preserve">.432 </v>
          </cell>
          <cell r="S1824" t="str">
            <v xml:space="preserve"> מים </v>
          </cell>
          <cell r="U1824">
            <v>4000</v>
          </cell>
          <cell r="V1824">
            <v>4000</v>
          </cell>
          <cell r="X1824">
            <v>4000</v>
          </cell>
          <cell r="Y1824">
            <v>1809.05</v>
          </cell>
        </row>
        <row r="1825">
          <cell r="P1825">
            <v>0</v>
          </cell>
          <cell r="U1825">
            <v>0</v>
          </cell>
          <cell r="V1825">
            <v>0</v>
          </cell>
          <cell r="X1825">
            <v>0</v>
          </cell>
          <cell r="Y1825">
            <v>0</v>
          </cell>
        </row>
        <row r="1826">
          <cell r="J1826" t="str">
            <v>.922</v>
          </cell>
          <cell r="L1826" t="str">
            <v xml:space="preserve">הדרכה ופקוח </v>
          </cell>
          <cell r="M1826">
            <v>75000</v>
          </cell>
          <cell r="N1826">
            <v>75000</v>
          </cell>
          <cell r="O1826">
            <v>70000</v>
          </cell>
          <cell r="P1826">
            <v>82589.62</v>
          </cell>
          <cell r="Q1826" t="str">
            <v xml:space="preserve">.440 </v>
          </cell>
          <cell r="S1826" t="str">
            <v>ביטוח</v>
          </cell>
          <cell r="U1826">
            <v>3500</v>
          </cell>
          <cell r="V1826">
            <v>3500</v>
          </cell>
          <cell r="X1826">
            <v>4000</v>
          </cell>
          <cell r="Y1826">
            <v>3433.76</v>
          </cell>
        </row>
        <row r="1827">
          <cell r="P1827">
            <v>0</v>
          </cell>
          <cell r="U1827">
            <v>0</v>
          </cell>
          <cell r="V1827">
            <v>0</v>
          </cell>
          <cell r="X1827">
            <v>0</v>
          </cell>
          <cell r="Y1827">
            <v>0</v>
          </cell>
        </row>
        <row r="1828">
          <cell r="J1828" t="str">
            <v>.923</v>
          </cell>
          <cell r="L1828" t="str">
            <v>הדרכת צוות מעונות</v>
          </cell>
          <cell r="M1828">
            <v>10000</v>
          </cell>
          <cell r="N1828">
            <v>10000</v>
          </cell>
          <cell r="O1828">
            <v>10000</v>
          </cell>
          <cell r="P1828">
            <v>0</v>
          </cell>
          <cell r="Q1828" t="str">
            <v>.511</v>
          </cell>
          <cell r="S1828" t="str">
            <v>כיבוד</v>
          </cell>
          <cell r="U1828">
            <v>8000</v>
          </cell>
          <cell r="V1828">
            <v>8000</v>
          </cell>
          <cell r="X1828">
            <v>4800</v>
          </cell>
          <cell r="Y1828">
            <v>4459.41</v>
          </cell>
        </row>
        <row r="1829">
          <cell r="M1829" t="str">
            <v xml:space="preserve"> </v>
          </cell>
          <cell r="N1829" t="str">
            <v xml:space="preserve"> </v>
          </cell>
          <cell r="U1829">
            <v>0</v>
          </cell>
          <cell r="V1829">
            <v>0</v>
          </cell>
          <cell r="X1829">
            <v>0</v>
          </cell>
          <cell r="Y1829">
            <v>0</v>
          </cell>
        </row>
        <row r="1830">
          <cell r="Q1830" t="str">
            <v>.522</v>
          </cell>
          <cell r="S1830" t="str">
            <v>ספרים ועתונים</v>
          </cell>
          <cell r="U1830">
            <v>1400</v>
          </cell>
          <cell r="V1830">
            <v>1400</v>
          </cell>
          <cell r="X1830">
            <v>1400</v>
          </cell>
          <cell r="Y1830">
            <v>993</v>
          </cell>
        </row>
        <row r="1831">
          <cell r="U1831">
            <v>0</v>
          </cell>
          <cell r="V1831">
            <v>0</v>
          </cell>
          <cell r="X1831">
            <v>0</v>
          </cell>
          <cell r="Y1831">
            <v>0</v>
          </cell>
        </row>
        <row r="1832">
          <cell r="Q1832" t="str">
            <v>.530</v>
          </cell>
          <cell r="S1832" t="str">
            <v>הוצאות  רכב</v>
          </cell>
          <cell r="U1832">
            <v>54500</v>
          </cell>
          <cell r="V1832">
            <v>54500</v>
          </cell>
          <cell r="X1832">
            <v>47500</v>
          </cell>
          <cell r="Y1832">
            <v>59672.24</v>
          </cell>
        </row>
        <row r="1833">
          <cell r="U1833">
            <v>0</v>
          </cell>
          <cell r="V1833">
            <v>0</v>
          </cell>
          <cell r="X1833">
            <v>0</v>
          </cell>
          <cell r="Y1833">
            <v>0</v>
          </cell>
        </row>
        <row r="1834">
          <cell r="Q1834" t="str">
            <v xml:space="preserve">.540 </v>
          </cell>
          <cell r="S1834" t="str">
            <v>טלפון</v>
          </cell>
          <cell r="U1834">
            <v>42500</v>
          </cell>
          <cell r="V1834">
            <v>42500</v>
          </cell>
          <cell r="X1834">
            <v>64000</v>
          </cell>
          <cell r="Y1834">
            <v>71707.820000000007</v>
          </cell>
        </row>
        <row r="1835">
          <cell r="U1835">
            <v>0</v>
          </cell>
          <cell r="V1835">
            <v>0</v>
          </cell>
          <cell r="X1835">
            <v>0</v>
          </cell>
          <cell r="Y1835">
            <v>0</v>
          </cell>
        </row>
        <row r="1836">
          <cell r="Q1836" t="str">
            <v xml:space="preserve">.541 </v>
          </cell>
          <cell r="S1836" t="str">
            <v xml:space="preserve"> בולים</v>
          </cell>
          <cell r="U1836">
            <v>7400</v>
          </cell>
          <cell r="V1836">
            <v>7400</v>
          </cell>
          <cell r="X1836">
            <v>2400</v>
          </cell>
          <cell r="Y1836">
            <v>5088.49</v>
          </cell>
        </row>
        <row r="1837">
          <cell r="U1837">
            <v>0</v>
          </cell>
          <cell r="V1837">
            <v>0</v>
          </cell>
          <cell r="X1837">
            <v>0</v>
          </cell>
          <cell r="Y1837">
            <v>0</v>
          </cell>
        </row>
        <row r="1838">
          <cell r="Q1838" t="str">
            <v xml:space="preserve">.550 </v>
          </cell>
          <cell r="S1838" t="str">
            <v>פרסומים</v>
          </cell>
          <cell r="U1838">
            <v>1000</v>
          </cell>
          <cell r="V1838">
            <v>1000</v>
          </cell>
          <cell r="X1838">
            <v>1000</v>
          </cell>
          <cell r="Y1838">
            <v>932</v>
          </cell>
        </row>
        <row r="1839">
          <cell r="U1839">
            <v>0</v>
          </cell>
          <cell r="V1839">
            <v>0</v>
          </cell>
          <cell r="X1839">
            <v>0</v>
          </cell>
          <cell r="Y1839">
            <v>0</v>
          </cell>
        </row>
        <row r="1840">
          <cell r="Q1840" t="str">
            <v xml:space="preserve">.560 </v>
          </cell>
          <cell r="S1840" t="str">
            <v>הוצאות משרדיות</v>
          </cell>
          <cell r="U1840">
            <v>19000</v>
          </cell>
          <cell r="V1840">
            <v>19000</v>
          </cell>
          <cell r="X1840">
            <v>19000</v>
          </cell>
          <cell r="Y1840">
            <v>19999.09</v>
          </cell>
        </row>
        <row r="1841">
          <cell r="U1841">
            <v>0</v>
          </cell>
          <cell r="V1841">
            <v>0</v>
          </cell>
          <cell r="X1841">
            <v>0</v>
          </cell>
          <cell r="Y1841">
            <v>0</v>
          </cell>
        </row>
        <row r="1842">
          <cell r="Q1842" t="str">
            <v xml:space="preserve">.593 </v>
          </cell>
          <cell r="S1842" t="str">
            <v>השתת'בהוצ' הנח"ש</v>
          </cell>
          <cell r="U1842">
            <v>1900</v>
          </cell>
          <cell r="V1842">
            <v>1900</v>
          </cell>
          <cell r="X1842">
            <v>7000</v>
          </cell>
          <cell r="Y1842">
            <v>2860.65</v>
          </cell>
        </row>
        <row r="1843">
          <cell r="U1843">
            <v>0</v>
          </cell>
          <cell r="V1843">
            <v>0</v>
          </cell>
          <cell r="X1843">
            <v>0</v>
          </cell>
          <cell r="Y1843">
            <v>0</v>
          </cell>
        </row>
        <row r="1844">
          <cell r="Q1844" t="str">
            <v xml:space="preserve">.750 </v>
          </cell>
          <cell r="S1844" t="str">
            <v>בדיקות בשלות</v>
          </cell>
          <cell r="U1844">
            <v>4500</v>
          </cell>
          <cell r="V1844">
            <v>4500</v>
          </cell>
          <cell r="X1844">
            <v>4500</v>
          </cell>
          <cell r="Y1844">
            <v>4680</v>
          </cell>
        </row>
        <row r="1845">
          <cell r="U1845">
            <v>0</v>
          </cell>
          <cell r="V1845">
            <v>0</v>
          </cell>
          <cell r="X1845">
            <v>0</v>
          </cell>
          <cell r="Y1845">
            <v>0</v>
          </cell>
        </row>
        <row r="1846">
          <cell r="Q1846" t="str">
            <v xml:space="preserve">.751 </v>
          </cell>
          <cell r="S1846" t="str">
            <v>קבלן נקיון</v>
          </cell>
          <cell r="U1846">
            <v>13100</v>
          </cell>
          <cell r="V1846">
            <v>13100</v>
          </cell>
          <cell r="X1846">
            <v>21000</v>
          </cell>
          <cell r="Y1846">
            <v>21642.15</v>
          </cell>
        </row>
        <row r="1847">
          <cell r="U1847">
            <v>0</v>
          </cell>
          <cell r="V1847">
            <v>0</v>
          </cell>
          <cell r="X1847">
            <v>0</v>
          </cell>
          <cell r="Y1847">
            <v>0</v>
          </cell>
        </row>
        <row r="1848">
          <cell r="Q1848" t="str">
            <v>.754</v>
          </cell>
          <cell r="S1848" t="str">
            <v>אבחון דידקטי</v>
          </cell>
          <cell r="U1848">
            <v>24000</v>
          </cell>
          <cell r="V1848">
            <v>24000</v>
          </cell>
          <cell r="X1848">
            <v>22800</v>
          </cell>
          <cell r="Y1848">
            <v>22160</v>
          </cell>
        </row>
        <row r="1850">
          <cell r="Q1850" t="str">
            <v>.755</v>
          </cell>
          <cell r="S1850" t="str">
            <v>לווי צוות חוסן עמיתים</v>
          </cell>
          <cell r="U1850">
            <v>12000</v>
          </cell>
          <cell r="V1850">
            <v>12000</v>
          </cell>
        </row>
        <row r="1851">
          <cell r="X1851">
            <v>0</v>
          </cell>
          <cell r="Y1851">
            <v>0</v>
          </cell>
        </row>
        <row r="1852">
          <cell r="Q1852" t="str">
            <v>.756</v>
          </cell>
          <cell r="S1852" t="str">
            <v>הוראה  מתקנת</v>
          </cell>
          <cell r="U1852">
            <v>20000</v>
          </cell>
          <cell r="V1852">
            <v>20000</v>
          </cell>
          <cell r="X1852">
            <v>12400</v>
          </cell>
          <cell r="Y1852">
            <v>19325</v>
          </cell>
        </row>
        <row r="1853">
          <cell r="S1853" t="str">
            <v>והנחות ק.רועי</v>
          </cell>
          <cell r="U1853">
            <v>0</v>
          </cell>
          <cell r="V1853">
            <v>0</v>
          </cell>
          <cell r="X1853">
            <v>0</v>
          </cell>
          <cell r="Y1853">
            <v>0</v>
          </cell>
        </row>
        <row r="1854">
          <cell r="Q1854" t="str">
            <v>.757</v>
          </cell>
          <cell r="S1854" t="str">
            <v>טיפול קליני</v>
          </cell>
          <cell r="U1854">
            <v>434000</v>
          </cell>
          <cell r="V1854">
            <v>434000</v>
          </cell>
          <cell r="X1854">
            <v>384000</v>
          </cell>
          <cell r="Y1854">
            <v>328977.43</v>
          </cell>
        </row>
        <row r="1855">
          <cell r="U1855">
            <v>0</v>
          </cell>
          <cell r="V1855">
            <v>0</v>
          </cell>
          <cell r="X1855">
            <v>0</v>
          </cell>
          <cell r="Y1855">
            <v>0</v>
          </cell>
        </row>
        <row r="1856">
          <cell r="Q1856" t="str">
            <v>.759</v>
          </cell>
          <cell r="S1856" t="str">
            <v xml:space="preserve"> לקויי למידה</v>
          </cell>
          <cell r="U1856">
            <v>71300</v>
          </cell>
          <cell r="V1856">
            <v>71300</v>
          </cell>
          <cell r="X1856">
            <v>71300</v>
          </cell>
          <cell r="Y1856">
            <v>85104.44</v>
          </cell>
        </row>
        <row r="1857">
          <cell r="U1857">
            <v>0</v>
          </cell>
          <cell r="V1857">
            <v>0</v>
          </cell>
          <cell r="X1857">
            <v>0</v>
          </cell>
          <cell r="Y1857">
            <v>0</v>
          </cell>
        </row>
        <row r="1858">
          <cell r="Q1858" t="str">
            <v xml:space="preserve">.780 </v>
          </cell>
          <cell r="S1858" t="str">
            <v>הדרכה ופיקוח</v>
          </cell>
          <cell r="U1858">
            <v>86000</v>
          </cell>
          <cell r="V1858">
            <v>86000</v>
          </cell>
          <cell r="X1858">
            <v>77900</v>
          </cell>
          <cell r="Y1858">
            <v>79070</v>
          </cell>
        </row>
        <row r="1859">
          <cell r="U1859">
            <v>0</v>
          </cell>
          <cell r="V1859">
            <v>0</v>
          </cell>
          <cell r="X1859">
            <v>0</v>
          </cell>
          <cell r="Y1859">
            <v>0</v>
          </cell>
        </row>
        <row r="1860">
          <cell r="Q1860" t="str">
            <v>.781</v>
          </cell>
          <cell r="S1860" t="str">
            <v>תקציב  שוטף</v>
          </cell>
          <cell r="U1860">
            <v>6000</v>
          </cell>
          <cell r="V1860">
            <v>6000</v>
          </cell>
          <cell r="X1860">
            <v>2300</v>
          </cell>
          <cell r="Y1860">
            <v>12030.75</v>
          </cell>
        </row>
        <row r="1861">
          <cell r="U1861">
            <v>0</v>
          </cell>
          <cell r="V1861">
            <v>0</v>
          </cell>
          <cell r="X1861">
            <v>0</v>
          </cell>
          <cell r="Y1861">
            <v>0</v>
          </cell>
        </row>
        <row r="1862">
          <cell r="Q1862" t="str">
            <v xml:space="preserve">.931 </v>
          </cell>
          <cell r="S1862" t="str">
            <v>ערכות מבחנים</v>
          </cell>
          <cell r="U1862">
            <v>33600</v>
          </cell>
          <cell r="V1862">
            <v>33600</v>
          </cell>
          <cell r="X1862">
            <v>3100</v>
          </cell>
          <cell r="Y1862">
            <v>3359.1</v>
          </cell>
        </row>
        <row r="1864">
          <cell r="Q1864" t="str">
            <v>.932</v>
          </cell>
          <cell r="S1864" t="str">
            <v>ערכות מבחנים לגנים</v>
          </cell>
          <cell r="U1864">
            <v>34000</v>
          </cell>
          <cell r="V1864">
            <v>34000</v>
          </cell>
        </row>
        <row r="1866">
          <cell r="J1866" t="str">
            <v>31732</v>
          </cell>
          <cell r="L1866" t="str">
            <v>מרכז לגיל הרך</v>
          </cell>
          <cell r="M1866">
            <v>609000</v>
          </cell>
          <cell r="N1866">
            <v>609000</v>
          </cell>
          <cell r="O1866">
            <v>296000</v>
          </cell>
          <cell r="P1866">
            <v>362825.29</v>
          </cell>
          <cell r="Q1866" t="str">
            <v>81732</v>
          </cell>
          <cell r="S1866" t="str">
            <v>מרכז לגיל הרך</v>
          </cell>
          <cell r="U1866">
            <v>724200</v>
          </cell>
          <cell r="V1866">
            <v>724200</v>
          </cell>
          <cell r="X1866">
            <v>488300</v>
          </cell>
          <cell r="Y1866">
            <v>519349.44999999995</v>
          </cell>
        </row>
        <row r="1867">
          <cell r="J1867" t="str">
            <v>-------</v>
          </cell>
          <cell r="L1867" t="str">
            <v>---------------------</v>
          </cell>
          <cell r="M1867" t="str">
            <v>-----------------</v>
          </cell>
          <cell r="N1867" t="str">
            <v>-----------------</v>
          </cell>
          <cell r="O1867" t="str">
            <v>-----------------</v>
          </cell>
          <cell r="P1867" t="str">
            <v>--------------</v>
          </cell>
          <cell r="Q1867" t="str">
            <v>-----------------</v>
          </cell>
          <cell r="S1867" t="str">
            <v>-----------------</v>
          </cell>
          <cell r="U1867" t="str">
            <v>-----------------</v>
          </cell>
          <cell r="V1867" t="str">
            <v>-----------------</v>
          </cell>
          <cell r="X1867" t="str">
            <v>--------------</v>
          </cell>
          <cell r="Y1867" t="str">
            <v>--------------</v>
          </cell>
        </row>
        <row r="1868">
          <cell r="J1868" t="str">
            <v>.420</v>
          </cell>
          <cell r="L1868" t="str">
            <v>השת' מטופלים</v>
          </cell>
          <cell r="M1868">
            <v>526000</v>
          </cell>
          <cell r="N1868">
            <v>526000</v>
          </cell>
          <cell r="O1868">
            <v>200000</v>
          </cell>
          <cell r="P1868">
            <v>257054.19</v>
          </cell>
          <cell r="Q1868" t="str">
            <v>.110</v>
          </cell>
          <cell r="S1868" t="str">
            <v>שכר לגיל הרך</v>
          </cell>
          <cell r="U1868">
            <v>178200</v>
          </cell>
          <cell r="V1868">
            <v>178200</v>
          </cell>
          <cell r="X1868">
            <v>170000</v>
          </cell>
          <cell r="Y1868">
            <v>157019.32</v>
          </cell>
        </row>
        <row r="1869">
          <cell r="U1869">
            <v>0</v>
          </cell>
          <cell r="V1869">
            <v>0</v>
          </cell>
          <cell r="X1869">
            <v>0</v>
          </cell>
          <cell r="Y1869">
            <v>0</v>
          </cell>
        </row>
        <row r="1870">
          <cell r="J1870" t="str">
            <v>.422</v>
          </cell>
          <cell r="L1870" t="str">
            <v>השתת' קרן רועי</v>
          </cell>
          <cell r="M1870">
            <v>20000</v>
          </cell>
          <cell r="N1870">
            <v>20000</v>
          </cell>
          <cell r="Q1870" t="str">
            <v xml:space="preserve">.210 </v>
          </cell>
          <cell r="S1870" t="str">
            <v xml:space="preserve">שכר </v>
          </cell>
          <cell r="U1870">
            <v>25000</v>
          </cell>
          <cell r="V1870">
            <v>25000</v>
          </cell>
          <cell r="X1870">
            <v>26000</v>
          </cell>
          <cell r="Y1870">
            <v>22481.34</v>
          </cell>
        </row>
        <row r="1872">
          <cell r="J1872" t="str">
            <v>.425</v>
          </cell>
          <cell r="L1872" t="str">
            <v>סדנאות טפוליות</v>
          </cell>
          <cell r="M1872">
            <v>63000</v>
          </cell>
          <cell r="N1872">
            <v>63000</v>
          </cell>
          <cell r="O1872">
            <v>63000</v>
          </cell>
          <cell r="P1872">
            <v>61235.1</v>
          </cell>
          <cell r="Q1872" t="str">
            <v>.431</v>
          </cell>
          <cell r="S1872" t="str">
            <v>חשמל</v>
          </cell>
          <cell r="U1872">
            <v>7100</v>
          </cell>
          <cell r="V1872">
            <v>7100</v>
          </cell>
          <cell r="X1872">
            <v>6000</v>
          </cell>
          <cell r="Y1872">
            <v>6600.3</v>
          </cell>
        </row>
        <row r="1873">
          <cell r="P1873">
            <v>0</v>
          </cell>
        </row>
        <row r="1874">
          <cell r="J1874" t="str">
            <v>.426</v>
          </cell>
          <cell r="L1874" t="str">
            <v>הוראה מתקנת פרטנית</v>
          </cell>
          <cell r="O1874">
            <v>33000</v>
          </cell>
          <cell r="P1874">
            <v>44536</v>
          </cell>
          <cell r="Q1874" t="str">
            <v xml:space="preserve">.511 </v>
          </cell>
          <cell r="S1874" t="str">
            <v>הוצאות כיבוד</v>
          </cell>
          <cell r="U1874">
            <v>1900</v>
          </cell>
          <cell r="V1874">
            <v>1900</v>
          </cell>
          <cell r="X1874">
            <v>1200</v>
          </cell>
          <cell r="Y1874">
            <v>1080.76</v>
          </cell>
        </row>
        <row r="1875">
          <cell r="U1875">
            <v>0</v>
          </cell>
          <cell r="V1875">
            <v>0</v>
          </cell>
          <cell r="X1875">
            <v>0</v>
          </cell>
          <cell r="Y1875">
            <v>0</v>
          </cell>
        </row>
        <row r="1876">
          <cell r="Q1876" t="str">
            <v xml:space="preserve">.540 </v>
          </cell>
          <cell r="S1876" t="str">
            <v>טלפון</v>
          </cell>
          <cell r="U1876">
            <v>15000</v>
          </cell>
          <cell r="V1876">
            <v>15000</v>
          </cell>
          <cell r="X1876">
            <v>15000</v>
          </cell>
          <cell r="Y1876">
            <v>15189.08</v>
          </cell>
        </row>
        <row r="1877">
          <cell r="P1877">
            <v>0</v>
          </cell>
          <cell r="U1877">
            <v>0</v>
          </cell>
          <cell r="V1877">
            <v>0</v>
          </cell>
          <cell r="X1877">
            <v>0</v>
          </cell>
          <cell r="Y1877">
            <v>0</v>
          </cell>
        </row>
        <row r="1878">
          <cell r="P1878">
            <v>0</v>
          </cell>
          <cell r="Q1878" t="str">
            <v xml:space="preserve">.550 </v>
          </cell>
          <cell r="S1878" t="str">
            <v>פרסומים</v>
          </cell>
          <cell r="U1878">
            <v>4600</v>
          </cell>
          <cell r="V1878">
            <v>4600</v>
          </cell>
          <cell r="X1878">
            <v>4600</v>
          </cell>
          <cell r="Y1878">
            <v>5031</v>
          </cell>
        </row>
        <row r="1879">
          <cell r="P1879">
            <v>0</v>
          </cell>
          <cell r="U1879">
            <v>0</v>
          </cell>
          <cell r="V1879">
            <v>0</v>
          </cell>
          <cell r="X1879">
            <v>0</v>
          </cell>
          <cell r="Y1879">
            <v>0</v>
          </cell>
        </row>
        <row r="1880">
          <cell r="Q1880" t="str">
            <v xml:space="preserve">.560 </v>
          </cell>
          <cell r="S1880" t="str">
            <v>הוצאות משרדיות</v>
          </cell>
          <cell r="U1880">
            <v>9500</v>
          </cell>
          <cell r="V1880">
            <v>9500</v>
          </cell>
          <cell r="X1880">
            <v>9500</v>
          </cell>
          <cell r="Y1880">
            <v>7797.56</v>
          </cell>
        </row>
        <row r="1881">
          <cell r="U1881">
            <v>0</v>
          </cell>
          <cell r="V1881">
            <v>0</v>
          </cell>
          <cell r="X1881">
            <v>0</v>
          </cell>
          <cell r="Y1881">
            <v>0</v>
          </cell>
        </row>
        <row r="1882">
          <cell r="Q1882" t="str">
            <v>.751</v>
          </cell>
          <cell r="S1882" t="str">
            <v>קבלן נקיון</v>
          </cell>
          <cell r="U1882">
            <v>9200</v>
          </cell>
          <cell r="V1882">
            <v>9200</v>
          </cell>
          <cell r="X1882">
            <v>5000</v>
          </cell>
          <cell r="Y1882">
            <v>6077.02</v>
          </cell>
        </row>
        <row r="1883">
          <cell r="U1883">
            <v>0</v>
          </cell>
          <cell r="V1883">
            <v>0</v>
          </cell>
          <cell r="X1883">
            <v>0</v>
          </cell>
        </row>
        <row r="1884">
          <cell r="Q1884" t="str">
            <v>.759</v>
          </cell>
          <cell r="S1884" t="str">
            <v>שכר  בחשבוניות</v>
          </cell>
          <cell r="U1884">
            <v>447100</v>
          </cell>
          <cell r="V1884">
            <v>447100</v>
          </cell>
          <cell r="X1884">
            <v>224400</v>
          </cell>
          <cell r="Y1884">
            <v>278812.59999999998</v>
          </cell>
        </row>
        <row r="1885">
          <cell r="U1885">
            <v>0</v>
          </cell>
          <cell r="V1885">
            <v>0</v>
          </cell>
          <cell r="X1885">
            <v>0</v>
          </cell>
          <cell r="Y1885">
            <v>0</v>
          </cell>
        </row>
        <row r="1886">
          <cell r="Q1886" t="str">
            <v xml:space="preserve">.780 </v>
          </cell>
          <cell r="S1886" t="str">
            <v>תקציב  שוטף</v>
          </cell>
          <cell r="U1886">
            <v>26600</v>
          </cell>
          <cell r="V1886">
            <v>26600</v>
          </cell>
          <cell r="X1886">
            <v>26600</v>
          </cell>
          <cell r="Y1886">
            <v>19260.47</v>
          </cell>
        </row>
        <row r="1888">
          <cell r="L1888" t="str">
            <v xml:space="preserve"> אגף  החינוך</v>
          </cell>
          <cell r="S1888" t="str">
            <v xml:space="preserve"> אגף  החינוך</v>
          </cell>
          <cell r="X1888">
            <v>0</v>
          </cell>
        </row>
        <row r="1889">
          <cell r="J1889">
            <v>3136</v>
          </cell>
          <cell r="L1889" t="str">
            <v xml:space="preserve"> בלתי פורמלי</v>
          </cell>
          <cell r="M1889">
            <v>17487600</v>
          </cell>
          <cell r="N1889">
            <v>17487600</v>
          </cell>
          <cell r="O1889">
            <v>16785600</v>
          </cell>
          <cell r="P1889">
            <v>15828738.67</v>
          </cell>
          <cell r="Q1889">
            <v>8136</v>
          </cell>
          <cell r="S1889" t="str">
            <v xml:space="preserve"> בלתי פורמלי</v>
          </cell>
          <cell r="U1889">
            <v>23906300</v>
          </cell>
          <cell r="V1889">
            <v>23906300</v>
          </cell>
          <cell r="X1889">
            <v>23283000</v>
          </cell>
          <cell r="Y1889">
            <v>24289200.93</v>
          </cell>
        </row>
        <row r="1890">
          <cell r="J1890" t="str">
            <v>-------</v>
          </cell>
          <cell r="L1890" t="str">
            <v>---------------------</v>
          </cell>
          <cell r="M1890" t="str">
            <v>-----------------</v>
          </cell>
          <cell r="N1890" t="str">
            <v>-----------------</v>
          </cell>
          <cell r="O1890" t="str">
            <v>-----------------</v>
          </cell>
          <cell r="P1890" t="str">
            <v>--------------</v>
          </cell>
          <cell r="Q1890" t="str">
            <v>-----------------</v>
          </cell>
          <cell r="S1890" t="str">
            <v>-----------------</v>
          </cell>
          <cell r="U1890" t="str">
            <v>-----------------</v>
          </cell>
          <cell r="V1890" t="str">
            <v>-----------------</v>
          </cell>
          <cell r="X1890" t="str">
            <v>-----------------</v>
          </cell>
          <cell r="Y1890" t="str">
            <v>-----------------</v>
          </cell>
        </row>
        <row r="1892">
          <cell r="L1892" t="str">
            <v>אגף חינוך משלים</v>
          </cell>
          <cell r="M1892">
            <v>15852000</v>
          </cell>
          <cell r="N1892">
            <v>15852000</v>
          </cell>
          <cell r="O1892">
            <v>15197000</v>
          </cell>
          <cell r="P1892">
            <v>14651973.380000001</v>
          </cell>
          <cell r="S1892" t="str">
            <v>אגף חינוך משלים</v>
          </cell>
          <cell r="U1892">
            <v>20412100</v>
          </cell>
          <cell r="V1892">
            <v>20412100</v>
          </cell>
          <cell r="X1892">
            <v>20063100</v>
          </cell>
          <cell r="Y1892">
            <v>21151439.979999997</v>
          </cell>
        </row>
        <row r="1893">
          <cell r="J1893" t="str">
            <v>--------</v>
          </cell>
          <cell r="L1893" t="str">
            <v>-----------------</v>
          </cell>
          <cell r="M1893" t="str">
            <v>-----------------</v>
          </cell>
          <cell r="N1893" t="str">
            <v>-----------------</v>
          </cell>
          <cell r="O1893" t="str">
            <v>-----------------</v>
          </cell>
          <cell r="P1893" t="str">
            <v>--------------</v>
          </cell>
          <cell r="Q1893" t="str">
            <v>-------</v>
          </cell>
          <cell r="S1893" t="str">
            <v>----------------------</v>
          </cell>
          <cell r="U1893" t="str">
            <v>-----------------</v>
          </cell>
          <cell r="V1893" t="str">
            <v>-----------------</v>
          </cell>
          <cell r="X1893" t="str">
            <v>-----------------</v>
          </cell>
          <cell r="Y1893" t="str">
            <v>-----------------</v>
          </cell>
        </row>
        <row r="1894">
          <cell r="Q1894" t="str">
            <v>813601</v>
          </cell>
          <cell r="S1894" t="str">
            <v>מנהל חינוך משלים</v>
          </cell>
          <cell r="U1894">
            <v>2784400</v>
          </cell>
          <cell r="V1894">
            <v>2784400</v>
          </cell>
          <cell r="X1894">
            <v>2606800</v>
          </cell>
          <cell r="Y1894">
            <v>7864451.25</v>
          </cell>
        </row>
        <row r="1895">
          <cell r="Q1895" t="str">
            <v>--------</v>
          </cell>
          <cell r="S1895" t="str">
            <v>----------------------</v>
          </cell>
          <cell r="U1895" t="str">
            <v>-----------------</v>
          </cell>
          <cell r="V1895" t="str">
            <v>-----------------</v>
          </cell>
          <cell r="X1895" t="str">
            <v>--------------</v>
          </cell>
          <cell r="Y1895" t="str">
            <v>--------------</v>
          </cell>
        </row>
        <row r="1896">
          <cell r="Q1896" t="str">
            <v>.110</v>
          </cell>
          <cell r="S1896" t="str">
            <v>משכורות</v>
          </cell>
          <cell r="U1896">
            <v>2058000</v>
          </cell>
          <cell r="V1896">
            <v>2058000</v>
          </cell>
          <cell r="X1896">
            <v>1850000</v>
          </cell>
          <cell r="Y1896">
            <v>6501516.0300000003</v>
          </cell>
        </row>
        <row r="1897">
          <cell r="U1897">
            <v>0</v>
          </cell>
          <cell r="V1897">
            <v>0</v>
          </cell>
          <cell r="X1897">
            <v>0</v>
          </cell>
          <cell r="Y1897">
            <v>0</v>
          </cell>
        </row>
        <row r="1898">
          <cell r="Q1898" t="str">
            <v>.130</v>
          </cell>
          <cell r="S1898" t="str">
            <v>שעות נוספות</v>
          </cell>
          <cell r="U1898">
            <v>50000</v>
          </cell>
          <cell r="V1898">
            <v>50000</v>
          </cell>
          <cell r="X1898">
            <v>50000</v>
          </cell>
          <cell r="Y1898">
            <v>76160.02</v>
          </cell>
        </row>
        <row r="1899">
          <cell r="U1899">
            <v>0</v>
          </cell>
          <cell r="V1899">
            <v>0</v>
          </cell>
          <cell r="X1899">
            <v>0</v>
          </cell>
          <cell r="Y1899">
            <v>0</v>
          </cell>
        </row>
        <row r="1900">
          <cell r="Q1900" t="str">
            <v xml:space="preserve">.420 </v>
          </cell>
          <cell r="S1900" t="str">
            <v>תיקונים ואחזקה</v>
          </cell>
          <cell r="U1900">
            <v>1900</v>
          </cell>
          <cell r="V1900">
            <v>1900</v>
          </cell>
          <cell r="X1900">
            <v>1900</v>
          </cell>
          <cell r="Y1900">
            <v>1993</v>
          </cell>
        </row>
        <row r="1901">
          <cell r="U1901">
            <v>0</v>
          </cell>
          <cell r="V1901">
            <v>0</v>
          </cell>
          <cell r="X1901">
            <v>0</v>
          </cell>
          <cell r="Y1901">
            <v>0</v>
          </cell>
        </row>
        <row r="1902">
          <cell r="Q1902" t="str">
            <v xml:space="preserve">.511 </v>
          </cell>
          <cell r="S1902" t="str">
            <v>הוצאות כיבוד</v>
          </cell>
          <cell r="U1902">
            <v>2300</v>
          </cell>
          <cell r="V1902">
            <v>2300</v>
          </cell>
          <cell r="X1902">
            <v>2800</v>
          </cell>
          <cell r="Y1902">
            <v>2999.7</v>
          </cell>
        </row>
        <row r="1904">
          <cell r="Q1904" t="str">
            <v>.530</v>
          </cell>
          <cell r="S1904" t="str">
            <v xml:space="preserve">רכב  מנהלי </v>
          </cell>
          <cell r="U1904">
            <v>64500</v>
          </cell>
          <cell r="V1904">
            <v>64500</v>
          </cell>
          <cell r="X1904">
            <v>50000</v>
          </cell>
          <cell r="Y1904">
            <v>54774.34</v>
          </cell>
        </row>
        <row r="1906">
          <cell r="Q1906" t="str">
            <v>.540</v>
          </cell>
          <cell r="S1906" t="str">
            <v>טלפון</v>
          </cell>
          <cell r="U1906">
            <v>18300</v>
          </cell>
          <cell r="V1906">
            <v>18300</v>
          </cell>
          <cell r="X1906">
            <v>26000</v>
          </cell>
          <cell r="Y1906">
            <v>64979.64</v>
          </cell>
        </row>
        <row r="1907">
          <cell r="U1907">
            <v>0</v>
          </cell>
          <cell r="V1907">
            <v>0</v>
          </cell>
          <cell r="X1907">
            <v>0</v>
          </cell>
          <cell r="Y1907">
            <v>0</v>
          </cell>
        </row>
        <row r="1908">
          <cell r="Q1908" t="str">
            <v>.541</v>
          </cell>
          <cell r="S1908" t="str">
            <v xml:space="preserve"> בולים</v>
          </cell>
          <cell r="U1908">
            <v>14500</v>
          </cell>
          <cell r="V1908">
            <v>14500</v>
          </cell>
          <cell r="X1908">
            <v>4600</v>
          </cell>
          <cell r="Y1908">
            <v>10013.57</v>
          </cell>
        </row>
        <row r="1910">
          <cell r="Q1910" t="str">
            <v xml:space="preserve">.550 </v>
          </cell>
          <cell r="S1910" t="str">
            <v>פרסומים</v>
          </cell>
          <cell r="U1910">
            <v>20000</v>
          </cell>
          <cell r="V1910">
            <v>20000</v>
          </cell>
          <cell r="X1910">
            <v>39100</v>
          </cell>
          <cell r="Y1910">
            <v>16000</v>
          </cell>
        </row>
        <row r="1912">
          <cell r="Q1912" t="str">
            <v>.560</v>
          </cell>
          <cell r="S1912" t="str">
            <v>הוצאות משרדיות</v>
          </cell>
          <cell r="U1912">
            <v>5400</v>
          </cell>
          <cell r="V1912">
            <v>5400</v>
          </cell>
          <cell r="X1912">
            <v>5400</v>
          </cell>
          <cell r="Y1912">
            <v>5994.27</v>
          </cell>
        </row>
        <row r="1913">
          <cell r="U1913">
            <v>0</v>
          </cell>
          <cell r="V1913">
            <v>0</v>
          </cell>
          <cell r="X1913">
            <v>0</v>
          </cell>
          <cell r="Y1913">
            <v>0</v>
          </cell>
        </row>
        <row r="1914">
          <cell r="Q1914" t="str">
            <v xml:space="preserve">.593 </v>
          </cell>
          <cell r="S1914" t="str">
            <v>השתת'בהוצ' הנח"ש</v>
          </cell>
          <cell r="U1914">
            <v>11900</v>
          </cell>
          <cell r="V1914">
            <v>11900</v>
          </cell>
          <cell r="X1914">
            <v>20800</v>
          </cell>
          <cell r="Y1914">
            <v>23193.98</v>
          </cell>
        </row>
        <row r="1915">
          <cell r="U1915">
            <v>0</v>
          </cell>
          <cell r="V1915">
            <v>0</v>
          </cell>
          <cell r="X1915">
            <v>0</v>
          </cell>
          <cell r="Y1915">
            <v>0</v>
          </cell>
        </row>
        <row r="1916">
          <cell r="Q1916" t="str">
            <v>.759</v>
          </cell>
          <cell r="S1916" t="str">
            <v>עובדים בחשבונית</v>
          </cell>
          <cell r="U1916">
            <v>114000</v>
          </cell>
          <cell r="V1916">
            <v>114000</v>
          </cell>
          <cell r="X1916">
            <v>114000</v>
          </cell>
          <cell r="Y1916">
            <v>611551.5</v>
          </cell>
        </row>
        <row r="1917">
          <cell r="U1917">
            <v>0</v>
          </cell>
          <cell r="V1917">
            <v>0</v>
          </cell>
          <cell r="X1917">
            <v>0</v>
          </cell>
          <cell r="Y1917">
            <v>0</v>
          </cell>
        </row>
        <row r="1918">
          <cell r="Q1918" t="str">
            <v>.780</v>
          </cell>
          <cell r="S1918" t="str">
            <v>עדלאידע</v>
          </cell>
          <cell r="U1918">
            <v>175000</v>
          </cell>
          <cell r="V1918">
            <v>175000</v>
          </cell>
          <cell r="X1918">
            <v>175000</v>
          </cell>
          <cell r="Y1918">
            <v>183558.86</v>
          </cell>
        </row>
        <row r="1919">
          <cell r="Q1919" t="str">
            <v>.781</v>
          </cell>
          <cell r="S1919" t="str">
            <v>ח.משלים - שוטף</v>
          </cell>
          <cell r="U1919">
            <v>8600</v>
          </cell>
          <cell r="V1919">
            <v>8600</v>
          </cell>
          <cell r="X1919">
            <v>8600</v>
          </cell>
          <cell r="Y1919">
            <v>58387.21</v>
          </cell>
        </row>
        <row r="1920">
          <cell r="Q1920" t="str">
            <v>.782</v>
          </cell>
          <cell r="S1920" t="str">
            <v xml:space="preserve">  ארועים מרכזיים</v>
          </cell>
          <cell r="U1920">
            <v>155000</v>
          </cell>
          <cell r="V1920">
            <v>155000</v>
          </cell>
          <cell r="X1920">
            <v>173100</v>
          </cell>
          <cell r="Y1920">
            <v>171672.3</v>
          </cell>
        </row>
        <row r="1921">
          <cell r="Q1921" t="str">
            <v>.783</v>
          </cell>
          <cell r="S1921" t="str">
            <v>אבטחה לעדלידע</v>
          </cell>
          <cell r="U1921">
            <v>85000</v>
          </cell>
          <cell r="V1921">
            <v>85000</v>
          </cell>
          <cell r="X1921">
            <v>85500</v>
          </cell>
          <cell r="Y1921">
            <v>81656.83</v>
          </cell>
        </row>
        <row r="1923">
          <cell r="L1923" t="str">
            <v>מח' בתי תלמיד</v>
          </cell>
          <cell r="M1923">
            <v>7755000</v>
          </cell>
          <cell r="N1923">
            <v>7755000</v>
          </cell>
          <cell r="O1923">
            <v>7445000</v>
          </cell>
          <cell r="P1923">
            <v>7511614.4499999993</v>
          </cell>
          <cell r="S1923" t="str">
            <v>מח' בתי תלמיד</v>
          </cell>
          <cell r="U1923">
            <v>8060700</v>
          </cell>
          <cell r="V1923">
            <v>8060700</v>
          </cell>
          <cell r="X1923">
            <v>7994000</v>
          </cell>
          <cell r="Y1923">
            <v>2977770.11</v>
          </cell>
        </row>
        <row r="1924">
          <cell r="J1924" t="str">
            <v>-------</v>
          </cell>
          <cell r="L1924" t="str">
            <v>---------------------</v>
          </cell>
          <cell r="M1924" t="str">
            <v>-----------------</v>
          </cell>
          <cell r="N1924" t="str">
            <v>-----------------</v>
          </cell>
          <cell r="O1924" t="str">
            <v>--------------</v>
          </cell>
          <cell r="P1924" t="str">
            <v>-----------------</v>
          </cell>
          <cell r="Q1924" t="str">
            <v>-------</v>
          </cell>
          <cell r="S1924" t="str">
            <v>----------------------</v>
          </cell>
          <cell r="U1924" t="str">
            <v>-----------------</v>
          </cell>
          <cell r="V1924" t="str">
            <v>-----------------</v>
          </cell>
          <cell r="X1924" t="str">
            <v>-----------------</v>
          </cell>
          <cell r="Y1924" t="str">
            <v>-----------------</v>
          </cell>
        </row>
        <row r="1925">
          <cell r="J1925" t="str">
            <v>313610</v>
          </cell>
          <cell r="L1925" t="str">
            <v>בתי תלמיד</v>
          </cell>
          <cell r="M1925">
            <v>6945000</v>
          </cell>
          <cell r="N1925">
            <v>6945000</v>
          </cell>
          <cell r="O1925">
            <v>6695000</v>
          </cell>
          <cell r="P1925">
            <v>6750511.7699999996</v>
          </cell>
          <cell r="Q1925" t="str">
            <v>813610</v>
          </cell>
          <cell r="S1925" t="str">
            <v>בתי תלמיד</v>
          </cell>
          <cell r="U1925">
            <v>6612100</v>
          </cell>
          <cell r="V1925">
            <v>6612100</v>
          </cell>
          <cell r="X1925">
            <v>6615400</v>
          </cell>
          <cell r="Y1925">
            <v>1501620.22</v>
          </cell>
        </row>
        <row r="1926">
          <cell r="J1926" t="str">
            <v>-------</v>
          </cell>
          <cell r="L1926" t="str">
            <v>---------------------</v>
          </cell>
          <cell r="M1926" t="str">
            <v>-----------------</v>
          </cell>
          <cell r="N1926" t="str">
            <v>-----------------</v>
          </cell>
          <cell r="O1926" t="str">
            <v>-----------------</v>
          </cell>
          <cell r="P1926" t="str">
            <v>--------------</v>
          </cell>
          <cell r="Q1926" t="str">
            <v>-------</v>
          </cell>
          <cell r="S1926" t="str">
            <v>----------------------</v>
          </cell>
          <cell r="U1926" t="str">
            <v>-----------------</v>
          </cell>
          <cell r="V1926" t="str">
            <v>-----------------</v>
          </cell>
          <cell r="X1926" t="str">
            <v>--------------</v>
          </cell>
          <cell r="Y1926" t="str">
            <v>--------------</v>
          </cell>
        </row>
        <row r="1927">
          <cell r="J1927" t="str">
            <v>.410</v>
          </cell>
          <cell r="L1927" t="str">
            <v>דמי חוגים</v>
          </cell>
          <cell r="M1927">
            <v>6535000</v>
          </cell>
          <cell r="N1927">
            <v>6535000</v>
          </cell>
          <cell r="O1927">
            <v>6285000</v>
          </cell>
          <cell r="P1927">
            <v>6706583.6699999999</v>
          </cell>
          <cell r="Q1927" t="str">
            <v>.210</v>
          </cell>
          <cell r="S1927" t="str">
            <v>משכורות</v>
          </cell>
          <cell r="U1927">
            <v>5063000</v>
          </cell>
          <cell r="V1927">
            <v>5063000</v>
          </cell>
          <cell r="X1927">
            <v>5063000</v>
          </cell>
          <cell r="Y1927">
            <v>586455.43999999994</v>
          </cell>
        </row>
        <row r="1928">
          <cell r="M1928">
            <v>0</v>
          </cell>
          <cell r="N1928">
            <v>0</v>
          </cell>
          <cell r="O1928">
            <v>0</v>
          </cell>
          <cell r="P1928">
            <v>0</v>
          </cell>
          <cell r="U1928">
            <v>0</v>
          </cell>
          <cell r="V1928">
            <v>0</v>
          </cell>
          <cell r="X1928">
            <v>0</v>
          </cell>
          <cell r="Y1928">
            <v>0</v>
          </cell>
        </row>
        <row r="1929">
          <cell r="J1929" t="str">
            <v>.411</v>
          </cell>
          <cell r="L1929" t="str">
            <v>בתי הספר שדה</v>
          </cell>
          <cell r="M1929">
            <v>30000</v>
          </cell>
          <cell r="N1929">
            <v>30000</v>
          </cell>
          <cell r="O1929">
            <v>30000</v>
          </cell>
          <cell r="P1929">
            <v>43928.1</v>
          </cell>
          <cell r="Q1929" t="str">
            <v>.511</v>
          </cell>
          <cell r="S1929" t="str">
            <v>כיבוד</v>
          </cell>
          <cell r="U1929">
            <v>2600</v>
          </cell>
          <cell r="V1929">
            <v>2600</v>
          </cell>
          <cell r="X1929">
            <v>3800</v>
          </cell>
          <cell r="Y1929">
            <v>3903.88</v>
          </cell>
        </row>
        <row r="1930">
          <cell r="M1930">
            <v>0</v>
          </cell>
          <cell r="N1930">
            <v>0</v>
          </cell>
          <cell r="O1930">
            <v>0</v>
          </cell>
          <cell r="P1930">
            <v>0</v>
          </cell>
          <cell r="U1930">
            <v>0</v>
          </cell>
          <cell r="V1930">
            <v>0</v>
          </cell>
          <cell r="X1930">
            <v>0</v>
          </cell>
          <cell r="Y1930">
            <v>0</v>
          </cell>
        </row>
        <row r="1931">
          <cell r="J1931" t="str">
            <v>.412</v>
          </cell>
          <cell r="L1931" t="str">
            <v>העשרה נוספת</v>
          </cell>
          <cell r="M1931">
            <v>380000</v>
          </cell>
          <cell r="N1931">
            <v>380000</v>
          </cell>
          <cell r="O1931">
            <v>380000</v>
          </cell>
          <cell r="P1931">
            <v>0</v>
          </cell>
          <cell r="Q1931" t="str">
            <v xml:space="preserve">.540 </v>
          </cell>
          <cell r="S1931" t="str">
            <v>טלפון</v>
          </cell>
          <cell r="U1931">
            <v>16700</v>
          </cell>
          <cell r="V1931">
            <v>16700</v>
          </cell>
          <cell r="X1931">
            <v>28500</v>
          </cell>
          <cell r="Y1931">
            <v>5442.44</v>
          </cell>
        </row>
        <row r="1932">
          <cell r="U1932">
            <v>0</v>
          </cell>
          <cell r="V1932">
            <v>0</v>
          </cell>
          <cell r="X1932">
            <v>0</v>
          </cell>
          <cell r="Y1932">
            <v>0</v>
          </cell>
        </row>
        <row r="1933">
          <cell r="Q1933" t="str">
            <v>.541</v>
          </cell>
          <cell r="S1933" t="str">
            <v xml:space="preserve"> בולים</v>
          </cell>
          <cell r="U1933">
            <v>14500</v>
          </cell>
          <cell r="V1933">
            <v>14500</v>
          </cell>
          <cell r="X1933">
            <v>4800</v>
          </cell>
          <cell r="Y1933">
            <v>10013.57</v>
          </cell>
        </row>
        <row r="1934">
          <cell r="U1934">
            <v>0</v>
          </cell>
          <cell r="V1934">
            <v>0</v>
          </cell>
          <cell r="X1934">
            <v>0</v>
          </cell>
          <cell r="Y1934">
            <v>0</v>
          </cell>
        </row>
        <row r="1935">
          <cell r="Q1935" t="str">
            <v>.593</v>
          </cell>
          <cell r="S1935" t="str">
            <v>השתת'בהוצ' הנח"ש</v>
          </cell>
          <cell r="U1935">
            <v>1000</v>
          </cell>
          <cell r="V1935">
            <v>1000</v>
          </cell>
          <cell r="X1935">
            <v>1000</v>
          </cell>
          <cell r="Y1935">
            <v>0</v>
          </cell>
        </row>
        <row r="1936">
          <cell r="U1936">
            <v>0</v>
          </cell>
          <cell r="V1936">
            <v>0</v>
          </cell>
          <cell r="X1936">
            <v>0</v>
          </cell>
          <cell r="Y1936">
            <v>0</v>
          </cell>
        </row>
        <row r="1937">
          <cell r="Q1937" t="str">
            <v>.710</v>
          </cell>
          <cell r="S1937" t="str">
            <v>הסעות</v>
          </cell>
          <cell r="U1937">
            <v>10500</v>
          </cell>
          <cell r="V1937">
            <v>10500</v>
          </cell>
          <cell r="X1937">
            <v>10500</v>
          </cell>
          <cell r="Y1937">
            <v>10992</v>
          </cell>
        </row>
        <row r="1938">
          <cell r="U1938">
            <v>0</v>
          </cell>
          <cell r="V1938">
            <v>0</v>
          </cell>
          <cell r="X1938">
            <v>0</v>
          </cell>
          <cell r="Y1938">
            <v>0</v>
          </cell>
        </row>
        <row r="1939">
          <cell r="Q1939" t="str">
            <v>.752</v>
          </cell>
          <cell r="S1939" t="str">
            <v>שמירה</v>
          </cell>
          <cell r="U1939">
            <v>430300</v>
          </cell>
          <cell r="V1939">
            <v>430300</v>
          </cell>
          <cell r="X1939">
            <v>430300</v>
          </cell>
          <cell r="Y1939">
            <v>303783.84999999998</v>
          </cell>
        </row>
        <row r="1940">
          <cell r="U1940">
            <v>0</v>
          </cell>
          <cell r="V1940">
            <v>0</v>
          </cell>
          <cell r="X1940">
            <v>0</v>
          </cell>
          <cell r="Y1940">
            <v>0</v>
          </cell>
        </row>
        <row r="1941">
          <cell r="Q1941" t="str">
            <v>.758</v>
          </cell>
          <cell r="S1941" t="str">
            <v>העשרה נוספת</v>
          </cell>
          <cell r="U1941">
            <v>361000</v>
          </cell>
          <cell r="V1941">
            <v>361000</v>
          </cell>
          <cell r="X1941">
            <v>361000</v>
          </cell>
          <cell r="Y1941">
            <v>69959.28</v>
          </cell>
        </row>
        <row r="1942">
          <cell r="U1942">
            <v>0</v>
          </cell>
          <cell r="V1942">
            <v>0</v>
          </cell>
          <cell r="X1942">
            <v>0</v>
          </cell>
          <cell r="Y1942">
            <v>0</v>
          </cell>
        </row>
        <row r="1943">
          <cell r="Q1943" t="str">
            <v>.759</v>
          </cell>
          <cell r="S1943" t="str">
            <v>עובדים בחשבונית</v>
          </cell>
          <cell r="U1943">
            <v>475000</v>
          </cell>
          <cell r="V1943">
            <v>475000</v>
          </cell>
          <cell r="X1943">
            <v>475000</v>
          </cell>
          <cell r="Y1943">
            <v>16784.900000000001</v>
          </cell>
        </row>
        <row r="1944">
          <cell r="U1944">
            <v>0</v>
          </cell>
          <cell r="V1944">
            <v>0</v>
          </cell>
          <cell r="X1944">
            <v>0</v>
          </cell>
          <cell r="Y1944">
            <v>0</v>
          </cell>
        </row>
        <row r="1945">
          <cell r="Q1945" t="str">
            <v>.780</v>
          </cell>
          <cell r="S1945" t="str">
            <v>תקציב שוטף</v>
          </cell>
          <cell r="U1945">
            <v>209000</v>
          </cell>
          <cell r="V1945">
            <v>209000</v>
          </cell>
          <cell r="X1945">
            <v>209000</v>
          </cell>
          <cell r="Y1945">
            <v>464889.85</v>
          </cell>
        </row>
        <row r="1946">
          <cell r="U1946">
            <v>0</v>
          </cell>
          <cell r="V1946">
            <v>0</v>
          </cell>
          <cell r="X1946">
            <v>0</v>
          </cell>
          <cell r="Y1946">
            <v>0</v>
          </cell>
        </row>
        <row r="1947">
          <cell r="Q1947" t="str">
            <v>.781</v>
          </cell>
          <cell r="S1947" t="str">
            <v>בתי הספר שדה</v>
          </cell>
          <cell r="U1947">
            <v>28500</v>
          </cell>
          <cell r="V1947">
            <v>28500</v>
          </cell>
          <cell r="X1947">
            <v>28500</v>
          </cell>
          <cell r="Y1947">
            <v>29395.01</v>
          </cell>
        </row>
        <row r="1948">
          <cell r="X1948">
            <v>0</v>
          </cell>
        </row>
        <row r="1949">
          <cell r="J1949" t="str">
            <v>313621</v>
          </cell>
          <cell r="L1949" t="str">
            <v>בי"ס לכדורסל-בנים</v>
          </cell>
          <cell r="M1949">
            <v>475000</v>
          </cell>
          <cell r="N1949">
            <v>475000</v>
          </cell>
          <cell r="O1949">
            <v>420000</v>
          </cell>
          <cell r="P1949">
            <v>445564.59</v>
          </cell>
          <cell r="Q1949" t="str">
            <v>813621</v>
          </cell>
          <cell r="S1949" t="str">
            <v>בי"ס לכדורסל-בנים</v>
          </cell>
          <cell r="U1949">
            <v>418200</v>
          </cell>
          <cell r="V1949">
            <v>418200</v>
          </cell>
          <cell r="X1949">
            <v>418200</v>
          </cell>
          <cell r="Y1949">
            <v>487001.41000000003</v>
          </cell>
        </row>
        <row r="1950">
          <cell r="J1950" t="str">
            <v>-------</v>
          </cell>
          <cell r="L1950" t="str">
            <v>---------------------</v>
          </cell>
          <cell r="M1950" t="str">
            <v>-----------------</v>
          </cell>
          <cell r="N1950" t="str">
            <v>-----------------</v>
          </cell>
          <cell r="O1950" t="str">
            <v>-----------------</v>
          </cell>
          <cell r="P1950" t="str">
            <v>--------------</v>
          </cell>
          <cell r="Q1950" t="str">
            <v>--------</v>
          </cell>
          <cell r="S1950" t="str">
            <v>----------------------</v>
          </cell>
          <cell r="U1950" t="str">
            <v>-----------------</v>
          </cell>
          <cell r="V1950" t="str">
            <v>-----------------</v>
          </cell>
          <cell r="X1950" t="str">
            <v>--------------</v>
          </cell>
          <cell r="Y1950" t="str">
            <v>--------------</v>
          </cell>
        </row>
        <row r="1951">
          <cell r="J1951" t="str">
            <v>.410</v>
          </cell>
          <cell r="L1951" t="str">
            <v>דמי חוגים</v>
          </cell>
          <cell r="M1951">
            <v>475000</v>
          </cell>
          <cell r="N1951">
            <v>475000</v>
          </cell>
          <cell r="O1951">
            <v>420000</v>
          </cell>
          <cell r="P1951">
            <v>445564.59</v>
          </cell>
          <cell r="Q1951" t="str">
            <v>.210</v>
          </cell>
          <cell r="S1951" t="str">
            <v>שכר מדריכים</v>
          </cell>
          <cell r="U1951">
            <v>382000</v>
          </cell>
          <cell r="V1951">
            <v>382000</v>
          </cell>
          <cell r="X1951">
            <v>382000</v>
          </cell>
          <cell r="Y1951">
            <v>443933.41</v>
          </cell>
        </row>
        <row r="1952">
          <cell r="U1952">
            <v>0</v>
          </cell>
          <cell r="V1952">
            <v>0</v>
          </cell>
          <cell r="X1952">
            <v>0</v>
          </cell>
          <cell r="Y1952">
            <v>0</v>
          </cell>
        </row>
        <row r="1953">
          <cell r="Q1953" t="str">
            <v>.593</v>
          </cell>
          <cell r="S1953" t="str">
            <v>השתת' בהנח"ש</v>
          </cell>
          <cell r="U1953">
            <v>1000</v>
          </cell>
          <cell r="V1953">
            <v>1000</v>
          </cell>
          <cell r="X1953">
            <v>1000</v>
          </cell>
          <cell r="Y1953">
            <v>138.28</v>
          </cell>
        </row>
        <row r="1954">
          <cell r="U1954">
            <v>0</v>
          </cell>
          <cell r="V1954">
            <v>0</v>
          </cell>
          <cell r="X1954">
            <v>0</v>
          </cell>
          <cell r="Y1954">
            <v>0</v>
          </cell>
        </row>
        <row r="1955">
          <cell r="Q1955" t="str">
            <v>.759</v>
          </cell>
          <cell r="S1955" t="str">
            <v>חוגים מקצועיים</v>
          </cell>
          <cell r="U1955">
            <v>12400</v>
          </cell>
          <cell r="V1955">
            <v>12400</v>
          </cell>
          <cell r="X1955">
            <v>12400</v>
          </cell>
          <cell r="Y1955">
            <v>13953.84</v>
          </cell>
        </row>
        <row r="1956">
          <cell r="U1956">
            <v>0</v>
          </cell>
          <cell r="V1956">
            <v>0</v>
          </cell>
          <cell r="X1956">
            <v>0</v>
          </cell>
          <cell r="Y1956">
            <v>0</v>
          </cell>
        </row>
        <row r="1957">
          <cell r="Q1957" t="str">
            <v>.780</v>
          </cell>
          <cell r="S1957" t="str">
            <v>ת. שוטף ושמירה</v>
          </cell>
          <cell r="U1957">
            <v>10000</v>
          </cell>
          <cell r="V1957">
            <v>10000</v>
          </cell>
          <cell r="X1957">
            <v>10000</v>
          </cell>
          <cell r="Y1957">
            <v>10149.879999999999</v>
          </cell>
        </row>
        <row r="1958">
          <cell r="U1958">
            <v>0</v>
          </cell>
          <cell r="V1958">
            <v>0</v>
          </cell>
          <cell r="X1958">
            <v>0</v>
          </cell>
          <cell r="Y1958">
            <v>0</v>
          </cell>
        </row>
        <row r="1959">
          <cell r="Q1959" t="str">
            <v>.781</v>
          </cell>
          <cell r="S1959" t="str">
            <v>השכרת אולמות</v>
          </cell>
          <cell r="U1959">
            <v>12800</v>
          </cell>
          <cell r="V1959">
            <v>12800</v>
          </cell>
          <cell r="X1959">
            <v>12800</v>
          </cell>
          <cell r="Y1959">
            <v>18826</v>
          </cell>
        </row>
        <row r="1960">
          <cell r="M1960" t="str">
            <v xml:space="preserve"> </v>
          </cell>
          <cell r="N1960" t="str">
            <v xml:space="preserve"> </v>
          </cell>
          <cell r="U1960">
            <v>0</v>
          </cell>
          <cell r="V1960">
            <v>0</v>
          </cell>
          <cell r="X1960">
            <v>0</v>
          </cell>
        </row>
        <row r="1961">
          <cell r="J1961" t="str">
            <v>313622</v>
          </cell>
          <cell r="L1961" t="str">
            <v>בי"ס לכדורסל-בנות</v>
          </cell>
          <cell r="M1961">
            <v>335000</v>
          </cell>
          <cell r="N1961">
            <v>335000</v>
          </cell>
          <cell r="O1961">
            <v>330000</v>
          </cell>
          <cell r="P1961">
            <v>315538.09000000003</v>
          </cell>
          <cell r="Q1961" t="str">
            <v>813622</v>
          </cell>
          <cell r="S1961" t="str">
            <v>בי"ס לכדורסל-בנות</v>
          </cell>
          <cell r="U1961">
            <v>328000</v>
          </cell>
          <cell r="V1961">
            <v>328000</v>
          </cell>
          <cell r="X1961">
            <v>328000</v>
          </cell>
          <cell r="Y1961">
            <v>281555.09999999998</v>
          </cell>
        </row>
        <row r="1962">
          <cell r="J1962" t="str">
            <v>-------</v>
          </cell>
          <cell r="L1962" t="str">
            <v>---------------------</v>
          </cell>
          <cell r="M1962" t="str">
            <v>-----------------</v>
          </cell>
          <cell r="N1962" t="str">
            <v>-----------------</v>
          </cell>
          <cell r="O1962" t="str">
            <v>-----------------</v>
          </cell>
          <cell r="P1962" t="str">
            <v>--------------</v>
          </cell>
          <cell r="Q1962" t="str">
            <v>--------</v>
          </cell>
          <cell r="S1962" t="str">
            <v>----------------------</v>
          </cell>
          <cell r="U1962" t="str">
            <v>-----------------</v>
          </cell>
          <cell r="V1962" t="str">
            <v>-----------------</v>
          </cell>
          <cell r="X1962" t="str">
            <v>--------------</v>
          </cell>
          <cell r="Y1962" t="str">
            <v>--------------</v>
          </cell>
        </row>
        <row r="1963">
          <cell r="J1963" t="str">
            <v>.410</v>
          </cell>
          <cell r="L1963" t="str">
            <v>דמי חוגים</v>
          </cell>
          <cell r="M1963">
            <v>335000</v>
          </cell>
          <cell r="N1963">
            <v>335000</v>
          </cell>
          <cell r="O1963">
            <v>330000</v>
          </cell>
          <cell r="P1963">
            <v>315538.09000000003</v>
          </cell>
          <cell r="Q1963" t="str">
            <v>.210</v>
          </cell>
          <cell r="S1963" t="str">
            <v>שכר מדריכים</v>
          </cell>
          <cell r="U1963">
            <v>290000</v>
          </cell>
          <cell r="V1963">
            <v>290000</v>
          </cell>
          <cell r="X1963">
            <v>290000</v>
          </cell>
          <cell r="Y1963">
            <v>242508.42</v>
          </cell>
        </row>
        <row r="1964">
          <cell r="U1964">
            <v>0</v>
          </cell>
          <cell r="V1964">
            <v>0</v>
          </cell>
          <cell r="X1964">
            <v>0</v>
          </cell>
          <cell r="Y1964">
            <v>0</v>
          </cell>
        </row>
        <row r="1965">
          <cell r="Q1965" t="str">
            <v>.780</v>
          </cell>
          <cell r="S1965" t="str">
            <v>תקציב שוטף</v>
          </cell>
          <cell r="U1965">
            <v>15200</v>
          </cell>
          <cell r="V1965">
            <v>15200</v>
          </cell>
          <cell r="X1965">
            <v>15200</v>
          </cell>
          <cell r="Y1965">
            <v>13553.68</v>
          </cell>
        </row>
        <row r="1966">
          <cell r="U1966">
            <v>0</v>
          </cell>
          <cell r="V1966">
            <v>0</v>
          </cell>
          <cell r="X1966">
            <v>0</v>
          </cell>
          <cell r="Y1966">
            <v>0</v>
          </cell>
        </row>
        <row r="1967">
          <cell r="Q1967" t="str">
            <v>.781</v>
          </cell>
          <cell r="S1967" t="str">
            <v>השכרת אולמות</v>
          </cell>
          <cell r="U1967">
            <v>22800</v>
          </cell>
          <cell r="V1967">
            <v>22800</v>
          </cell>
          <cell r="X1967">
            <v>22800</v>
          </cell>
          <cell r="Y1967">
            <v>25493</v>
          </cell>
        </row>
        <row r="1968">
          <cell r="X1968">
            <v>0</v>
          </cell>
        </row>
        <row r="1969">
          <cell r="Q1969" t="str">
            <v>813625</v>
          </cell>
          <cell r="S1969" t="str">
            <v>שעות מוקד</v>
          </cell>
          <cell r="U1969">
            <v>702400</v>
          </cell>
          <cell r="V1969">
            <v>702400</v>
          </cell>
          <cell r="X1969">
            <v>632400</v>
          </cell>
          <cell r="Y1969">
            <v>707593.38</v>
          </cell>
        </row>
        <row r="1970">
          <cell r="Q1970" t="str">
            <v>--------</v>
          </cell>
          <cell r="S1970" t="str">
            <v>----------------------</v>
          </cell>
          <cell r="U1970" t="str">
            <v>-----------------</v>
          </cell>
          <cell r="V1970" t="str">
            <v>-----------------</v>
          </cell>
          <cell r="X1970" t="str">
            <v>--------------</v>
          </cell>
          <cell r="Y1970" t="str">
            <v>--------------</v>
          </cell>
        </row>
        <row r="1971">
          <cell r="Q1971" t="str">
            <v>.211</v>
          </cell>
          <cell r="S1971" t="str">
            <v>שכר מדריכים</v>
          </cell>
          <cell r="U1971">
            <v>560000</v>
          </cell>
          <cell r="V1971">
            <v>560000</v>
          </cell>
          <cell r="X1971">
            <v>490000</v>
          </cell>
          <cell r="Y1971">
            <v>557703.39</v>
          </cell>
        </row>
        <row r="1972">
          <cell r="U1972">
            <v>0</v>
          </cell>
          <cell r="V1972">
            <v>0</v>
          </cell>
          <cell r="X1972">
            <v>0</v>
          </cell>
          <cell r="Y1972">
            <v>0</v>
          </cell>
        </row>
        <row r="1973">
          <cell r="Q1973" t="str">
            <v>.759</v>
          </cell>
          <cell r="S1973" t="str">
            <v>מורים בחשבוניות</v>
          </cell>
          <cell r="U1973">
            <v>140600</v>
          </cell>
          <cell r="V1973">
            <v>140600</v>
          </cell>
          <cell r="X1973">
            <v>140600</v>
          </cell>
          <cell r="Y1973">
            <v>147899.99</v>
          </cell>
        </row>
        <row r="1974">
          <cell r="U1974">
            <v>0</v>
          </cell>
          <cell r="V1974">
            <v>0</v>
          </cell>
          <cell r="X1974">
            <v>0</v>
          </cell>
          <cell r="Y1974">
            <v>0</v>
          </cell>
        </row>
        <row r="1975">
          <cell r="Q1975" t="str">
            <v>.780</v>
          </cell>
          <cell r="S1975" t="str">
            <v>תקציב שוטף</v>
          </cell>
          <cell r="U1975">
            <v>1800</v>
          </cell>
          <cell r="V1975">
            <v>1800</v>
          </cell>
          <cell r="X1975">
            <v>1800</v>
          </cell>
          <cell r="Y1975">
            <v>1990</v>
          </cell>
        </row>
        <row r="1976">
          <cell r="X1976">
            <v>0</v>
          </cell>
          <cell r="Y1976">
            <v>0</v>
          </cell>
        </row>
        <row r="1977">
          <cell r="L1977" t="str">
            <v>מח' העשרה</v>
          </cell>
          <cell r="M1977">
            <v>1558000</v>
          </cell>
          <cell r="N1977">
            <v>1558000</v>
          </cell>
          <cell r="O1977">
            <v>1405000</v>
          </cell>
          <cell r="P1977">
            <v>1187496.55</v>
          </cell>
          <cell r="Q1977" t="str">
            <v>30-49</v>
          </cell>
          <cell r="S1977" t="str">
            <v>מח' העשרה</v>
          </cell>
          <cell r="U1977">
            <v>2100800</v>
          </cell>
          <cell r="V1977">
            <v>2100800</v>
          </cell>
          <cell r="X1977">
            <v>2003200</v>
          </cell>
          <cell r="Y1977">
            <v>2251302.3200000003</v>
          </cell>
        </row>
        <row r="1978">
          <cell r="J1978" t="str">
            <v>-------</v>
          </cell>
          <cell r="L1978" t="str">
            <v>---------------------</v>
          </cell>
          <cell r="M1978" t="str">
            <v>-----------------</v>
          </cell>
          <cell r="N1978" t="str">
            <v>-----------------</v>
          </cell>
          <cell r="O1978" t="str">
            <v>--------------</v>
          </cell>
          <cell r="P1978" t="str">
            <v>--------------</v>
          </cell>
          <cell r="Q1978" t="str">
            <v>-------</v>
          </cell>
          <cell r="S1978" t="str">
            <v>---------------------</v>
          </cell>
          <cell r="U1978" t="str">
            <v>--------------</v>
          </cell>
          <cell r="V1978" t="str">
            <v>--------------</v>
          </cell>
          <cell r="X1978" t="str">
            <v>--------------</v>
          </cell>
          <cell r="Y1978" t="str">
            <v>--------------</v>
          </cell>
        </row>
        <row r="1979">
          <cell r="J1979" t="str">
            <v>313631</v>
          </cell>
          <cell r="L1979" t="str">
            <v xml:space="preserve">מחוננים </v>
          </cell>
          <cell r="M1979">
            <v>255000</v>
          </cell>
          <cell r="N1979">
            <v>255000</v>
          </cell>
          <cell r="O1979">
            <v>250000</v>
          </cell>
          <cell r="P1979">
            <v>238570.2</v>
          </cell>
          <cell r="Q1979" t="str">
            <v>813631</v>
          </cell>
          <cell r="S1979" t="str">
            <v xml:space="preserve">מחוננים </v>
          </cell>
          <cell r="U1979">
            <v>245000</v>
          </cell>
          <cell r="V1979">
            <v>245000</v>
          </cell>
          <cell r="X1979">
            <v>245000</v>
          </cell>
          <cell r="Y1979">
            <v>220136.84</v>
          </cell>
        </row>
        <row r="1980">
          <cell r="J1980" t="str">
            <v>-------</v>
          </cell>
          <cell r="L1980" t="str">
            <v>---------------------</v>
          </cell>
          <cell r="M1980" t="str">
            <v>-----------------</v>
          </cell>
          <cell r="N1980" t="str">
            <v>-----------------</v>
          </cell>
          <cell r="O1980" t="str">
            <v>--------------</v>
          </cell>
          <cell r="P1980" t="str">
            <v>--------------</v>
          </cell>
          <cell r="Q1980" t="str">
            <v>--------</v>
          </cell>
          <cell r="S1980" t="str">
            <v>----------------------</v>
          </cell>
          <cell r="U1980" t="str">
            <v>-----------------</v>
          </cell>
          <cell r="V1980" t="str">
            <v>-----------------</v>
          </cell>
          <cell r="X1980" t="str">
            <v>--------------</v>
          </cell>
          <cell r="Y1980" t="str">
            <v>--------------</v>
          </cell>
        </row>
        <row r="1981">
          <cell r="J1981" t="str">
            <v>.410</v>
          </cell>
          <cell r="L1981" t="str">
            <v>דמי חוגים</v>
          </cell>
          <cell r="M1981">
            <v>255000</v>
          </cell>
          <cell r="N1981">
            <v>255000</v>
          </cell>
          <cell r="O1981">
            <v>250000</v>
          </cell>
          <cell r="P1981">
            <v>238570.2</v>
          </cell>
          <cell r="Q1981" t="str">
            <v>.210</v>
          </cell>
          <cell r="S1981" t="str">
            <v>משכורות</v>
          </cell>
          <cell r="U1981">
            <v>150000</v>
          </cell>
          <cell r="V1981">
            <v>150000</v>
          </cell>
          <cell r="X1981">
            <v>150000</v>
          </cell>
          <cell r="Y1981">
            <v>124569.64</v>
          </cell>
        </row>
        <row r="1982">
          <cell r="U1982">
            <v>0</v>
          </cell>
          <cell r="V1982">
            <v>0</v>
          </cell>
          <cell r="X1982">
            <v>0</v>
          </cell>
          <cell r="Y1982">
            <v>0</v>
          </cell>
        </row>
        <row r="1983">
          <cell r="P1983">
            <v>0</v>
          </cell>
          <cell r="Q1983" t="str">
            <v>.759</v>
          </cell>
          <cell r="S1983" t="str">
            <v>חוגים מקצועיים</v>
          </cell>
          <cell r="U1983">
            <v>91400</v>
          </cell>
          <cell r="V1983">
            <v>91400</v>
          </cell>
          <cell r="X1983">
            <v>91400</v>
          </cell>
          <cell r="Y1983">
            <v>92650.2</v>
          </cell>
        </row>
        <row r="1984">
          <cell r="U1984">
            <v>0</v>
          </cell>
          <cell r="V1984">
            <v>0</v>
          </cell>
          <cell r="X1984">
            <v>0</v>
          </cell>
          <cell r="Y1984">
            <v>0</v>
          </cell>
        </row>
        <row r="1985">
          <cell r="Q1985" t="str">
            <v>.780</v>
          </cell>
          <cell r="S1985" t="str">
            <v>תקציב שוטף</v>
          </cell>
          <cell r="U1985">
            <v>3600</v>
          </cell>
          <cell r="V1985">
            <v>3600</v>
          </cell>
          <cell r="X1985">
            <v>3600</v>
          </cell>
          <cell r="Y1985">
            <v>2917</v>
          </cell>
        </row>
        <row r="1986">
          <cell r="X1986">
            <v>0</v>
          </cell>
        </row>
        <row r="1987">
          <cell r="X1987">
            <v>0</v>
          </cell>
        </row>
        <row r="1988">
          <cell r="J1988" t="str">
            <v>313633</v>
          </cell>
          <cell r="L1988" t="str">
            <v>מוכשרים במתמטיק</v>
          </cell>
          <cell r="M1988">
            <v>339000</v>
          </cell>
          <cell r="N1988">
            <v>339000</v>
          </cell>
          <cell r="O1988">
            <v>268000</v>
          </cell>
          <cell r="P1988">
            <v>356209.1</v>
          </cell>
          <cell r="Q1988" t="str">
            <v>813633</v>
          </cell>
          <cell r="S1988" t="str">
            <v>מוכשרים במתמטיק</v>
          </cell>
          <cell r="U1988">
            <v>331200</v>
          </cell>
          <cell r="V1988">
            <v>331200</v>
          </cell>
          <cell r="X1988">
            <v>258200</v>
          </cell>
          <cell r="Y1988">
            <v>342977.26</v>
          </cell>
        </row>
        <row r="1989">
          <cell r="J1989" t="str">
            <v>-------</v>
          </cell>
          <cell r="L1989" t="str">
            <v>---------------------</v>
          </cell>
          <cell r="M1989" t="str">
            <v>-----------------</v>
          </cell>
          <cell r="N1989" t="str">
            <v>-----------------</v>
          </cell>
          <cell r="O1989" t="str">
            <v>--------------</v>
          </cell>
          <cell r="P1989" t="str">
            <v>--------------</v>
          </cell>
          <cell r="Q1989" t="str">
            <v>--------</v>
          </cell>
          <cell r="S1989" t="str">
            <v>----------------------</v>
          </cell>
          <cell r="U1989" t="str">
            <v>-----------------</v>
          </cell>
          <cell r="V1989" t="str">
            <v>-----------------</v>
          </cell>
          <cell r="X1989" t="str">
            <v>--------------</v>
          </cell>
          <cell r="Y1989" t="str">
            <v>--------------</v>
          </cell>
        </row>
        <row r="1990">
          <cell r="J1990" t="str">
            <v>.410</v>
          </cell>
          <cell r="L1990" t="str">
            <v>דמי חוגים</v>
          </cell>
          <cell r="M1990">
            <v>339000</v>
          </cell>
          <cell r="N1990">
            <v>339000</v>
          </cell>
          <cell r="O1990">
            <v>268000</v>
          </cell>
          <cell r="P1990">
            <v>356209.1</v>
          </cell>
          <cell r="Q1990" t="str">
            <v>.210</v>
          </cell>
          <cell r="S1990" t="str">
            <v>שכר מדריכים</v>
          </cell>
          <cell r="U1990">
            <v>71800</v>
          </cell>
          <cell r="V1990">
            <v>71800</v>
          </cell>
          <cell r="X1990">
            <v>71800</v>
          </cell>
          <cell r="Y1990">
            <v>72741.320000000007</v>
          </cell>
        </row>
        <row r="1991">
          <cell r="U1991">
            <v>0</v>
          </cell>
          <cell r="V1991">
            <v>0</v>
          </cell>
          <cell r="X1991">
            <v>0</v>
          </cell>
          <cell r="Y1991">
            <v>0</v>
          </cell>
        </row>
        <row r="1992">
          <cell r="Q1992" t="str">
            <v>.541</v>
          </cell>
          <cell r="S1992" t="str">
            <v>בולים</v>
          </cell>
          <cell r="U1992">
            <v>5800</v>
          </cell>
          <cell r="V1992">
            <v>5800</v>
          </cell>
          <cell r="X1992">
            <v>1800</v>
          </cell>
          <cell r="Y1992">
            <v>4005.42</v>
          </cell>
        </row>
        <row r="1993">
          <cell r="U1993">
            <v>0</v>
          </cell>
          <cell r="V1993">
            <v>0</v>
          </cell>
          <cell r="X1993">
            <v>0</v>
          </cell>
          <cell r="Y1993">
            <v>0</v>
          </cell>
        </row>
        <row r="1994">
          <cell r="Q1994" t="str">
            <v>.759</v>
          </cell>
          <cell r="S1994" t="str">
            <v>חוגים מקצועיים</v>
          </cell>
          <cell r="U1994">
            <v>240000</v>
          </cell>
          <cell r="V1994">
            <v>240000</v>
          </cell>
          <cell r="X1994">
            <v>171000</v>
          </cell>
          <cell r="Y1994">
            <v>251340</v>
          </cell>
        </row>
        <row r="1995">
          <cell r="U1995">
            <v>0</v>
          </cell>
          <cell r="V1995">
            <v>0</v>
          </cell>
          <cell r="X1995">
            <v>0</v>
          </cell>
          <cell r="Y1995">
            <v>0</v>
          </cell>
        </row>
        <row r="1996">
          <cell r="Q1996" t="str">
            <v>.780</v>
          </cell>
          <cell r="S1996" t="str">
            <v>תקציב שוטף</v>
          </cell>
          <cell r="U1996">
            <v>13600</v>
          </cell>
          <cell r="V1996">
            <v>13600</v>
          </cell>
          <cell r="X1996">
            <v>13600</v>
          </cell>
          <cell r="Y1996">
            <v>14890.52</v>
          </cell>
        </row>
        <row r="1997">
          <cell r="X1997">
            <v>0</v>
          </cell>
        </row>
        <row r="1998">
          <cell r="X1998">
            <v>0</v>
          </cell>
        </row>
        <row r="1999">
          <cell r="J1999" t="str">
            <v>313634</v>
          </cell>
          <cell r="L1999" t="str">
            <v>מרכזי למידה</v>
          </cell>
          <cell r="M1999">
            <v>68000</v>
          </cell>
          <cell r="N1999">
            <v>68000</v>
          </cell>
          <cell r="O1999">
            <v>65000</v>
          </cell>
          <cell r="P1999">
            <v>53122.6</v>
          </cell>
          <cell r="Q1999" t="str">
            <v>813634</v>
          </cell>
          <cell r="S1999" t="str">
            <v>מרכזי למידה</v>
          </cell>
          <cell r="U1999">
            <v>65000</v>
          </cell>
          <cell r="V1999">
            <v>65000</v>
          </cell>
          <cell r="X1999">
            <v>65000</v>
          </cell>
          <cell r="Y1999">
            <v>78137.66</v>
          </cell>
        </row>
        <row r="2000">
          <cell r="J2000" t="str">
            <v>-------</v>
          </cell>
          <cell r="L2000" t="str">
            <v>---------------------</v>
          </cell>
          <cell r="M2000" t="str">
            <v>-----------------</v>
          </cell>
          <cell r="N2000" t="str">
            <v>-----------------</v>
          </cell>
          <cell r="O2000" t="str">
            <v>--------------</v>
          </cell>
          <cell r="P2000" t="str">
            <v>--------------</v>
          </cell>
          <cell r="Q2000" t="str">
            <v>--------</v>
          </cell>
          <cell r="S2000" t="str">
            <v>----------------------</v>
          </cell>
          <cell r="U2000" t="str">
            <v>-----------------</v>
          </cell>
          <cell r="V2000" t="str">
            <v>-----------------</v>
          </cell>
          <cell r="X2000" t="str">
            <v>--------------</v>
          </cell>
          <cell r="Y2000" t="str">
            <v>--------------</v>
          </cell>
        </row>
        <row r="2001">
          <cell r="J2001" t="str">
            <v>.410</v>
          </cell>
          <cell r="L2001" t="str">
            <v>דמי חוגים</v>
          </cell>
          <cell r="M2001">
            <v>68000</v>
          </cell>
          <cell r="N2001">
            <v>68000</v>
          </cell>
          <cell r="O2001">
            <v>65000</v>
          </cell>
          <cell r="P2001">
            <v>53122.6</v>
          </cell>
          <cell r="Q2001" t="str">
            <v>.210</v>
          </cell>
          <cell r="S2001" t="str">
            <v>משכורות</v>
          </cell>
          <cell r="U2001">
            <v>64000</v>
          </cell>
          <cell r="V2001">
            <v>64000</v>
          </cell>
          <cell r="X2001">
            <v>64000</v>
          </cell>
          <cell r="Y2001">
            <v>77723.34</v>
          </cell>
        </row>
        <row r="2002">
          <cell r="U2002">
            <v>0</v>
          </cell>
          <cell r="V2002">
            <v>0</v>
          </cell>
          <cell r="X2002">
            <v>0</v>
          </cell>
          <cell r="Y2002">
            <v>0</v>
          </cell>
        </row>
        <row r="2003">
          <cell r="Q2003" t="str">
            <v>.780</v>
          </cell>
          <cell r="S2003" t="str">
            <v>תקציב שוטף</v>
          </cell>
          <cell r="U2003">
            <v>1000</v>
          </cell>
          <cell r="V2003">
            <v>1000</v>
          </cell>
          <cell r="X2003">
            <v>1000</v>
          </cell>
          <cell r="Y2003">
            <v>414.32</v>
          </cell>
        </row>
        <row r="2004">
          <cell r="X2004">
            <v>0</v>
          </cell>
        </row>
        <row r="2005">
          <cell r="J2005" t="str">
            <v>313636</v>
          </cell>
          <cell r="L2005" t="str">
            <v>מרכז למצוינות</v>
          </cell>
          <cell r="M2005">
            <v>42000</v>
          </cell>
          <cell r="N2005">
            <v>42000</v>
          </cell>
          <cell r="O2005">
            <v>40000</v>
          </cell>
          <cell r="P2005">
            <v>32112.55</v>
          </cell>
          <cell r="Q2005" t="str">
            <v>813636</v>
          </cell>
          <cell r="S2005" t="str">
            <v>מרכז למצוינות</v>
          </cell>
          <cell r="U2005">
            <v>38400</v>
          </cell>
          <cell r="V2005">
            <v>38400</v>
          </cell>
          <cell r="X2005">
            <v>38400</v>
          </cell>
          <cell r="Y2005">
            <v>44842.81</v>
          </cell>
        </row>
        <row r="2006">
          <cell r="J2006" t="str">
            <v>-------</v>
          </cell>
          <cell r="L2006" t="str">
            <v>---------------------</v>
          </cell>
          <cell r="M2006" t="str">
            <v>-----------------</v>
          </cell>
          <cell r="N2006" t="str">
            <v>-----------------</v>
          </cell>
          <cell r="O2006" t="str">
            <v>--------------</v>
          </cell>
          <cell r="P2006" t="str">
            <v>--------------</v>
          </cell>
          <cell r="Q2006" t="str">
            <v>--------</v>
          </cell>
          <cell r="S2006" t="str">
            <v>----------------------</v>
          </cell>
          <cell r="U2006" t="str">
            <v>-----------------</v>
          </cell>
          <cell r="V2006" t="str">
            <v>-----------------</v>
          </cell>
          <cell r="X2006" t="str">
            <v>--------------</v>
          </cell>
          <cell r="Y2006" t="str">
            <v>--------------</v>
          </cell>
        </row>
        <row r="2007">
          <cell r="J2007" t="str">
            <v>.410</v>
          </cell>
          <cell r="L2007" t="str">
            <v>דמי חוגים</v>
          </cell>
          <cell r="M2007">
            <v>42000</v>
          </cell>
          <cell r="N2007">
            <v>42000</v>
          </cell>
          <cell r="O2007">
            <v>40000</v>
          </cell>
          <cell r="P2007">
            <v>32112.55</v>
          </cell>
          <cell r="Q2007" t="str">
            <v>.210</v>
          </cell>
          <cell r="S2007" t="str">
            <v>משכורות</v>
          </cell>
          <cell r="U2007">
            <v>6000</v>
          </cell>
          <cell r="V2007">
            <v>6000</v>
          </cell>
          <cell r="X2007">
            <v>6000</v>
          </cell>
          <cell r="Y2007">
            <v>13121.22</v>
          </cell>
        </row>
        <row r="2008">
          <cell r="U2008">
            <v>0</v>
          </cell>
          <cell r="V2008">
            <v>0</v>
          </cell>
          <cell r="X2008">
            <v>0</v>
          </cell>
          <cell r="Y2008">
            <v>0</v>
          </cell>
        </row>
        <row r="2009">
          <cell r="Q2009" t="str">
            <v>.759</v>
          </cell>
          <cell r="S2009" t="str">
            <v>חוגים מקצועיים</v>
          </cell>
          <cell r="U2009">
            <v>31400</v>
          </cell>
          <cell r="V2009">
            <v>31400</v>
          </cell>
          <cell r="X2009">
            <v>31400</v>
          </cell>
          <cell r="Y2009">
            <v>31221.59</v>
          </cell>
        </row>
        <row r="2010">
          <cell r="U2010">
            <v>0</v>
          </cell>
          <cell r="V2010">
            <v>0</v>
          </cell>
          <cell r="X2010">
            <v>0</v>
          </cell>
          <cell r="Y2010">
            <v>0</v>
          </cell>
        </row>
        <row r="2011">
          <cell r="Q2011" t="str">
            <v>.780</v>
          </cell>
          <cell r="S2011" t="str">
            <v>תקציב  שוטף</v>
          </cell>
          <cell r="U2011">
            <v>1000</v>
          </cell>
          <cell r="V2011">
            <v>1000</v>
          </cell>
          <cell r="X2011">
            <v>1000</v>
          </cell>
          <cell r="Y2011">
            <v>500</v>
          </cell>
        </row>
        <row r="2014">
          <cell r="J2014" t="str">
            <v>313637</v>
          </cell>
          <cell r="L2014" t="str">
            <v>מרכזים קהילתיים</v>
          </cell>
          <cell r="M2014">
            <v>14000</v>
          </cell>
          <cell r="N2014">
            <v>14000</v>
          </cell>
          <cell r="O2014">
            <v>13000</v>
          </cell>
          <cell r="P2014">
            <v>7482.5</v>
          </cell>
          <cell r="Q2014" t="str">
            <v>813637</v>
          </cell>
          <cell r="S2014" t="str">
            <v>מרכזים קהילתיים</v>
          </cell>
          <cell r="U2014">
            <v>13000</v>
          </cell>
          <cell r="V2014">
            <v>13000</v>
          </cell>
          <cell r="X2014">
            <v>13000</v>
          </cell>
          <cell r="Y2014">
            <v>5941.34</v>
          </cell>
        </row>
        <row r="2015">
          <cell r="J2015" t="str">
            <v>-------</v>
          </cell>
          <cell r="L2015" t="str">
            <v>---------------------</v>
          </cell>
          <cell r="M2015" t="str">
            <v>-----------------</v>
          </cell>
          <cell r="N2015" t="str">
            <v>-----------------</v>
          </cell>
          <cell r="O2015" t="str">
            <v>--------------</v>
          </cell>
          <cell r="P2015" t="str">
            <v>--------------</v>
          </cell>
          <cell r="Q2015" t="str">
            <v>--------</v>
          </cell>
          <cell r="S2015" t="str">
            <v>----------------------</v>
          </cell>
          <cell r="U2015" t="str">
            <v>-----------------</v>
          </cell>
          <cell r="V2015" t="str">
            <v>-----------------</v>
          </cell>
          <cell r="X2015" t="str">
            <v>--------------</v>
          </cell>
          <cell r="Y2015" t="str">
            <v>--------------</v>
          </cell>
        </row>
        <row r="2016">
          <cell r="J2016" t="str">
            <v>.410</v>
          </cell>
          <cell r="L2016" t="str">
            <v>דמי חוגים</v>
          </cell>
          <cell r="M2016">
            <v>14000</v>
          </cell>
          <cell r="N2016">
            <v>14000</v>
          </cell>
          <cell r="O2016">
            <v>13000</v>
          </cell>
          <cell r="P2016">
            <v>7482.5</v>
          </cell>
          <cell r="Q2016" t="str">
            <v>.210</v>
          </cell>
          <cell r="S2016" t="str">
            <v>מ.קהילתי עולים- שכר</v>
          </cell>
          <cell r="U2016">
            <v>12000</v>
          </cell>
          <cell r="V2016">
            <v>12000</v>
          </cell>
          <cell r="X2016">
            <v>12000</v>
          </cell>
          <cell r="Y2016">
            <v>5090.34</v>
          </cell>
        </row>
        <row r="2017">
          <cell r="U2017">
            <v>0</v>
          </cell>
          <cell r="V2017">
            <v>0</v>
          </cell>
          <cell r="X2017">
            <v>0</v>
          </cell>
          <cell r="Y2017">
            <v>0</v>
          </cell>
        </row>
        <row r="2018">
          <cell r="Q2018" t="str">
            <v>.780</v>
          </cell>
          <cell r="S2018" t="str">
            <v>מ.קהיל תי עולים-שוטף</v>
          </cell>
          <cell r="U2018">
            <v>1000</v>
          </cell>
          <cell r="V2018">
            <v>1000</v>
          </cell>
          <cell r="X2018">
            <v>1000</v>
          </cell>
          <cell r="Y2018">
            <v>851</v>
          </cell>
        </row>
        <row r="2019">
          <cell r="U2019">
            <v>0</v>
          </cell>
          <cell r="V2019">
            <v>0</v>
          </cell>
          <cell r="X2019">
            <v>0</v>
          </cell>
        </row>
        <row r="2020">
          <cell r="X2020">
            <v>0</v>
          </cell>
        </row>
        <row r="2021">
          <cell r="Q2021" t="str">
            <v>813638</v>
          </cell>
          <cell r="S2021" t="str">
            <v>פרלמנט ילדים</v>
          </cell>
          <cell r="U2021">
            <v>33000</v>
          </cell>
          <cell r="V2021">
            <v>33000</v>
          </cell>
          <cell r="X2021">
            <v>33000</v>
          </cell>
          <cell r="Y2021">
            <v>33619.42</v>
          </cell>
        </row>
        <row r="2022">
          <cell r="Q2022" t="str">
            <v>--------</v>
          </cell>
          <cell r="S2022" t="str">
            <v>----------------------</v>
          </cell>
          <cell r="U2022" t="str">
            <v>-----------------</v>
          </cell>
          <cell r="V2022" t="str">
            <v>-----------------</v>
          </cell>
          <cell r="X2022" t="str">
            <v>--------------</v>
          </cell>
          <cell r="Y2022" t="str">
            <v>--------------</v>
          </cell>
        </row>
        <row r="2023">
          <cell r="O2023">
            <v>0</v>
          </cell>
          <cell r="Q2023" t="str">
            <v>.210</v>
          </cell>
          <cell r="S2023" t="str">
            <v>משכורות</v>
          </cell>
          <cell r="U2023">
            <v>32000</v>
          </cell>
          <cell r="V2023">
            <v>32000</v>
          </cell>
          <cell r="X2023">
            <v>32000</v>
          </cell>
          <cell r="Y2023">
            <v>32619.42</v>
          </cell>
        </row>
        <row r="2024">
          <cell r="U2024">
            <v>0</v>
          </cell>
          <cell r="V2024">
            <v>0</v>
          </cell>
          <cell r="X2024">
            <v>0</v>
          </cell>
          <cell r="Y2024">
            <v>0</v>
          </cell>
        </row>
        <row r="2025">
          <cell r="Q2025" t="str">
            <v>.780</v>
          </cell>
          <cell r="S2025" t="str">
            <v>תקציב שוטף</v>
          </cell>
          <cell r="U2025">
            <v>1000</v>
          </cell>
          <cell r="V2025">
            <v>1000</v>
          </cell>
          <cell r="X2025">
            <v>1000</v>
          </cell>
          <cell r="Y2025">
            <v>1000</v>
          </cell>
        </row>
        <row r="2026">
          <cell r="J2026" t="str">
            <v xml:space="preserve"> </v>
          </cell>
          <cell r="L2026" t="str">
            <v xml:space="preserve"> </v>
          </cell>
          <cell r="X2026">
            <v>0</v>
          </cell>
        </row>
        <row r="2027">
          <cell r="J2027" t="str">
            <v>313639</v>
          </cell>
          <cell r="L2027" t="str">
            <v>אוניברסיטף -חוגים</v>
          </cell>
          <cell r="M2027">
            <v>75000</v>
          </cell>
          <cell r="N2027">
            <v>75000</v>
          </cell>
          <cell r="O2027">
            <v>72000</v>
          </cell>
          <cell r="P2027">
            <v>81909.100000000006</v>
          </cell>
          <cell r="Q2027" t="str">
            <v>813639</v>
          </cell>
          <cell r="S2027" t="str">
            <v>אוניברסיטף -חוגים</v>
          </cell>
          <cell r="U2027">
            <v>71600</v>
          </cell>
          <cell r="V2027">
            <v>71600</v>
          </cell>
          <cell r="X2027">
            <v>71600</v>
          </cell>
          <cell r="Y2027">
            <v>90248.86</v>
          </cell>
        </row>
        <row r="2028">
          <cell r="J2028" t="str">
            <v>-------</v>
          </cell>
          <cell r="L2028" t="str">
            <v>---------------------</v>
          </cell>
          <cell r="M2028" t="str">
            <v>-----------------</v>
          </cell>
          <cell r="N2028" t="str">
            <v>-----------------</v>
          </cell>
          <cell r="O2028" t="str">
            <v>--------------</v>
          </cell>
          <cell r="P2028" t="str">
            <v>--------------</v>
          </cell>
          <cell r="Q2028" t="str">
            <v>-----------------</v>
          </cell>
          <cell r="S2028" t="str">
            <v>-----------------</v>
          </cell>
          <cell r="U2028" t="str">
            <v>-----------------</v>
          </cell>
          <cell r="V2028" t="str">
            <v>-----------------</v>
          </cell>
          <cell r="X2028" t="str">
            <v>--------------</v>
          </cell>
          <cell r="Y2028" t="str">
            <v>--------------</v>
          </cell>
        </row>
        <row r="2029">
          <cell r="J2029" t="str">
            <v>.410</v>
          </cell>
          <cell r="L2029" t="str">
            <v>דמי חוגים</v>
          </cell>
          <cell r="M2029">
            <v>75000</v>
          </cell>
          <cell r="N2029">
            <v>75000</v>
          </cell>
          <cell r="O2029">
            <v>72000</v>
          </cell>
          <cell r="P2029">
            <v>81909.100000000006</v>
          </cell>
          <cell r="Q2029" t="str">
            <v>.210</v>
          </cell>
          <cell r="S2029" t="str">
            <v>משכורות</v>
          </cell>
          <cell r="U2029">
            <v>64000</v>
          </cell>
          <cell r="V2029">
            <v>64000</v>
          </cell>
          <cell r="X2029">
            <v>64000</v>
          </cell>
          <cell r="Y2029">
            <v>83465.86</v>
          </cell>
        </row>
        <row r="2030">
          <cell r="U2030">
            <v>0</v>
          </cell>
          <cell r="V2030">
            <v>0</v>
          </cell>
          <cell r="X2030">
            <v>0</v>
          </cell>
          <cell r="Y2030">
            <v>0</v>
          </cell>
        </row>
        <row r="2031">
          <cell r="Q2031" t="str">
            <v>.759</v>
          </cell>
          <cell r="S2031" t="str">
            <v>חוגים מקצועיים</v>
          </cell>
          <cell r="U2031">
            <v>5700</v>
          </cell>
          <cell r="V2031">
            <v>5700</v>
          </cell>
          <cell r="X2031">
            <v>5700</v>
          </cell>
          <cell r="Y2031">
            <v>5950</v>
          </cell>
        </row>
        <row r="2032">
          <cell r="U2032">
            <v>0</v>
          </cell>
          <cell r="V2032">
            <v>0</v>
          </cell>
          <cell r="X2032">
            <v>0</v>
          </cell>
          <cell r="Y2032">
            <v>0</v>
          </cell>
        </row>
        <row r="2033">
          <cell r="Q2033" t="str">
            <v>.780</v>
          </cell>
          <cell r="S2033" t="str">
            <v>תקציב שוטף</v>
          </cell>
          <cell r="U2033">
            <v>1900</v>
          </cell>
          <cell r="V2033">
            <v>1900</v>
          </cell>
          <cell r="X2033">
            <v>1900</v>
          </cell>
          <cell r="Y2033">
            <v>833</v>
          </cell>
        </row>
        <row r="2036">
          <cell r="J2036" t="str">
            <v>313640</v>
          </cell>
          <cell r="L2036" t="str">
            <v>אוניברסיטה  לנוער</v>
          </cell>
          <cell r="M2036">
            <v>30000</v>
          </cell>
          <cell r="N2036">
            <v>30000</v>
          </cell>
          <cell r="O2036">
            <v>30000</v>
          </cell>
          <cell r="P2036">
            <v>0</v>
          </cell>
          <cell r="Q2036" t="str">
            <v>813640</v>
          </cell>
          <cell r="S2036" t="str">
            <v>אוניברסיטה  לנוער</v>
          </cell>
          <cell r="U2036">
            <v>29600</v>
          </cell>
          <cell r="V2036">
            <v>29600</v>
          </cell>
          <cell r="X2036">
            <v>29600</v>
          </cell>
          <cell r="Y2036">
            <v>40313.79</v>
          </cell>
        </row>
        <row r="2037">
          <cell r="J2037" t="str">
            <v>-------</v>
          </cell>
          <cell r="L2037" t="str">
            <v>---------------------</v>
          </cell>
          <cell r="M2037" t="str">
            <v>-----------------</v>
          </cell>
          <cell r="N2037" t="str">
            <v>-----------------</v>
          </cell>
          <cell r="O2037" t="str">
            <v>--------------</v>
          </cell>
          <cell r="P2037" t="str">
            <v>--------------</v>
          </cell>
          <cell r="Q2037" t="str">
            <v>-----------------</v>
          </cell>
          <cell r="S2037" t="str">
            <v>-----------------</v>
          </cell>
          <cell r="U2037" t="str">
            <v>-----------------</v>
          </cell>
          <cell r="V2037" t="str">
            <v>-----------------</v>
          </cell>
          <cell r="X2037" t="str">
            <v>--------------</v>
          </cell>
          <cell r="Y2037" t="str">
            <v>--------------</v>
          </cell>
        </row>
        <row r="2038">
          <cell r="J2038" t="str">
            <v>.410</v>
          </cell>
          <cell r="L2038" t="str">
            <v>דמי חוגים</v>
          </cell>
          <cell r="M2038">
            <v>30000</v>
          </cell>
          <cell r="N2038">
            <v>30000</v>
          </cell>
          <cell r="O2038">
            <v>30000</v>
          </cell>
          <cell r="P2038">
            <v>0</v>
          </cell>
          <cell r="Q2038" t="str">
            <v>.210</v>
          </cell>
          <cell r="S2038" t="str">
            <v>משכורות</v>
          </cell>
          <cell r="U2038">
            <v>20000</v>
          </cell>
          <cell r="V2038">
            <v>20000</v>
          </cell>
          <cell r="X2038">
            <v>20000</v>
          </cell>
          <cell r="Y2038">
            <v>30981.79</v>
          </cell>
        </row>
        <row r="2039">
          <cell r="U2039">
            <v>0</v>
          </cell>
          <cell r="V2039">
            <v>0</v>
          </cell>
          <cell r="X2039">
            <v>0</v>
          </cell>
          <cell r="Y2039">
            <v>0</v>
          </cell>
        </row>
        <row r="2040">
          <cell r="Q2040" t="str">
            <v>.759</v>
          </cell>
          <cell r="S2040" t="str">
            <v>חוגים מקצועיים</v>
          </cell>
          <cell r="U2040">
            <v>8600</v>
          </cell>
          <cell r="V2040">
            <v>8600</v>
          </cell>
          <cell r="X2040">
            <v>8600</v>
          </cell>
          <cell r="Y2040">
            <v>8852</v>
          </cell>
        </row>
        <row r="2041">
          <cell r="U2041">
            <v>0</v>
          </cell>
          <cell r="V2041">
            <v>0</v>
          </cell>
          <cell r="X2041">
            <v>0</v>
          </cell>
          <cell r="Y2041">
            <v>0</v>
          </cell>
        </row>
        <row r="2042">
          <cell r="Q2042" t="str">
            <v>.780</v>
          </cell>
          <cell r="S2042" t="str">
            <v>תקציב שוטף</v>
          </cell>
          <cell r="U2042">
            <v>1000</v>
          </cell>
          <cell r="V2042">
            <v>1000</v>
          </cell>
          <cell r="X2042">
            <v>1000</v>
          </cell>
          <cell r="Y2042">
            <v>480</v>
          </cell>
        </row>
        <row r="2043">
          <cell r="X2043">
            <v>0</v>
          </cell>
        </row>
        <row r="2044">
          <cell r="L2044" t="str">
            <v>אשכולות  פייס-אלון</v>
          </cell>
          <cell r="M2044">
            <v>670000</v>
          </cell>
          <cell r="N2044">
            <v>670000</v>
          </cell>
          <cell r="O2044">
            <v>615000</v>
          </cell>
          <cell r="P2044">
            <v>394687</v>
          </cell>
          <cell r="S2044" t="str">
            <v>אשכולות  פייס-אלון</v>
          </cell>
          <cell r="U2044">
            <v>1153200</v>
          </cell>
          <cell r="V2044">
            <v>1153200</v>
          </cell>
          <cell r="X2044">
            <v>1132100</v>
          </cell>
          <cell r="Y2044">
            <v>1201567.1499999999</v>
          </cell>
        </row>
        <row r="2045">
          <cell r="J2045" t="str">
            <v>-------</v>
          </cell>
          <cell r="L2045" t="str">
            <v>---------------------</v>
          </cell>
          <cell r="M2045" t="str">
            <v>-----------------</v>
          </cell>
          <cell r="N2045" t="str">
            <v>-----------------</v>
          </cell>
          <cell r="O2045" t="str">
            <v>--------------</v>
          </cell>
          <cell r="P2045" t="str">
            <v>--------------</v>
          </cell>
          <cell r="Q2045" t="str">
            <v>-----------------</v>
          </cell>
          <cell r="S2045" t="str">
            <v>-----------------</v>
          </cell>
          <cell r="U2045" t="str">
            <v>-----------------</v>
          </cell>
          <cell r="V2045" t="str">
            <v>-----------------</v>
          </cell>
          <cell r="X2045" t="str">
            <v>-----------------</v>
          </cell>
          <cell r="Y2045" t="str">
            <v>-----------------</v>
          </cell>
        </row>
        <row r="2046">
          <cell r="J2046" t="str">
            <v>313641</v>
          </cell>
          <cell r="L2046" t="str">
            <v>מינהל</v>
          </cell>
          <cell r="M2046">
            <v>150000</v>
          </cell>
          <cell r="N2046">
            <v>150000</v>
          </cell>
          <cell r="O2046">
            <v>150000</v>
          </cell>
          <cell r="P2046">
            <v>0</v>
          </cell>
          <cell r="Q2046" t="str">
            <v>813641</v>
          </cell>
          <cell r="S2046" t="str">
            <v>מינהל</v>
          </cell>
          <cell r="U2046">
            <v>633200</v>
          </cell>
          <cell r="V2046">
            <v>633200</v>
          </cell>
          <cell r="X2046">
            <v>633300</v>
          </cell>
          <cell r="Y2046">
            <v>716340.62000000011</v>
          </cell>
        </row>
        <row r="2047">
          <cell r="J2047" t="str">
            <v>--------</v>
          </cell>
          <cell r="L2047" t="str">
            <v>-----------------</v>
          </cell>
          <cell r="M2047" t="str">
            <v>-----------------</v>
          </cell>
          <cell r="N2047" t="str">
            <v>-----------------</v>
          </cell>
          <cell r="O2047" t="str">
            <v>--------------</v>
          </cell>
          <cell r="P2047" t="str">
            <v>--------------</v>
          </cell>
          <cell r="Q2047" t="str">
            <v>--------</v>
          </cell>
          <cell r="S2047" t="str">
            <v>-----------------</v>
          </cell>
          <cell r="U2047" t="str">
            <v>-----------------</v>
          </cell>
          <cell r="V2047" t="str">
            <v>-----------------</v>
          </cell>
          <cell r="X2047" t="str">
            <v>--------------</v>
          </cell>
          <cell r="Y2047" t="str">
            <v>--------------</v>
          </cell>
        </row>
        <row r="2048">
          <cell r="J2048" t="str">
            <v>.920</v>
          </cell>
          <cell r="L2048" t="str">
            <v>השת' מ. החינוך</v>
          </cell>
          <cell r="M2048">
            <v>150000</v>
          </cell>
          <cell r="N2048">
            <v>150000</v>
          </cell>
          <cell r="O2048">
            <v>150000</v>
          </cell>
          <cell r="P2048">
            <v>0</v>
          </cell>
          <cell r="Q2048" t="str">
            <v xml:space="preserve">.110 </v>
          </cell>
          <cell r="S2048" t="str">
            <v>משכורת</v>
          </cell>
          <cell r="U2048">
            <v>555400</v>
          </cell>
          <cell r="V2048">
            <v>555400</v>
          </cell>
          <cell r="X2048">
            <v>530000</v>
          </cell>
          <cell r="Y2048">
            <v>591490.07999999996</v>
          </cell>
        </row>
        <row r="2049">
          <cell r="U2049">
            <v>0</v>
          </cell>
          <cell r="V2049">
            <v>0</v>
          </cell>
          <cell r="X2049">
            <v>0</v>
          </cell>
          <cell r="Y2049">
            <v>0</v>
          </cell>
        </row>
        <row r="2050">
          <cell r="Q2050" t="str">
            <v>.420</v>
          </cell>
          <cell r="S2050" t="str">
            <v>תיקונים ואחזקה</v>
          </cell>
          <cell r="U2050">
            <v>2700</v>
          </cell>
          <cell r="V2050">
            <v>2700</v>
          </cell>
          <cell r="X2050">
            <v>2700</v>
          </cell>
          <cell r="Y2050">
            <v>8820.93</v>
          </cell>
        </row>
        <row r="2051">
          <cell r="U2051">
            <v>0</v>
          </cell>
          <cell r="V2051">
            <v>0</v>
          </cell>
          <cell r="X2051">
            <v>0</v>
          </cell>
          <cell r="Y2051">
            <v>0</v>
          </cell>
        </row>
        <row r="2052">
          <cell r="Q2052" t="str">
            <v xml:space="preserve">.431 </v>
          </cell>
          <cell r="S2052" t="str">
            <v>הוצאות חשמל</v>
          </cell>
          <cell r="U2052">
            <v>63300</v>
          </cell>
          <cell r="V2052">
            <v>63300</v>
          </cell>
          <cell r="X2052">
            <v>55000</v>
          </cell>
          <cell r="Y2052">
            <v>70948.97</v>
          </cell>
        </row>
        <row r="2053">
          <cell r="U2053">
            <v>0</v>
          </cell>
          <cell r="V2053">
            <v>0</v>
          </cell>
          <cell r="X2053">
            <v>0</v>
          </cell>
          <cell r="Y2053">
            <v>0</v>
          </cell>
        </row>
        <row r="2054">
          <cell r="Q2054" t="str">
            <v xml:space="preserve">.440 </v>
          </cell>
          <cell r="S2054" t="str">
            <v>ביטוח</v>
          </cell>
          <cell r="U2054">
            <v>2600</v>
          </cell>
          <cell r="V2054">
            <v>2600</v>
          </cell>
          <cell r="X2054">
            <v>3000</v>
          </cell>
          <cell r="Y2054">
            <v>2575.31</v>
          </cell>
        </row>
        <row r="2055">
          <cell r="U2055">
            <v>0</v>
          </cell>
          <cell r="V2055">
            <v>0</v>
          </cell>
          <cell r="X2055">
            <v>0</v>
          </cell>
          <cell r="Y2055">
            <v>0</v>
          </cell>
        </row>
        <row r="2056">
          <cell r="Q2056" t="str">
            <v xml:space="preserve">.511 </v>
          </cell>
          <cell r="S2056" t="str">
            <v>הוצאות כיבוד</v>
          </cell>
          <cell r="U2056">
            <v>1100</v>
          </cell>
          <cell r="V2056">
            <v>1100</v>
          </cell>
          <cell r="X2056">
            <v>1000</v>
          </cell>
          <cell r="Y2056">
            <v>999</v>
          </cell>
        </row>
        <row r="2057">
          <cell r="U2057">
            <v>0</v>
          </cell>
          <cell r="V2057">
            <v>0</v>
          </cell>
          <cell r="X2057">
            <v>0</v>
          </cell>
          <cell r="Y2057">
            <v>0</v>
          </cell>
        </row>
        <row r="2058">
          <cell r="Q2058" t="str">
            <v xml:space="preserve">.540 </v>
          </cell>
          <cell r="S2058" t="str">
            <v>הוצאות  טלפון</v>
          </cell>
          <cell r="U2058">
            <v>3400</v>
          </cell>
          <cell r="V2058">
            <v>3400</v>
          </cell>
          <cell r="X2058">
            <v>4000</v>
          </cell>
          <cell r="Y2058">
            <v>4453.24</v>
          </cell>
        </row>
        <row r="2059">
          <cell r="U2059">
            <v>0</v>
          </cell>
          <cell r="V2059">
            <v>0</v>
          </cell>
          <cell r="X2059">
            <v>0</v>
          </cell>
          <cell r="Y2059">
            <v>0</v>
          </cell>
        </row>
        <row r="2060">
          <cell r="Q2060" t="str">
            <v xml:space="preserve">.550 </v>
          </cell>
          <cell r="S2060" t="str">
            <v>פרסומים</v>
          </cell>
          <cell r="U2060">
            <v>3600</v>
          </cell>
          <cell r="V2060">
            <v>3600</v>
          </cell>
          <cell r="X2060">
            <v>3600</v>
          </cell>
          <cell r="Y2060">
            <v>3998</v>
          </cell>
        </row>
        <row r="2061">
          <cell r="U2061">
            <v>0</v>
          </cell>
          <cell r="V2061">
            <v>0</v>
          </cell>
          <cell r="X2061">
            <v>0</v>
          </cell>
          <cell r="Y2061">
            <v>0</v>
          </cell>
        </row>
        <row r="2062">
          <cell r="Q2062" t="str">
            <v xml:space="preserve">.560 </v>
          </cell>
          <cell r="S2062" t="str">
            <v>הוצאות משרדיות</v>
          </cell>
          <cell r="U2062">
            <v>1000</v>
          </cell>
          <cell r="V2062">
            <v>1000</v>
          </cell>
          <cell r="X2062">
            <v>1000</v>
          </cell>
          <cell r="Y2062">
            <v>684.81</v>
          </cell>
        </row>
        <row r="2063">
          <cell r="U2063">
            <v>0</v>
          </cell>
          <cell r="V2063">
            <v>0</v>
          </cell>
          <cell r="X2063">
            <v>0</v>
          </cell>
          <cell r="Y2063">
            <v>0</v>
          </cell>
        </row>
        <row r="2064">
          <cell r="Q2064" t="str">
            <v xml:space="preserve">.593 </v>
          </cell>
          <cell r="S2064" t="str">
            <v>השתת' בהוצ' הנח"ש</v>
          </cell>
          <cell r="U2064">
            <v>100</v>
          </cell>
          <cell r="V2064">
            <v>100</v>
          </cell>
          <cell r="X2064">
            <v>1000</v>
          </cell>
          <cell r="Y2064">
            <v>138.28</v>
          </cell>
        </row>
        <row r="2066">
          <cell r="Q2066" t="str">
            <v xml:space="preserve">.751 </v>
          </cell>
          <cell r="S2066" t="str">
            <v xml:space="preserve">קבלן נקיון </v>
          </cell>
          <cell r="X2066">
            <v>32000</v>
          </cell>
          <cell r="Y2066">
            <v>32232</v>
          </cell>
        </row>
        <row r="2068">
          <cell r="J2068" t="str">
            <v>313642</v>
          </cell>
          <cell r="L2068" t="str">
            <v>אשכול  - פעולות</v>
          </cell>
          <cell r="M2068">
            <v>520000</v>
          </cell>
          <cell r="N2068">
            <v>520000</v>
          </cell>
          <cell r="O2068">
            <v>465000</v>
          </cell>
          <cell r="P2068">
            <v>394687</v>
          </cell>
          <cell r="Q2068" t="str">
            <v>813642</v>
          </cell>
          <cell r="S2068" t="str">
            <v>אשכול   פייס- פעולות</v>
          </cell>
          <cell r="U2068">
            <v>520000</v>
          </cell>
          <cell r="V2068">
            <v>520000</v>
          </cell>
          <cell r="X2068">
            <v>498800</v>
          </cell>
          <cell r="Y2068">
            <v>485226.52999999991</v>
          </cell>
        </row>
        <row r="2069">
          <cell r="J2069" t="str">
            <v>-------</v>
          </cell>
          <cell r="L2069" t="str">
            <v>---------------------</v>
          </cell>
          <cell r="M2069" t="str">
            <v>-----------------</v>
          </cell>
          <cell r="N2069" t="str">
            <v>-----------------</v>
          </cell>
          <cell r="O2069" t="str">
            <v>-----------------</v>
          </cell>
          <cell r="P2069" t="str">
            <v>--------------</v>
          </cell>
          <cell r="Q2069" t="str">
            <v>-----------------</v>
          </cell>
          <cell r="S2069" t="str">
            <v>-----------------</v>
          </cell>
          <cell r="U2069" t="str">
            <v>-----------------</v>
          </cell>
          <cell r="V2069" t="str">
            <v>-----------------</v>
          </cell>
          <cell r="X2069" t="str">
            <v>--------------</v>
          </cell>
          <cell r="Y2069" t="str">
            <v>--------------</v>
          </cell>
        </row>
        <row r="2070">
          <cell r="J2070" t="str">
            <v>.410</v>
          </cell>
          <cell r="L2070" t="str">
            <v>דמי חוגים</v>
          </cell>
          <cell r="M2070">
            <v>330000</v>
          </cell>
          <cell r="N2070">
            <v>330000</v>
          </cell>
          <cell r="O2070">
            <v>275000</v>
          </cell>
          <cell r="P2070">
            <v>197281</v>
          </cell>
          <cell r="Q2070" t="str">
            <v>.210</v>
          </cell>
          <cell r="S2070" t="str">
            <v>שכר מדריכים</v>
          </cell>
          <cell r="U2070">
            <v>127000</v>
          </cell>
          <cell r="V2070">
            <v>127000</v>
          </cell>
          <cell r="X2070">
            <v>127000</v>
          </cell>
          <cell r="Y2070">
            <v>99919.3</v>
          </cell>
        </row>
        <row r="2071">
          <cell r="M2071">
            <v>0</v>
          </cell>
          <cell r="N2071">
            <v>0</v>
          </cell>
          <cell r="O2071">
            <v>0</v>
          </cell>
          <cell r="P2071">
            <v>0</v>
          </cell>
          <cell r="U2071">
            <v>0</v>
          </cell>
          <cell r="V2071">
            <v>0</v>
          </cell>
          <cell r="X2071">
            <v>0</v>
          </cell>
          <cell r="Y2071">
            <v>0</v>
          </cell>
        </row>
        <row r="2072">
          <cell r="J2072" t="str">
            <v>.420</v>
          </cell>
          <cell r="L2072" t="str">
            <v>דמי שימוש האולם</v>
          </cell>
          <cell r="M2072">
            <v>190000</v>
          </cell>
          <cell r="N2072">
            <v>190000</v>
          </cell>
          <cell r="O2072">
            <v>190000</v>
          </cell>
          <cell r="P2072">
            <v>197406</v>
          </cell>
          <cell r="Q2072" t="str">
            <v>.420</v>
          </cell>
          <cell r="S2072" t="str">
            <v>תיקונים ואחזקה</v>
          </cell>
          <cell r="U2072">
            <v>10200</v>
          </cell>
          <cell r="V2072">
            <v>10200</v>
          </cell>
          <cell r="X2072">
            <v>10200</v>
          </cell>
          <cell r="Y2072">
            <v>24292.560000000001</v>
          </cell>
        </row>
        <row r="2073">
          <cell r="U2073">
            <v>0</v>
          </cell>
          <cell r="V2073">
            <v>0</v>
          </cell>
          <cell r="X2073">
            <v>0</v>
          </cell>
          <cell r="Y2073">
            <v>0</v>
          </cell>
        </row>
        <row r="2074">
          <cell r="Q2074" t="str">
            <v xml:space="preserve">.431 </v>
          </cell>
          <cell r="S2074" t="str">
            <v>הוצאות חשמל</v>
          </cell>
          <cell r="U2074">
            <v>74100</v>
          </cell>
          <cell r="V2074">
            <v>74100</v>
          </cell>
          <cell r="X2074">
            <v>58000</v>
          </cell>
          <cell r="Y2074">
            <v>70948.929999999993</v>
          </cell>
        </row>
        <row r="2075">
          <cell r="U2075">
            <v>0</v>
          </cell>
          <cell r="V2075">
            <v>0</v>
          </cell>
          <cell r="X2075">
            <v>0</v>
          </cell>
          <cell r="Y2075">
            <v>0</v>
          </cell>
        </row>
        <row r="2076">
          <cell r="Q2076" t="str">
            <v xml:space="preserve">.432 </v>
          </cell>
          <cell r="S2076" t="str">
            <v>הוצאות  מים</v>
          </cell>
          <cell r="U2076">
            <v>26000</v>
          </cell>
          <cell r="V2076">
            <v>26000</v>
          </cell>
          <cell r="X2076">
            <v>26000</v>
          </cell>
          <cell r="Y2076">
            <v>13194.02</v>
          </cell>
        </row>
        <row r="2077">
          <cell r="U2077">
            <v>0</v>
          </cell>
          <cell r="V2077">
            <v>0</v>
          </cell>
          <cell r="X2077">
            <v>0</v>
          </cell>
          <cell r="Y2077">
            <v>0</v>
          </cell>
        </row>
        <row r="2078">
          <cell r="Q2078" t="str">
            <v xml:space="preserve">.440 </v>
          </cell>
          <cell r="S2078" t="str">
            <v>ביטוח</v>
          </cell>
          <cell r="U2078">
            <v>6000</v>
          </cell>
          <cell r="V2078">
            <v>6000</v>
          </cell>
          <cell r="X2078">
            <v>7000</v>
          </cell>
          <cell r="Y2078">
            <v>6009.11</v>
          </cell>
        </row>
        <row r="2079">
          <cell r="U2079">
            <v>0</v>
          </cell>
          <cell r="V2079">
            <v>0</v>
          </cell>
          <cell r="X2079">
            <v>0</v>
          </cell>
          <cell r="Y2079">
            <v>0</v>
          </cell>
        </row>
        <row r="2080">
          <cell r="Q2080" t="str">
            <v xml:space="preserve">.511 </v>
          </cell>
          <cell r="S2080" t="str">
            <v>הוצאות כיבוד</v>
          </cell>
          <cell r="U2080">
            <v>2000</v>
          </cell>
          <cell r="V2080">
            <v>2000</v>
          </cell>
          <cell r="X2080">
            <v>1800</v>
          </cell>
          <cell r="Y2080">
            <v>1852</v>
          </cell>
        </row>
        <row r="2081">
          <cell r="U2081">
            <v>0</v>
          </cell>
          <cell r="V2081">
            <v>0</v>
          </cell>
          <cell r="X2081">
            <v>0</v>
          </cell>
          <cell r="Y2081">
            <v>0</v>
          </cell>
        </row>
        <row r="2082">
          <cell r="Q2082" t="str">
            <v xml:space="preserve">.540 </v>
          </cell>
          <cell r="S2082" t="str">
            <v>הוצאות  טלפון</v>
          </cell>
          <cell r="U2082">
            <v>8800</v>
          </cell>
          <cell r="V2082">
            <v>8800</v>
          </cell>
          <cell r="X2082">
            <v>10000</v>
          </cell>
          <cell r="Y2082">
            <v>15584.04</v>
          </cell>
        </row>
        <row r="2083">
          <cell r="U2083">
            <v>0</v>
          </cell>
          <cell r="V2083">
            <v>0</v>
          </cell>
          <cell r="X2083">
            <v>0</v>
          </cell>
          <cell r="Y2083">
            <v>0</v>
          </cell>
        </row>
        <row r="2084">
          <cell r="Q2084" t="str">
            <v xml:space="preserve">.550 </v>
          </cell>
          <cell r="S2084" t="str">
            <v>פרסומים</v>
          </cell>
          <cell r="U2084">
            <v>5400</v>
          </cell>
          <cell r="V2084">
            <v>5400</v>
          </cell>
          <cell r="X2084">
            <v>5400</v>
          </cell>
          <cell r="Y2084">
            <v>6167</v>
          </cell>
        </row>
        <row r="2085">
          <cell r="U2085">
            <v>0</v>
          </cell>
          <cell r="V2085">
            <v>0</v>
          </cell>
          <cell r="X2085">
            <v>0</v>
          </cell>
          <cell r="Y2085">
            <v>0</v>
          </cell>
        </row>
        <row r="2086">
          <cell r="Q2086" t="str">
            <v xml:space="preserve">.560 </v>
          </cell>
          <cell r="S2086" t="str">
            <v>הוצאות משרדיות</v>
          </cell>
          <cell r="U2086">
            <v>1800</v>
          </cell>
          <cell r="V2086">
            <v>1800</v>
          </cell>
          <cell r="X2086">
            <v>1800</v>
          </cell>
          <cell r="Y2086">
            <v>1777.07</v>
          </cell>
        </row>
        <row r="2087">
          <cell r="U2087">
            <v>0</v>
          </cell>
          <cell r="V2087">
            <v>0</v>
          </cell>
          <cell r="X2087">
            <v>0</v>
          </cell>
          <cell r="Y2087">
            <v>0</v>
          </cell>
        </row>
        <row r="2088">
          <cell r="Q2088" t="str">
            <v xml:space="preserve">.593 </v>
          </cell>
          <cell r="S2088" t="str">
            <v>השתת'בהוצ' הנח"ש</v>
          </cell>
          <cell r="U2088">
            <v>100</v>
          </cell>
          <cell r="V2088">
            <v>100</v>
          </cell>
          <cell r="X2088">
            <v>1000</v>
          </cell>
          <cell r="Y2088">
            <v>138.28</v>
          </cell>
        </row>
        <row r="2089">
          <cell r="U2089">
            <v>0</v>
          </cell>
          <cell r="V2089">
            <v>0</v>
          </cell>
          <cell r="X2089">
            <v>0</v>
          </cell>
          <cell r="Y2089">
            <v>0</v>
          </cell>
        </row>
        <row r="2090">
          <cell r="Q2090" t="str">
            <v>.720</v>
          </cell>
          <cell r="S2090" t="str">
            <v xml:space="preserve">חומרים </v>
          </cell>
          <cell r="U2090">
            <v>16400</v>
          </cell>
          <cell r="V2090">
            <v>16400</v>
          </cell>
          <cell r="X2090">
            <v>16400</v>
          </cell>
          <cell r="Y2090">
            <v>17747.830000000002</v>
          </cell>
        </row>
        <row r="2091">
          <cell r="U2091">
            <v>0</v>
          </cell>
          <cell r="V2091">
            <v>0</v>
          </cell>
          <cell r="X2091">
            <v>0</v>
          </cell>
          <cell r="Y2091">
            <v>0</v>
          </cell>
        </row>
        <row r="2092">
          <cell r="Q2092" t="str">
            <v xml:space="preserve">.751 </v>
          </cell>
          <cell r="S2092" t="str">
            <v xml:space="preserve">קבלן נקיון  </v>
          </cell>
          <cell r="U2092">
            <v>54000</v>
          </cell>
          <cell r="V2092">
            <v>54000</v>
          </cell>
          <cell r="X2092">
            <v>46000</v>
          </cell>
          <cell r="Y2092">
            <v>36995.99</v>
          </cell>
        </row>
        <row r="2093">
          <cell r="U2093">
            <v>0</v>
          </cell>
          <cell r="V2093">
            <v>0</v>
          </cell>
          <cell r="X2093">
            <v>0</v>
          </cell>
          <cell r="Y2093">
            <v>0</v>
          </cell>
        </row>
        <row r="2094">
          <cell r="Q2094" t="str">
            <v>.752</v>
          </cell>
          <cell r="S2094" t="str">
            <v>אבטחה</v>
          </cell>
          <cell r="U2094">
            <v>85600</v>
          </cell>
          <cell r="V2094">
            <v>85600</v>
          </cell>
          <cell r="X2094">
            <v>85600</v>
          </cell>
          <cell r="Y2094">
            <v>72618</v>
          </cell>
        </row>
        <row r="2095">
          <cell r="Q2095" t="str">
            <v>.759</v>
          </cell>
          <cell r="S2095" t="str">
            <v>חוגים מקצועיים</v>
          </cell>
          <cell r="U2095">
            <v>85500</v>
          </cell>
          <cell r="V2095">
            <v>85500</v>
          </cell>
          <cell r="X2095">
            <v>85500</v>
          </cell>
          <cell r="Y2095">
            <v>98342.399999999994</v>
          </cell>
        </row>
        <row r="2096">
          <cell r="Q2096" t="str">
            <v>.780</v>
          </cell>
          <cell r="S2096" t="str">
            <v xml:space="preserve">תקציב שוטף </v>
          </cell>
          <cell r="U2096">
            <v>17100</v>
          </cell>
          <cell r="V2096">
            <v>17100</v>
          </cell>
          <cell r="X2096">
            <v>17100</v>
          </cell>
          <cell r="Y2096">
            <v>19640</v>
          </cell>
        </row>
        <row r="2097">
          <cell r="X2097">
            <v>0</v>
          </cell>
        </row>
        <row r="2098">
          <cell r="Q2098" t="str">
            <v>813643</v>
          </cell>
          <cell r="S2098" t="str">
            <v>מועצה ציונית</v>
          </cell>
          <cell r="U2098">
            <v>38800</v>
          </cell>
          <cell r="V2098">
            <v>38800</v>
          </cell>
          <cell r="X2098">
            <v>38800</v>
          </cell>
          <cell r="Y2098">
            <v>42880.93</v>
          </cell>
        </row>
        <row r="2099">
          <cell r="Q2099" t="str">
            <v>----------</v>
          </cell>
          <cell r="S2099" t="str">
            <v>-----------------</v>
          </cell>
          <cell r="U2099" t="str">
            <v>-----------------</v>
          </cell>
          <cell r="V2099" t="str">
            <v>-----------------</v>
          </cell>
          <cell r="X2099" t="str">
            <v>--------------</v>
          </cell>
          <cell r="Y2099" t="str">
            <v>--------------</v>
          </cell>
        </row>
        <row r="2100">
          <cell r="Q2100" t="str">
            <v>.210</v>
          </cell>
          <cell r="S2100" t="str">
            <v>משכורות</v>
          </cell>
          <cell r="U2100">
            <v>35300</v>
          </cell>
          <cell r="V2100">
            <v>35300</v>
          </cell>
          <cell r="X2100">
            <v>35300</v>
          </cell>
          <cell r="Y2100">
            <v>39107.68</v>
          </cell>
        </row>
        <row r="2101">
          <cell r="U2101">
            <v>0</v>
          </cell>
          <cell r="V2101">
            <v>0</v>
          </cell>
          <cell r="X2101">
            <v>0</v>
          </cell>
          <cell r="Y2101">
            <v>0</v>
          </cell>
        </row>
        <row r="2102">
          <cell r="Q2102" t="str">
            <v>.710</v>
          </cell>
          <cell r="S2102" t="str">
            <v>הסעות</v>
          </cell>
          <cell r="U2102">
            <v>1700</v>
          </cell>
          <cell r="V2102">
            <v>1700</v>
          </cell>
          <cell r="X2102">
            <v>1700</v>
          </cell>
          <cell r="Y2102">
            <v>1777</v>
          </cell>
        </row>
        <row r="2103">
          <cell r="U2103">
            <v>0</v>
          </cell>
          <cell r="V2103">
            <v>0</v>
          </cell>
          <cell r="X2103">
            <v>0</v>
          </cell>
          <cell r="Y2103">
            <v>0</v>
          </cell>
        </row>
        <row r="2104">
          <cell r="Q2104" t="str">
            <v>.780</v>
          </cell>
          <cell r="S2104" t="str">
            <v>תקציב שוטף</v>
          </cell>
          <cell r="U2104">
            <v>1800</v>
          </cell>
          <cell r="V2104">
            <v>1800</v>
          </cell>
          <cell r="X2104">
            <v>1800</v>
          </cell>
          <cell r="Y2104">
            <v>1996.25</v>
          </cell>
        </row>
        <row r="2107">
          <cell r="J2107" t="str">
            <v>313645</v>
          </cell>
          <cell r="L2107" t="str">
            <v xml:space="preserve">מרכז קהילתי </v>
          </cell>
          <cell r="M2107">
            <v>65000</v>
          </cell>
          <cell r="N2107">
            <v>65000</v>
          </cell>
          <cell r="O2107">
            <v>52000</v>
          </cell>
          <cell r="P2107">
            <v>23403.5</v>
          </cell>
          <cell r="Q2107" t="str">
            <v>813645</v>
          </cell>
          <cell r="S2107" t="str">
            <v xml:space="preserve">מרכז קהילתי </v>
          </cell>
          <cell r="U2107">
            <v>82000</v>
          </cell>
          <cell r="V2107">
            <v>82000</v>
          </cell>
          <cell r="X2107">
            <v>78500</v>
          </cell>
          <cell r="Y2107">
            <v>150636.26</v>
          </cell>
        </row>
        <row r="2108">
          <cell r="J2108" t="str">
            <v>-------</v>
          </cell>
          <cell r="L2108" t="str">
            <v>---------------------</v>
          </cell>
          <cell r="M2108" t="str">
            <v>--------------</v>
          </cell>
          <cell r="N2108" t="str">
            <v>--------------</v>
          </cell>
          <cell r="O2108" t="str">
            <v>--------------</v>
          </cell>
          <cell r="P2108" t="str">
            <v>--------------</v>
          </cell>
          <cell r="Q2108" t="str">
            <v>-------</v>
          </cell>
          <cell r="S2108" t="str">
            <v>-----------------</v>
          </cell>
          <cell r="U2108" t="str">
            <v>-----------------</v>
          </cell>
          <cell r="V2108" t="str">
            <v>-----------------</v>
          </cell>
          <cell r="X2108" t="str">
            <v>--------------</v>
          </cell>
          <cell r="Y2108" t="str">
            <v>--------------</v>
          </cell>
        </row>
        <row r="2109">
          <cell r="J2109" t="str">
            <v>.410</v>
          </cell>
          <cell r="L2109" t="str">
            <v>דמי חוגים</v>
          </cell>
          <cell r="M2109">
            <v>35000</v>
          </cell>
          <cell r="N2109">
            <v>35000</v>
          </cell>
          <cell r="O2109">
            <v>22000</v>
          </cell>
          <cell r="P2109">
            <v>23403.5</v>
          </cell>
          <cell r="Q2109" t="str">
            <v>.210</v>
          </cell>
          <cell r="S2109" t="str">
            <v>משכורות</v>
          </cell>
          <cell r="U2109">
            <v>63000</v>
          </cell>
          <cell r="V2109">
            <v>63000</v>
          </cell>
          <cell r="X2109">
            <v>63000</v>
          </cell>
          <cell r="Y2109">
            <v>123258.92</v>
          </cell>
        </row>
        <row r="2110">
          <cell r="M2110">
            <v>0</v>
          </cell>
          <cell r="N2110">
            <v>0</v>
          </cell>
          <cell r="O2110">
            <v>0</v>
          </cell>
          <cell r="P2110">
            <v>0</v>
          </cell>
          <cell r="U2110">
            <v>0</v>
          </cell>
          <cell r="V2110">
            <v>0</v>
          </cell>
          <cell r="X2110">
            <v>0</v>
          </cell>
          <cell r="Y2110">
            <v>0</v>
          </cell>
        </row>
        <row r="2111">
          <cell r="J2111" t="str">
            <v>.420</v>
          </cell>
          <cell r="L2111" t="str">
            <v>השת' גורמי פנים</v>
          </cell>
          <cell r="M2111">
            <v>30000</v>
          </cell>
          <cell r="N2111">
            <v>30000</v>
          </cell>
          <cell r="O2111">
            <v>30000</v>
          </cell>
          <cell r="Q2111" t="str">
            <v>.751</v>
          </cell>
          <cell r="S2111" t="str">
            <v>קבלן נקיון</v>
          </cell>
          <cell r="U2111">
            <v>12500</v>
          </cell>
          <cell r="V2111">
            <v>12500</v>
          </cell>
          <cell r="X2111">
            <v>9000</v>
          </cell>
          <cell r="Y2111">
            <v>20342.86</v>
          </cell>
        </row>
        <row r="2112">
          <cell r="U2112">
            <v>0</v>
          </cell>
          <cell r="V2112">
            <v>0</v>
          </cell>
          <cell r="X2112">
            <v>0</v>
          </cell>
          <cell r="Y2112">
            <v>0</v>
          </cell>
        </row>
        <row r="2113">
          <cell r="Q2113" t="str">
            <v>.759</v>
          </cell>
          <cell r="S2113" t="str">
            <v>חוגים מקצועיים</v>
          </cell>
          <cell r="U2113">
            <v>3800</v>
          </cell>
          <cell r="V2113">
            <v>3800</v>
          </cell>
          <cell r="X2113">
            <v>3800</v>
          </cell>
          <cell r="Y2113">
            <v>3800</v>
          </cell>
        </row>
        <row r="2114">
          <cell r="U2114">
            <v>0</v>
          </cell>
          <cell r="V2114">
            <v>0</v>
          </cell>
          <cell r="X2114">
            <v>0</v>
          </cell>
          <cell r="Y2114">
            <v>0</v>
          </cell>
        </row>
        <row r="2115">
          <cell r="Q2115" t="str">
            <v>.780</v>
          </cell>
          <cell r="S2115" t="str">
            <v>תקציב שוטף</v>
          </cell>
          <cell r="U2115">
            <v>2700</v>
          </cell>
          <cell r="V2115">
            <v>2700</v>
          </cell>
          <cell r="X2115">
            <v>2700</v>
          </cell>
          <cell r="Y2115">
            <v>3234.48</v>
          </cell>
        </row>
        <row r="2118">
          <cell r="J2118" t="str">
            <v>50-70</v>
          </cell>
          <cell r="L2118" t="str">
            <v>מחלקת אומנות</v>
          </cell>
          <cell r="M2118">
            <v>3479000</v>
          </cell>
          <cell r="N2118">
            <v>3479000</v>
          </cell>
          <cell r="O2118">
            <v>3337000</v>
          </cell>
          <cell r="P2118">
            <v>2930233.9000000004</v>
          </cell>
          <cell r="Q2118" t="str">
            <v>50-70</v>
          </cell>
          <cell r="S2118" t="str">
            <v>מחלקת אומנות</v>
          </cell>
          <cell r="U2118">
            <v>4421400</v>
          </cell>
          <cell r="V2118">
            <v>4421400</v>
          </cell>
          <cell r="X2118">
            <v>4424200</v>
          </cell>
          <cell r="Y2118">
            <v>4941378.0799999991</v>
          </cell>
        </row>
        <row r="2119">
          <cell r="J2119" t="str">
            <v>-------</v>
          </cell>
          <cell r="L2119" t="str">
            <v>---------------------</v>
          </cell>
          <cell r="M2119" t="str">
            <v>-----------------</v>
          </cell>
          <cell r="N2119" t="str">
            <v>-----------------</v>
          </cell>
          <cell r="O2119" t="str">
            <v>-----------------</v>
          </cell>
          <cell r="P2119" t="str">
            <v>--------------</v>
          </cell>
          <cell r="Q2119" t="str">
            <v>-----------------</v>
          </cell>
          <cell r="S2119" t="str">
            <v>----------------------</v>
          </cell>
          <cell r="U2119" t="str">
            <v>-----------------</v>
          </cell>
          <cell r="V2119" t="str">
            <v>-----------------</v>
          </cell>
          <cell r="X2119" t="str">
            <v>-----------------</v>
          </cell>
          <cell r="Y2119" t="str">
            <v>-----------------</v>
          </cell>
        </row>
        <row r="2120">
          <cell r="J2120" t="str">
            <v>313653</v>
          </cell>
          <cell r="L2120" t="str">
            <v>מרכז מוסיקה צעיר</v>
          </cell>
          <cell r="M2120">
            <v>404000</v>
          </cell>
          <cell r="N2120">
            <v>404000</v>
          </cell>
          <cell r="O2120">
            <v>399000</v>
          </cell>
          <cell r="P2120">
            <v>408697.15</v>
          </cell>
          <cell r="Q2120" t="str">
            <v>813653</v>
          </cell>
          <cell r="S2120" t="str">
            <v>מרכז מוסיקה צעיר</v>
          </cell>
          <cell r="U2120">
            <v>636200</v>
          </cell>
          <cell r="V2120">
            <v>636200</v>
          </cell>
          <cell r="X2120">
            <v>642800</v>
          </cell>
          <cell r="Y2120">
            <v>689094.03</v>
          </cell>
        </row>
        <row r="2121">
          <cell r="J2121" t="str">
            <v>-------</v>
          </cell>
          <cell r="L2121" t="str">
            <v>---------------------</v>
          </cell>
          <cell r="M2121" t="str">
            <v>-----------------</v>
          </cell>
          <cell r="N2121" t="str">
            <v>-----------------</v>
          </cell>
          <cell r="O2121" t="str">
            <v>-----------------</v>
          </cell>
          <cell r="P2121" t="str">
            <v>--------------</v>
          </cell>
          <cell r="Q2121" t="str">
            <v>---------</v>
          </cell>
          <cell r="S2121" t="str">
            <v>----------------------</v>
          </cell>
          <cell r="U2121" t="str">
            <v>-----------------</v>
          </cell>
          <cell r="V2121" t="str">
            <v>-----------------</v>
          </cell>
          <cell r="X2121" t="str">
            <v>--------------</v>
          </cell>
          <cell r="Y2121" t="str">
            <v>--------------</v>
          </cell>
        </row>
        <row r="2122">
          <cell r="J2122" t="str">
            <v>.410</v>
          </cell>
          <cell r="L2122" t="str">
            <v>דמי חוגים</v>
          </cell>
          <cell r="M2122">
            <v>385000</v>
          </cell>
          <cell r="N2122">
            <v>385000</v>
          </cell>
          <cell r="O2122">
            <v>380000</v>
          </cell>
          <cell r="P2122">
            <v>387538.95</v>
          </cell>
          <cell r="Q2122" t="str">
            <v>.210</v>
          </cell>
          <cell r="S2122" t="str">
            <v>שכר - מורים</v>
          </cell>
          <cell r="U2122">
            <v>309400</v>
          </cell>
          <cell r="V2122">
            <v>309400</v>
          </cell>
          <cell r="X2122">
            <v>309400</v>
          </cell>
          <cell r="Y2122">
            <v>325318.31</v>
          </cell>
        </row>
        <row r="2124">
          <cell r="J2124" t="str">
            <v>.411</v>
          </cell>
          <cell r="L2124" t="str">
            <v xml:space="preserve"> כשרונות צעירים</v>
          </cell>
          <cell r="M2124">
            <v>15000</v>
          </cell>
          <cell r="N2124">
            <v>15000</v>
          </cell>
          <cell r="O2124">
            <v>15000</v>
          </cell>
          <cell r="P2124">
            <v>16770</v>
          </cell>
          <cell r="Q2124" t="str">
            <v>.211</v>
          </cell>
          <cell r="S2124" t="str">
            <v>מרכז מוסיקה צעיר</v>
          </cell>
          <cell r="U2124">
            <v>247000</v>
          </cell>
          <cell r="V2124">
            <v>247000</v>
          </cell>
          <cell r="X2124">
            <v>247000</v>
          </cell>
          <cell r="Y2124">
            <v>251416.32000000001</v>
          </cell>
        </row>
        <row r="2125">
          <cell r="M2125">
            <v>0</v>
          </cell>
          <cell r="N2125">
            <v>0</v>
          </cell>
          <cell r="O2125">
            <v>0</v>
          </cell>
          <cell r="P2125">
            <v>0</v>
          </cell>
        </row>
        <row r="2126">
          <cell r="J2126" t="str">
            <v>.420</v>
          </cell>
          <cell r="L2126" t="str">
            <v>השכרת כלי נגינה</v>
          </cell>
          <cell r="M2126">
            <v>4000</v>
          </cell>
          <cell r="N2126">
            <v>4000</v>
          </cell>
          <cell r="O2126">
            <v>4000</v>
          </cell>
          <cell r="P2126">
            <v>4388.2</v>
          </cell>
          <cell r="Q2126" t="str">
            <v>.432</v>
          </cell>
          <cell r="S2126" t="str">
            <v>הוצאות  מים</v>
          </cell>
          <cell r="U2126">
            <v>5000</v>
          </cell>
          <cell r="V2126">
            <v>5000</v>
          </cell>
          <cell r="X2126">
            <v>0</v>
          </cell>
        </row>
        <row r="2128">
          <cell r="Q2128" t="str">
            <v>.593</v>
          </cell>
          <cell r="S2128" t="str">
            <v>השתת' בהנח"ש</v>
          </cell>
          <cell r="U2128">
            <v>100</v>
          </cell>
          <cell r="V2128">
            <v>100</v>
          </cell>
          <cell r="X2128">
            <v>1000</v>
          </cell>
          <cell r="Y2128">
            <v>138.28</v>
          </cell>
        </row>
        <row r="2129">
          <cell r="M2129" t="str">
            <v xml:space="preserve"> </v>
          </cell>
          <cell r="N2129" t="str">
            <v xml:space="preserve"> </v>
          </cell>
          <cell r="U2129">
            <v>0</v>
          </cell>
          <cell r="V2129">
            <v>0</v>
          </cell>
          <cell r="X2129">
            <v>0</v>
          </cell>
          <cell r="Y2129">
            <v>0</v>
          </cell>
        </row>
        <row r="2130">
          <cell r="Q2130" t="str">
            <v xml:space="preserve">.751 </v>
          </cell>
          <cell r="S2130" t="str">
            <v xml:space="preserve">קבלן  נקיון </v>
          </cell>
          <cell r="U2130">
            <v>13300</v>
          </cell>
          <cell r="V2130">
            <v>13300</v>
          </cell>
          <cell r="X2130">
            <v>24000</v>
          </cell>
          <cell r="Y2130">
            <v>47800</v>
          </cell>
        </row>
        <row r="2132">
          <cell r="Q2132" t="str">
            <v>.752</v>
          </cell>
          <cell r="S2132" t="str">
            <v>אבטחה</v>
          </cell>
          <cell r="U2132">
            <v>28500</v>
          </cell>
          <cell r="V2132">
            <v>28500</v>
          </cell>
          <cell r="X2132">
            <v>28500</v>
          </cell>
        </row>
        <row r="2134">
          <cell r="Q2134" t="str">
            <v>.759</v>
          </cell>
          <cell r="S2134" t="str">
            <v>חוגים מקצועיים</v>
          </cell>
          <cell r="U2134">
            <v>7600</v>
          </cell>
          <cell r="V2134">
            <v>7600</v>
          </cell>
          <cell r="X2134">
            <v>7600</v>
          </cell>
          <cell r="Y2134">
            <v>7580.25</v>
          </cell>
        </row>
        <row r="2135">
          <cell r="U2135">
            <v>0</v>
          </cell>
          <cell r="V2135">
            <v>0</v>
          </cell>
          <cell r="X2135">
            <v>0</v>
          </cell>
          <cell r="Y2135">
            <v>0</v>
          </cell>
        </row>
        <row r="2136">
          <cell r="Q2136" t="str">
            <v>.780</v>
          </cell>
          <cell r="S2136" t="str">
            <v>תקציב שוטף</v>
          </cell>
          <cell r="U2136">
            <v>7200</v>
          </cell>
          <cell r="V2136">
            <v>7200</v>
          </cell>
          <cell r="X2136">
            <v>7200</v>
          </cell>
          <cell r="Y2136">
            <v>35107.07</v>
          </cell>
        </row>
        <row r="2137">
          <cell r="U2137">
            <v>0</v>
          </cell>
          <cell r="V2137">
            <v>0</v>
          </cell>
          <cell r="X2137">
            <v>0</v>
          </cell>
          <cell r="Y2137">
            <v>0</v>
          </cell>
        </row>
        <row r="2138">
          <cell r="Q2138" t="str">
            <v>.781</v>
          </cell>
          <cell r="S2138" t="str">
            <v>אחזקת כלי נגינה</v>
          </cell>
          <cell r="U2138">
            <v>3800</v>
          </cell>
          <cell r="V2138">
            <v>3800</v>
          </cell>
          <cell r="X2138">
            <v>3800</v>
          </cell>
          <cell r="Y2138">
            <v>6513.8</v>
          </cell>
        </row>
        <row r="2139">
          <cell r="U2139">
            <v>0</v>
          </cell>
          <cell r="V2139">
            <v>0</v>
          </cell>
          <cell r="X2139">
            <v>0</v>
          </cell>
          <cell r="Y2139">
            <v>0</v>
          </cell>
        </row>
        <row r="2140">
          <cell r="Q2140" t="str">
            <v>.783</v>
          </cell>
          <cell r="S2140" t="str">
            <v xml:space="preserve"> כשרונות צעירים</v>
          </cell>
          <cell r="U2140">
            <v>14300</v>
          </cell>
          <cell r="V2140">
            <v>14300</v>
          </cell>
          <cell r="X2140">
            <v>14300</v>
          </cell>
          <cell r="Y2140">
            <v>15220</v>
          </cell>
        </row>
        <row r="2142">
          <cell r="J2142" t="str">
            <v>31365</v>
          </cell>
          <cell r="L2142" t="str">
            <v>מרכז אומנות</v>
          </cell>
          <cell r="M2142">
            <v>1165000</v>
          </cell>
          <cell r="N2142">
            <v>1165000</v>
          </cell>
          <cell r="O2142">
            <v>1065000</v>
          </cell>
          <cell r="P2142">
            <v>1018794</v>
          </cell>
          <cell r="Q2142" t="str">
            <v>813655</v>
          </cell>
          <cell r="S2142" t="str">
            <v>מרכז אומנות</v>
          </cell>
          <cell r="U2142">
            <v>1375000</v>
          </cell>
          <cell r="V2142">
            <v>1375000</v>
          </cell>
          <cell r="X2142">
            <v>1363800</v>
          </cell>
          <cell r="Y2142">
            <v>1542894.31</v>
          </cell>
        </row>
        <row r="2143">
          <cell r="J2143" t="str">
            <v>-------</v>
          </cell>
          <cell r="L2143" t="str">
            <v>---------------------</v>
          </cell>
          <cell r="M2143" t="str">
            <v>-----------------</v>
          </cell>
          <cell r="N2143" t="str">
            <v>-----------------</v>
          </cell>
          <cell r="O2143" t="str">
            <v>-----------------</v>
          </cell>
          <cell r="P2143" t="str">
            <v>--------------</v>
          </cell>
          <cell r="Q2143" t="str">
            <v>-----------------</v>
          </cell>
          <cell r="S2143" t="str">
            <v>-----------------</v>
          </cell>
          <cell r="U2143" t="str">
            <v>-----------------</v>
          </cell>
          <cell r="V2143" t="str">
            <v>-----------------</v>
          </cell>
          <cell r="X2143" t="str">
            <v>--------------</v>
          </cell>
          <cell r="Y2143" t="str">
            <v>--------------</v>
          </cell>
        </row>
        <row r="2144">
          <cell r="J2144" t="str">
            <v>.410</v>
          </cell>
          <cell r="L2144" t="str">
            <v>דמי חוגים</v>
          </cell>
          <cell r="M2144">
            <v>1165000</v>
          </cell>
          <cell r="N2144">
            <v>1165000</v>
          </cell>
          <cell r="O2144">
            <v>1065000</v>
          </cell>
          <cell r="P2144">
            <v>1018794</v>
          </cell>
          <cell r="Q2144" t="str">
            <v xml:space="preserve">.210 </v>
          </cell>
          <cell r="S2144" t="str">
            <v>שכר מדריכים</v>
          </cell>
          <cell r="U2144">
            <v>654000</v>
          </cell>
          <cell r="V2144">
            <v>654000</v>
          </cell>
          <cell r="X2144">
            <v>654000</v>
          </cell>
          <cell r="Y2144">
            <v>745922.4</v>
          </cell>
        </row>
        <row r="2146">
          <cell r="Q2146" t="str">
            <v>.110</v>
          </cell>
          <cell r="S2146" t="str">
            <v>משכורת</v>
          </cell>
          <cell r="U2146">
            <v>267200</v>
          </cell>
          <cell r="V2146">
            <v>267200</v>
          </cell>
          <cell r="X2146">
            <v>255000</v>
          </cell>
          <cell r="Y2146">
            <v>285970.88</v>
          </cell>
        </row>
        <row r="2148">
          <cell r="Q2148" t="str">
            <v xml:space="preserve">.420 </v>
          </cell>
          <cell r="S2148" t="str">
            <v>תיקונים</v>
          </cell>
          <cell r="U2148">
            <v>15100</v>
          </cell>
          <cell r="V2148">
            <v>15100</v>
          </cell>
          <cell r="X2148">
            <v>15100</v>
          </cell>
          <cell r="Y2148">
            <v>15115.41</v>
          </cell>
        </row>
        <row r="2149">
          <cell r="U2149">
            <v>0</v>
          </cell>
          <cell r="V2149">
            <v>0</v>
          </cell>
          <cell r="X2149">
            <v>0</v>
          </cell>
          <cell r="Y2149">
            <v>0</v>
          </cell>
        </row>
        <row r="2150">
          <cell r="Q2150" t="str">
            <v xml:space="preserve">.431 </v>
          </cell>
          <cell r="S2150" t="str">
            <v>חשמל</v>
          </cell>
          <cell r="U2150">
            <v>36800</v>
          </cell>
          <cell r="V2150">
            <v>36800</v>
          </cell>
          <cell r="X2150">
            <v>36400</v>
          </cell>
          <cell r="Y2150">
            <v>38437.68</v>
          </cell>
        </row>
        <row r="2151">
          <cell r="U2151">
            <v>0</v>
          </cell>
          <cell r="V2151">
            <v>0</v>
          </cell>
          <cell r="X2151">
            <v>0</v>
          </cell>
          <cell r="Y2151">
            <v>0</v>
          </cell>
        </row>
        <row r="2152">
          <cell r="Q2152" t="str">
            <v xml:space="preserve">.432 </v>
          </cell>
          <cell r="S2152" t="str">
            <v>מים</v>
          </cell>
          <cell r="U2152">
            <v>3600</v>
          </cell>
          <cell r="V2152">
            <v>3600</v>
          </cell>
          <cell r="X2152">
            <v>3600</v>
          </cell>
          <cell r="Y2152">
            <v>3156.89</v>
          </cell>
        </row>
        <row r="2153">
          <cell r="U2153">
            <v>0</v>
          </cell>
          <cell r="V2153">
            <v>0</v>
          </cell>
          <cell r="X2153">
            <v>0</v>
          </cell>
          <cell r="Y2153">
            <v>0</v>
          </cell>
        </row>
        <row r="2154">
          <cell r="Q2154" t="str">
            <v xml:space="preserve">.540 </v>
          </cell>
          <cell r="S2154" t="str">
            <v>טלפון</v>
          </cell>
          <cell r="U2154">
            <v>7000</v>
          </cell>
          <cell r="V2154">
            <v>7000</v>
          </cell>
          <cell r="X2154">
            <v>9000</v>
          </cell>
          <cell r="Y2154">
            <v>9226.76</v>
          </cell>
        </row>
        <row r="2155">
          <cell r="U2155">
            <v>0</v>
          </cell>
          <cell r="V2155">
            <v>0</v>
          </cell>
          <cell r="X2155">
            <v>0</v>
          </cell>
          <cell r="Y2155">
            <v>0</v>
          </cell>
        </row>
        <row r="2156">
          <cell r="Q2156" t="str">
            <v xml:space="preserve">.593 </v>
          </cell>
          <cell r="S2156" t="str">
            <v>השתת'בהוצ' הנח"ש</v>
          </cell>
          <cell r="U2156">
            <v>100</v>
          </cell>
          <cell r="V2156">
            <v>100</v>
          </cell>
          <cell r="X2156">
            <v>1000</v>
          </cell>
          <cell r="Y2156">
            <v>138.28</v>
          </cell>
        </row>
        <row r="2157">
          <cell r="U2157">
            <v>0</v>
          </cell>
          <cell r="V2157">
            <v>0</v>
          </cell>
          <cell r="X2157">
            <v>0</v>
          </cell>
          <cell r="Y2157">
            <v>0</v>
          </cell>
        </row>
        <row r="2158">
          <cell r="Q2158" t="str">
            <v xml:space="preserve">.720 </v>
          </cell>
          <cell r="S2158" t="str">
            <v>חומרים</v>
          </cell>
          <cell r="U2158">
            <v>121800</v>
          </cell>
          <cell r="V2158">
            <v>121800</v>
          </cell>
          <cell r="X2158">
            <v>121800</v>
          </cell>
          <cell r="Y2158">
            <v>159017.51</v>
          </cell>
        </row>
        <row r="2159">
          <cell r="U2159">
            <v>0</v>
          </cell>
          <cell r="V2159">
            <v>0</v>
          </cell>
          <cell r="X2159">
            <v>0</v>
          </cell>
          <cell r="Y2159">
            <v>0</v>
          </cell>
        </row>
        <row r="2160">
          <cell r="Q2160" t="str">
            <v>.751</v>
          </cell>
          <cell r="S2160" t="str">
            <v>קבלן נקיון</v>
          </cell>
          <cell r="U2160">
            <v>51500</v>
          </cell>
          <cell r="V2160">
            <v>51500</v>
          </cell>
          <cell r="X2160">
            <v>50000</v>
          </cell>
          <cell r="Y2160">
            <v>62010.1</v>
          </cell>
        </row>
        <row r="2161">
          <cell r="U2161">
            <v>0</v>
          </cell>
          <cell r="V2161">
            <v>0</v>
          </cell>
          <cell r="X2161">
            <v>0</v>
          </cell>
          <cell r="Y2161">
            <v>0</v>
          </cell>
        </row>
        <row r="2162">
          <cell r="Q2162" t="str">
            <v>.759</v>
          </cell>
          <cell r="S2162" t="str">
            <v>חוגים מקצועים</v>
          </cell>
          <cell r="U2162">
            <v>166300</v>
          </cell>
          <cell r="V2162">
            <v>166300</v>
          </cell>
          <cell r="X2162">
            <v>166300</v>
          </cell>
          <cell r="Y2162">
            <v>175116.4</v>
          </cell>
        </row>
        <row r="2163">
          <cell r="U2163">
            <v>0</v>
          </cell>
          <cell r="V2163">
            <v>0</v>
          </cell>
          <cell r="X2163">
            <v>0</v>
          </cell>
          <cell r="Y2163">
            <v>0</v>
          </cell>
        </row>
        <row r="2164">
          <cell r="Q2164" t="str">
            <v>.781</v>
          </cell>
          <cell r="S2164" t="str">
            <v>שמירה</v>
          </cell>
          <cell r="U2164">
            <v>39000</v>
          </cell>
          <cell r="V2164">
            <v>39000</v>
          </cell>
          <cell r="X2164">
            <v>39000</v>
          </cell>
          <cell r="Y2164">
            <v>40915</v>
          </cell>
        </row>
        <row r="2165">
          <cell r="U2165">
            <v>0</v>
          </cell>
          <cell r="V2165">
            <v>0</v>
          </cell>
          <cell r="X2165">
            <v>0</v>
          </cell>
          <cell r="Y2165">
            <v>0</v>
          </cell>
        </row>
        <row r="2166">
          <cell r="Q2166" t="str">
            <v>.782</v>
          </cell>
          <cell r="S2166" t="str">
            <v>תקציב שוטף</v>
          </cell>
          <cell r="U2166">
            <v>12600</v>
          </cell>
          <cell r="V2166">
            <v>12600</v>
          </cell>
          <cell r="X2166">
            <v>12600</v>
          </cell>
          <cell r="Y2166">
            <v>7867</v>
          </cell>
        </row>
        <row r="2167">
          <cell r="U2167">
            <v>0</v>
          </cell>
          <cell r="V2167">
            <v>0</v>
          </cell>
          <cell r="X2167">
            <v>0</v>
          </cell>
          <cell r="Y2167">
            <v>0</v>
          </cell>
        </row>
        <row r="2168">
          <cell r="J2168" t="str">
            <v>313656</v>
          </cell>
          <cell r="L2168" t="str">
            <v>מקהלת רננה</v>
          </cell>
          <cell r="M2168">
            <v>72000</v>
          </cell>
          <cell r="N2168">
            <v>72000</v>
          </cell>
          <cell r="O2168">
            <v>70000</v>
          </cell>
          <cell r="P2168">
            <v>58405.8</v>
          </cell>
          <cell r="Q2168" t="str">
            <v>813656</v>
          </cell>
          <cell r="S2168" t="str">
            <v>מקהלת רננה</v>
          </cell>
          <cell r="U2168">
            <v>76000</v>
          </cell>
          <cell r="V2168">
            <v>76000</v>
          </cell>
          <cell r="X2168">
            <v>76000</v>
          </cell>
          <cell r="Y2168">
            <v>69663</v>
          </cell>
        </row>
        <row r="2169">
          <cell r="J2169" t="str">
            <v>-------</v>
          </cell>
          <cell r="L2169" t="str">
            <v>---------------------</v>
          </cell>
          <cell r="M2169" t="str">
            <v>-----------------</v>
          </cell>
          <cell r="N2169" t="str">
            <v>-----------------</v>
          </cell>
          <cell r="O2169" t="str">
            <v>-----------------</v>
          </cell>
          <cell r="P2169" t="str">
            <v>--------------</v>
          </cell>
          <cell r="Q2169" t="str">
            <v>-----------------</v>
          </cell>
          <cell r="S2169" t="str">
            <v>-----------------</v>
          </cell>
          <cell r="U2169" t="str">
            <v>-----------------</v>
          </cell>
          <cell r="V2169" t="str">
            <v>-----------------</v>
          </cell>
          <cell r="X2169" t="str">
            <v>--------------</v>
          </cell>
          <cell r="Y2169" t="str">
            <v>--------------</v>
          </cell>
        </row>
        <row r="2170">
          <cell r="J2170" t="str">
            <v>.410</v>
          </cell>
          <cell r="L2170" t="str">
            <v>דמי חברות</v>
          </cell>
          <cell r="M2170">
            <v>72000</v>
          </cell>
          <cell r="N2170">
            <v>72000</v>
          </cell>
          <cell r="O2170">
            <v>70000</v>
          </cell>
          <cell r="P2170">
            <v>58405.8</v>
          </cell>
          <cell r="Q2170" t="str">
            <v>.759</v>
          </cell>
          <cell r="S2170" t="str">
            <v>חוגים מקצועיים</v>
          </cell>
          <cell r="U2170">
            <v>73300</v>
          </cell>
          <cell r="V2170">
            <v>73300</v>
          </cell>
          <cell r="X2170">
            <v>73300</v>
          </cell>
          <cell r="Y2170">
            <v>67000</v>
          </cell>
        </row>
        <row r="2171">
          <cell r="M2171" t="str">
            <v xml:space="preserve"> </v>
          </cell>
          <cell r="N2171" t="str">
            <v xml:space="preserve"> </v>
          </cell>
          <cell r="U2171">
            <v>0</v>
          </cell>
          <cell r="V2171">
            <v>0</v>
          </cell>
          <cell r="X2171">
            <v>0</v>
          </cell>
          <cell r="Y2171">
            <v>0</v>
          </cell>
        </row>
        <row r="2172">
          <cell r="M2172" t="str">
            <v xml:space="preserve"> </v>
          </cell>
          <cell r="N2172" t="str">
            <v xml:space="preserve"> </v>
          </cell>
          <cell r="Q2172" t="str">
            <v>.780</v>
          </cell>
          <cell r="S2172" t="str">
            <v>תקציב שוטף</v>
          </cell>
          <cell r="U2172">
            <v>2700</v>
          </cell>
          <cell r="V2172">
            <v>2700</v>
          </cell>
          <cell r="X2172">
            <v>2700</v>
          </cell>
          <cell r="Y2172">
            <v>2663</v>
          </cell>
        </row>
        <row r="2173">
          <cell r="U2173">
            <v>0</v>
          </cell>
          <cell r="V2173">
            <v>0</v>
          </cell>
          <cell r="X2173">
            <v>0</v>
          </cell>
        </row>
        <row r="2174">
          <cell r="X2174">
            <v>0</v>
          </cell>
        </row>
        <row r="2175">
          <cell r="J2175" t="str">
            <v>313657</v>
          </cell>
          <cell r="L2175" t="str">
            <v xml:space="preserve">פרחי רעננה  </v>
          </cell>
          <cell r="M2175">
            <v>40000</v>
          </cell>
          <cell r="N2175">
            <v>40000</v>
          </cell>
          <cell r="O2175">
            <v>35000</v>
          </cell>
          <cell r="P2175">
            <v>24682</v>
          </cell>
          <cell r="Q2175" t="str">
            <v>813657</v>
          </cell>
          <cell r="S2175" t="str">
            <v xml:space="preserve">פרחי רעננה  </v>
          </cell>
          <cell r="U2175">
            <v>45000</v>
          </cell>
          <cell r="V2175">
            <v>45000</v>
          </cell>
          <cell r="X2175">
            <v>35000</v>
          </cell>
          <cell r="Y2175">
            <v>72733.320000000007</v>
          </cell>
        </row>
        <row r="2176">
          <cell r="J2176" t="str">
            <v>-------</v>
          </cell>
          <cell r="L2176" t="str">
            <v>---------------------</v>
          </cell>
          <cell r="M2176" t="str">
            <v>-----------------</v>
          </cell>
          <cell r="N2176" t="str">
            <v>-----------------</v>
          </cell>
          <cell r="O2176" t="str">
            <v>-----------------</v>
          </cell>
          <cell r="P2176" t="str">
            <v>--------------</v>
          </cell>
          <cell r="Q2176" t="str">
            <v>-----------------</v>
          </cell>
          <cell r="S2176" t="str">
            <v>-----------------</v>
          </cell>
          <cell r="U2176" t="str">
            <v>-----------------</v>
          </cell>
          <cell r="V2176" t="str">
            <v>-----------------</v>
          </cell>
          <cell r="X2176" t="str">
            <v>--------------</v>
          </cell>
          <cell r="Y2176" t="str">
            <v>--------------</v>
          </cell>
        </row>
        <row r="2177">
          <cell r="J2177" t="str">
            <v>.410</v>
          </cell>
          <cell r="L2177" t="str">
            <v>דמי חוגים</v>
          </cell>
          <cell r="M2177">
            <v>39000</v>
          </cell>
          <cell r="N2177">
            <v>39000</v>
          </cell>
          <cell r="O2177">
            <v>34000</v>
          </cell>
          <cell r="P2177">
            <v>24307</v>
          </cell>
          <cell r="Q2177" t="str">
            <v>.210</v>
          </cell>
          <cell r="S2177" t="str">
            <v>משכורת</v>
          </cell>
          <cell r="U2177">
            <v>44000</v>
          </cell>
          <cell r="V2177">
            <v>44000</v>
          </cell>
          <cell r="X2177">
            <v>34000</v>
          </cell>
          <cell r="Y2177">
            <v>71398.320000000007</v>
          </cell>
        </row>
        <row r="2178">
          <cell r="M2178">
            <v>0</v>
          </cell>
          <cell r="N2178">
            <v>0</v>
          </cell>
          <cell r="O2178">
            <v>0</v>
          </cell>
          <cell r="P2178">
            <v>0</v>
          </cell>
          <cell r="U2178">
            <v>0</v>
          </cell>
          <cell r="V2178">
            <v>0</v>
          </cell>
          <cell r="X2178">
            <v>0</v>
          </cell>
          <cell r="Y2178">
            <v>0</v>
          </cell>
        </row>
        <row r="2179">
          <cell r="J2179" t="str">
            <v>.420</v>
          </cell>
          <cell r="L2179" t="str">
            <v>הכנסות מהופעות</v>
          </cell>
          <cell r="M2179">
            <v>1000</v>
          </cell>
          <cell r="N2179">
            <v>1000</v>
          </cell>
          <cell r="O2179">
            <v>1000</v>
          </cell>
          <cell r="P2179">
            <v>375</v>
          </cell>
          <cell r="Q2179" t="str">
            <v>.780</v>
          </cell>
          <cell r="S2179" t="str">
            <v>תקציב שוטף</v>
          </cell>
          <cell r="U2179">
            <v>1000</v>
          </cell>
          <cell r="V2179">
            <v>1000</v>
          </cell>
          <cell r="X2179">
            <v>1000</v>
          </cell>
          <cell r="Y2179">
            <v>1335</v>
          </cell>
        </row>
        <row r="2180">
          <cell r="X2180">
            <v>0</v>
          </cell>
        </row>
        <row r="2181">
          <cell r="U2181" t="str">
            <v xml:space="preserve"> </v>
          </cell>
          <cell r="V2181" t="str">
            <v xml:space="preserve"> </v>
          </cell>
          <cell r="X2181">
            <v>0</v>
          </cell>
        </row>
        <row r="2182">
          <cell r="J2182" t="str">
            <v>313658</v>
          </cell>
          <cell r="L2182" t="str">
            <v>בי"ס מנגן</v>
          </cell>
          <cell r="M2182">
            <v>467000</v>
          </cell>
          <cell r="N2182">
            <v>467000</v>
          </cell>
          <cell r="O2182">
            <v>462000</v>
          </cell>
          <cell r="P2182">
            <v>381482.16</v>
          </cell>
          <cell r="Q2182" t="str">
            <v>813658</v>
          </cell>
          <cell r="S2182" t="str">
            <v>בי"ס מנגן</v>
          </cell>
          <cell r="U2182">
            <v>460700</v>
          </cell>
          <cell r="V2182">
            <v>460700</v>
          </cell>
          <cell r="X2182">
            <v>460700</v>
          </cell>
          <cell r="Y2182">
            <v>604158.73</v>
          </cell>
        </row>
        <row r="2183">
          <cell r="J2183" t="str">
            <v>-------</v>
          </cell>
          <cell r="L2183" t="str">
            <v>---------------------</v>
          </cell>
          <cell r="M2183" t="str">
            <v>-----------------</v>
          </cell>
          <cell r="N2183" t="str">
            <v>-----------------</v>
          </cell>
          <cell r="O2183" t="str">
            <v>-----------------</v>
          </cell>
          <cell r="P2183" t="str">
            <v>--------------</v>
          </cell>
          <cell r="Q2183" t="str">
            <v>-----------------</v>
          </cell>
          <cell r="S2183" t="str">
            <v>-----------------</v>
          </cell>
          <cell r="U2183" t="str">
            <v>-----------------</v>
          </cell>
          <cell r="V2183" t="str">
            <v>-----------------</v>
          </cell>
          <cell r="X2183" t="str">
            <v>--------------</v>
          </cell>
          <cell r="Y2183" t="str">
            <v>--------------</v>
          </cell>
        </row>
        <row r="2184">
          <cell r="J2184" t="str">
            <v>.411</v>
          </cell>
          <cell r="L2184" t="str">
            <v>בי"ס מנגן</v>
          </cell>
          <cell r="M2184">
            <v>445000</v>
          </cell>
          <cell r="N2184">
            <v>445000</v>
          </cell>
          <cell r="O2184">
            <v>440000</v>
          </cell>
          <cell r="P2184">
            <v>335140.11</v>
          </cell>
          <cell r="Q2184" t="str">
            <v>.211</v>
          </cell>
          <cell r="S2184" t="str">
            <v>בי"ס מנגן</v>
          </cell>
          <cell r="U2184">
            <v>434200</v>
          </cell>
          <cell r="V2184">
            <v>434200</v>
          </cell>
          <cell r="X2184">
            <v>434200</v>
          </cell>
          <cell r="Y2184">
            <v>597073.44999999995</v>
          </cell>
        </row>
        <row r="2185">
          <cell r="M2185">
            <v>0</v>
          </cell>
          <cell r="N2185">
            <v>0</v>
          </cell>
          <cell r="O2185">
            <v>0</v>
          </cell>
          <cell r="P2185">
            <v>0</v>
          </cell>
          <cell r="U2185">
            <v>0</v>
          </cell>
          <cell r="V2185">
            <v>0</v>
          </cell>
          <cell r="X2185">
            <v>0</v>
          </cell>
          <cell r="Y2185">
            <v>0</v>
          </cell>
        </row>
        <row r="2186">
          <cell r="J2186" t="str">
            <v>.420</v>
          </cell>
          <cell r="L2186" t="str">
            <v>השכרת כלי נגינה</v>
          </cell>
          <cell r="M2186">
            <v>22000</v>
          </cell>
          <cell r="N2186">
            <v>22000</v>
          </cell>
          <cell r="O2186">
            <v>22000</v>
          </cell>
          <cell r="P2186">
            <v>46342.05</v>
          </cell>
          <cell r="Q2186" t="str">
            <v>.593</v>
          </cell>
          <cell r="S2186" t="str">
            <v>השתת'בהוצ' הנח"ש</v>
          </cell>
          <cell r="U2186">
            <v>1000</v>
          </cell>
          <cell r="V2186">
            <v>1000</v>
          </cell>
          <cell r="X2186">
            <v>1000</v>
          </cell>
          <cell r="Y2186">
            <v>138.28</v>
          </cell>
        </row>
        <row r="2187">
          <cell r="U2187">
            <v>0</v>
          </cell>
          <cell r="V2187">
            <v>0</v>
          </cell>
          <cell r="X2187">
            <v>0</v>
          </cell>
          <cell r="Y2187">
            <v>0</v>
          </cell>
        </row>
        <row r="2188">
          <cell r="Q2188" t="str">
            <v>.759</v>
          </cell>
          <cell r="S2188" t="str">
            <v>חוגים מקצועיים</v>
          </cell>
          <cell r="U2188">
            <v>1900</v>
          </cell>
          <cell r="V2188">
            <v>1900</v>
          </cell>
          <cell r="X2188">
            <v>1900</v>
          </cell>
          <cell r="Y2188">
            <v>2000</v>
          </cell>
        </row>
        <row r="2189">
          <cell r="M2189" t="str">
            <v xml:space="preserve"> </v>
          </cell>
          <cell r="N2189" t="str">
            <v xml:space="preserve"> </v>
          </cell>
          <cell r="U2189">
            <v>0</v>
          </cell>
          <cell r="V2189">
            <v>0</v>
          </cell>
          <cell r="X2189">
            <v>0</v>
          </cell>
          <cell r="Y2189">
            <v>0</v>
          </cell>
        </row>
        <row r="2190">
          <cell r="Q2190" t="str">
            <v>.781</v>
          </cell>
          <cell r="S2190" t="str">
            <v>הוצאות שונות</v>
          </cell>
          <cell r="U2190">
            <v>2700</v>
          </cell>
          <cell r="V2190">
            <v>2700</v>
          </cell>
          <cell r="X2190">
            <v>2700</v>
          </cell>
          <cell r="Y2190">
            <v>0</v>
          </cell>
        </row>
        <row r="2191">
          <cell r="U2191">
            <v>0</v>
          </cell>
          <cell r="V2191">
            <v>0</v>
          </cell>
          <cell r="X2191">
            <v>0</v>
          </cell>
          <cell r="Y2191">
            <v>0</v>
          </cell>
        </row>
        <row r="2192">
          <cell r="Q2192" t="str">
            <v>.782</v>
          </cell>
          <cell r="S2192" t="str">
            <v>אחזקת כלי נגינה</v>
          </cell>
          <cell r="U2192">
            <v>20900</v>
          </cell>
          <cell r="V2192">
            <v>20900</v>
          </cell>
          <cell r="X2192">
            <v>20900</v>
          </cell>
          <cell r="Y2192">
            <v>4947</v>
          </cell>
        </row>
        <row r="2193">
          <cell r="U2193" t="str">
            <v xml:space="preserve"> </v>
          </cell>
          <cell r="V2193" t="str">
            <v xml:space="preserve"> </v>
          </cell>
          <cell r="X2193">
            <v>0</v>
          </cell>
        </row>
        <row r="2194">
          <cell r="L2194" t="str">
            <v>בית היוצר</v>
          </cell>
          <cell r="M2194">
            <v>365000</v>
          </cell>
          <cell r="N2194">
            <v>365000</v>
          </cell>
          <cell r="O2194">
            <v>355000</v>
          </cell>
          <cell r="P2194">
            <v>277913.2</v>
          </cell>
          <cell r="S2194" t="str">
            <v>בית היוצר</v>
          </cell>
          <cell r="U2194">
            <v>472900</v>
          </cell>
          <cell r="V2194">
            <v>472900</v>
          </cell>
          <cell r="X2194">
            <v>508500</v>
          </cell>
          <cell r="Y2194">
            <v>475522.95000000007</v>
          </cell>
        </row>
        <row r="2195">
          <cell r="J2195" t="str">
            <v>-------</v>
          </cell>
          <cell r="L2195" t="str">
            <v>---------------------</v>
          </cell>
          <cell r="M2195" t="str">
            <v>-----------------</v>
          </cell>
          <cell r="N2195" t="str">
            <v>-----------------</v>
          </cell>
          <cell r="O2195" t="str">
            <v>-----------------</v>
          </cell>
          <cell r="P2195" t="str">
            <v>--------------</v>
          </cell>
          <cell r="Q2195" t="str">
            <v>-------</v>
          </cell>
          <cell r="S2195" t="str">
            <v>----------------------</v>
          </cell>
          <cell r="U2195" t="str">
            <v>-----------------</v>
          </cell>
          <cell r="V2195" t="str">
            <v>-----------------</v>
          </cell>
          <cell r="X2195" t="str">
            <v>-----------------</v>
          </cell>
          <cell r="Y2195" t="str">
            <v>-----------------</v>
          </cell>
        </row>
        <row r="2196">
          <cell r="J2196" t="str">
            <v>313659</v>
          </cell>
          <cell r="L2196" t="str">
            <v>בית היוצר  מינהל</v>
          </cell>
          <cell r="M2196">
            <v>155000</v>
          </cell>
          <cell r="N2196">
            <v>155000</v>
          </cell>
          <cell r="O2196">
            <v>155000</v>
          </cell>
          <cell r="P2196">
            <v>68018</v>
          </cell>
          <cell r="Q2196" t="str">
            <v>813659</v>
          </cell>
          <cell r="S2196" t="str">
            <v>בית היוצר  מינהל</v>
          </cell>
          <cell r="U2196">
            <v>276400</v>
          </cell>
          <cell r="V2196">
            <v>276400</v>
          </cell>
          <cell r="X2196">
            <v>312700</v>
          </cell>
          <cell r="Y2196">
            <v>217137.47</v>
          </cell>
        </row>
        <row r="2197">
          <cell r="J2197" t="str">
            <v>-------</v>
          </cell>
          <cell r="L2197" t="str">
            <v>---------------------</v>
          </cell>
          <cell r="M2197" t="str">
            <v>-----------------</v>
          </cell>
          <cell r="N2197" t="str">
            <v>-----------------</v>
          </cell>
          <cell r="O2197" t="str">
            <v>-----------------</v>
          </cell>
          <cell r="P2197" t="str">
            <v>--------------</v>
          </cell>
          <cell r="Q2197" t="str">
            <v>-----------------</v>
          </cell>
          <cell r="S2197" t="str">
            <v>----------------------</v>
          </cell>
          <cell r="U2197" t="str">
            <v>-----------------</v>
          </cell>
          <cell r="V2197" t="str">
            <v>-----------------</v>
          </cell>
          <cell r="X2197" t="str">
            <v>--------------</v>
          </cell>
          <cell r="Y2197" t="str">
            <v>--------------</v>
          </cell>
        </row>
        <row r="2198">
          <cell r="J2198" t="str">
            <v>.790</v>
          </cell>
          <cell r="L2198" t="str">
            <v>השתת' עמותת דרור</v>
          </cell>
          <cell r="M2198">
            <v>55000</v>
          </cell>
          <cell r="N2198">
            <v>55000</v>
          </cell>
          <cell r="O2198">
            <v>55000</v>
          </cell>
          <cell r="P2198">
            <v>68018</v>
          </cell>
          <cell r="Q2198" t="str">
            <v>.110</v>
          </cell>
          <cell r="S2198" t="str">
            <v>משכורת</v>
          </cell>
          <cell r="U2198">
            <v>146700</v>
          </cell>
          <cell r="V2198">
            <v>146700</v>
          </cell>
          <cell r="X2198">
            <v>140000</v>
          </cell>
          <cell r="Y2198">
            <v>142632.04999999999</v>
          </cell>
        </row>
        <row r="2199"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U2199">
            <v>0</v>
          </cell>
          <cell r="V2199">
            <v>0</v>
          </cell>
          <cell r="X2199">
            <v>0</v>
          </cell>
          <cell r="Y2199">
            <v>0</v>
          </cell>
        </row>
        <row r="2200">
          <cell r="J2200" t="str">
            <v>.420</v>
          </cell>
          <cell r="L2200" t="str">
            <v>הכנסה מחסויות</v>
          </cell>
          <cell r="M2200">
            <v>50000</v>
          </cell>
          <cell r="N2200">
            <v>50000</v>
          </cell>
          <cell r="O2200">
            <v>50000</v>
          </cell>
          <cell r="Q2200" t="str">
            <v>.111</v>
          </cell>
          <cell r="S2200" t="str">
            <v xml:space="preserve">משכורת עובדים </v>
          </cell>
          <cell r="U2200">
            <v>75000</v>
          </cell>
          <cell r="V2200">
            <v>75000</v>
          </cell>
          <cell r="X2200">
            <v>105000</v>
          </cell>
        </row>
        <row r="2201">
          <cell r="M2201">
            <v>0</v>
          </cell>
          <cell r="N2201">
            <v>0</v>
          </cell>
          <cell r="O2201">
            <v>0</v>
          </cell>
          <cell r="U2201">
            <v>0</v>
          </cell>
          <cell r="V2201">
            <v>0</v>
          </cell>
          <cell r="X2201">
            <v>0</v>
          </cell>
          <cell r="Y2201">
            <v>0</v>
          </cell>
        </row>
        <row r="2202">
          <cell r="J2202" t="str">
            <v>.421</v>
          </cell>
          <cell r="L2202" t="str">
            <v>מכירת מוצרים</v>
          </cell>
          <cell r="M2202">
            <v>50000</v>
          </cell>
          <cell r="N2202">
            <v>50000</v>
          </cell>
          <cell r="O2202">
            <v>50000</v>
          </cell>
          <cell r="Q2202" t="str">
            <v xml:space="preserve">.420 </v>
          </cell>
          <cell r="S2202" t="str">
            <v>אחזקה ותיקונים</v>
          </cell>
          <cell r="U2202">
            <v>2900</v>
          </cell>
          <cell r="V2202">
            <v>2900</v>
          </cell>
          <cell r="X2202">
            <v>2900</v>
          </cell>
          <cell r="Y2202">
            <v>3388.95</v>
          </cell>
        </row>
        <row r="2203">
          <cell r="U2203">
            <v>0</v>
          </cell>
          <cell r="V2203">
            <v>0</v>
          </cell>
          <cell r="X2203">
            <v>0</v>
          </cell>
          <cell r="Y2203">
            <v>0</v>
          </cell>
        </row>
        <row r="2204">
          <cell r="Q2204" t="str">
            <v xml:space="preserve">.431 </v>
          </cell>
          <cell r="S2204" t="str">
            <v>חשמל</v>
          </cell>
          <cell r="U2204">
            <v>15000</v>
          </cell>
          <cell r="V2204">
            <v>15000</v>
          </cell>
          <cell r="X2204">
            <v>14000</v>
          </cell>
          <cell r="Y2204">
            <v>15000</v>
          </cell>
        </row>
        <row r="2205">
          <cell r="U2205">
            <v>0</v>
          </cell>
          <cell r="V2205">
            <v>0</v>
          </cell>
          <cell r="X2205">
            <v>0</v>
          </cell>
          <cell r="Y2205">
            <v>0</v>
          </cell>
        </row>
        <row r="2206">
          <cell r="Q2206" t="str">
            <v xml:space="preserve">.432 </v>
          </cell>
          <cell r="S2206" t="str">
            <v>מים</v>
          </cell>
          <cell r="U2206">
            <v>2000</v>
          </cell>
          <cell r="V2206">
            <v>2000</v>
          </cell>
          <cell r="X2206">
            <v>2000</v>
          </cell>
          <cell r="Y2206">
            <v>2900.83</v>
          </cell>
        </row>
        <row r="2207">
          <cell r="U2207">
            <v>0</v>
          </cell>
          <cell r="V2207">
            <v>0</v>
          </cell>
          <cell r="X2207">
            <v>0</v>
          </cell>
          <cell r="Y2207">
            <v>0</v>
          </cell>
        </row>
        <row r="2208">
          <cell r="Q2208" t="str">
            <v>.440</v>
          </cell>
          <cell r="S2208" t="str">
            <v>בטוח</v>
          </cell>
          <cell r="U2208">
            <v>900</v>
          </cell>
          <cell r="V2208">
            <v>900</v>
          </cell>
          <cell r="X2208">
            <v>1000</v>
          </cell>
          <cell r="Y2208">
            <v>858.45</v>
          </cell>
        </row>
        <row r="2209">
          <cell r="U2209">
            <v>0</v>
          </cell>
          <cell r="V2209">
            <v>0</v>
          </cell>
          <cell r="X2209">
            <v>0</v>
          </cell>
          <cell r="Y2209">
            <v>0</v>
          </cell>
        </row>
        <row r="2210">
          <cell r="Q2210" t="str">
            <v>.511</v>
          </cell>
          <cell r="S2210" t="str">
            <v>כיבוד</v>
          </cell>
          <cell r="U2210">
            <v>1000</v>
          </cell>
          <cell r="V2210">
            <v>1000</v>
          </cell>
          <cell r="X2210">
            <v>1800</v>
          </cell>
          <cell r="Y2210">
            <v>1644.6</v>
          </cell>
        </row>
        <row r="2211">
          <cell r="U2211">
            <v>0</v>
          </cell>
          <cell r="V2211">
            <v>0</v>
          </cell>
          <cell r="X2211">
            <v>0</v>
          </cell>
          <cell r="Y2211">
            <v>0</v>
          </cell>
        </row>
        <row r="2212">
          <cell r="Q2212" t="str">
            <v xml:space="preserve">.540 </v>
          </cell>
          <cell r="S2212" t="str">
            <v>טלפון</v>
          </cell>
          <cell r="U2212">
            <v>8800</v>
          </cell>
          <cell r="V2212">
            <v>8800</v>
          </cell>
          <cell r="X2212">
            <v>10000</v>
          </cell>
          <cell r="Y2212">
            <v>12091.3</v>
          </cell>
        </row>
        <row r="2213">
          <cell r="U2213">
            <v>0</v>
          </cell>
          <cell r="V2213">
            <v>0</v>
          </cell>
          <cell r="X2213">
            <v>0</v>
          </cell>
          <cell r="Y2213">
            <v>0</v>
          </cell>
        </row>
        <row r="2214">
          <cell r="Q2214" t="str">
            <v>.751</v>
          </cell>
          <cell r="S2214" t="str">
            <v>קבלן נקיון</v>
          </cell>
          <cell r="U2214">
            <v>24100</v>
          </cell>
          <cell r="V2214">
            <v>24100</v>
          </cell>
          <cell r="X2214">
            <v>36000</v>
          </cell>
          <cell r="Y2214">
            <v>38621.29</v>
          </cell>
        </row>
        <row r="2215">
          <cell r="X2215">
            <v>0</v>
          </cell>
        </row>
        <row r="2216">
          <cell r="X2216">
            <v>0</v>
          </cell>
        </row>
        <row r="2217">
          <cell r="J2217" t="str">
            <v>313660</v>
          </cell>
          <cell r="L2217" t="str">
            <v>בית היוצר  חוגים</v>
          </cell>
          <cell r="M2217">
            <v>210000</v>
          </cell>
          <cell r="N2217">
            <v>210000</v>
          </cell>
          <cell r="O2217">
            <v>200000</v>
          </cell>
          <cell r="P2217">
            <v>209895.2</v>
          </cell>
          <cell r="Q2217" t="str">
            <v>813660</v>
          </cell>
          <cell r="S2217" t="str">
            <v>בית היוצר  חוגים</v>
          </cell>
          <cell r="U2217">
            <v>196500</v>
          </cell>
          <cell r="V2217">
            <v>196500</v>
          </cell>
          <cell r="X2217">
            <v>195800</v>
          </cell>
          <cell r="Y2217">
            <v>258385.48000000004</v>
          </cell>
        </row>
        <row r="2218">
          <cell r="J2218" t="str">
            <v>-------</v>
          </cell>
          <cell r="L2218" t="str">
            <v>-----------------</v>
          </cell>
          <cell r="M2218" t="str">
            <v>-----------------</v>
          </cell>
          <cell r="N2218" t="str">
            <v>-----------------</v>
          </cell>
          <cell r="O2218" t="str">
            <v>-----------------</v>
          </cell>
          <cell r="P2218" t="str">
            <v>--------------</v>
          </cell>
          <cell r="Q2218" t="str">
            <v>--------</v>
          </cell>
          <cell r="S2218" t="str">
            <v>----------------------</v>
          </cell>
          <cell r="U2218" t="str">
            <v>-----------</v>
          </cell>
          <cell r="V2218" t="str">
            <v>-----------</v>
          </cell>
          <cell r="X2218" t="str">
            <v>--------------</v>
          </cell>
          <cell r="Y2218" t="str">
            <v>--------------</v>
          </cell>
        </row>
        <row r="2219">
          <cell r="J2219" t="str">
            <v>.410</v>
          </cell>
          <cell r="L2219" t="str">
            <v>דמי חוגים</v>
          </cell>
          <cell r="M2219">
            <v>210000</v>
          </cell>
          <cell r="N2219">
            <v>210000</v>
          </cell>
          <cell r="O2219">
            <v>200000</v>
          </cell>
          <cell r="P2219">
            <v>209895.2</v>
          </cell>
          <cell r="Q2219" t="str">
            <v>.210</v>
          </cell>
          <cell r="S2219" t="str">
            <v>שכר מדריכים</v>
          </cell>
          <cell r="U2219">
            <v>100000</v>
          </cell>
          <cell r="V2219">
            <v>100000</v>
          </cell>
          <cell r="X2219">
            <v>100000</v>
          </cell>
          <cell r="Y2219">
            <v>170873.64</v>
          </cell>
        </row>
        <row r="2220">
          <cell r="U2220">
            <v>0</v>
          </cell>
          <cell r="V2220">
            <v>0</v>
          </cell>
          <cell r="X2220">
            <v>0</v>
          </cell>
          <cell r="Y2220">
            <v>0</v>
          </cell>
        </row>
        <row r="2221">
          <cell r="Q2221" t="str">
            <v>.431</v>
          </cell>
          <cell r="S2221" t="str">
            <v>חשמל</v>
          </cell>
          <cell r="U2221">
            <v>5000</v>
          </cell>
          <cell r="V2221">
            <v>5000</v>
          </cell>
          <cell r="X2221">
            <v>4600</v>
          </cell>
          <cell r="Y2221">
            <v>5000</v>
          </cell>
        </row>
        <row r="2222">
          <cell r="U2222">
            <v>0</v>
          </cell>
          <cell r="V2222">
            <v>0</v>
          </cell>
          <cell r="X2222">
            <v>0</v>
          </cell>
          <cell r="Y2222">
            <v>0</v>
          </cell>
        </row>
        <row r="2223">
          <cell r="Q2223" t="str">
            <v>.511</v>
          </cell>
          <cell r="S2223" t="str">
            <v>כיבוד</v>
          </cell>
          <cell r="U2223">
            <v>200</v>
          </cell>
          <cell r="V2223">
            <v>200</v>
          </cell>
          <cell r="X2223">
            <v>900</v>
          </cell>
          <cell r="Y2223">
            <v>548.05999999999995</v>
          </cell>
        </row>
        <row r="2224">
          <cell r="U2224">
            <v>0</v>
          </cell>
          <cell r="V2224">
            <v>0</v>
          </cell>
          <cell r="X2224">
            <v>0</v>
          </cell>
          <cell r="Y2224">
            <v>0</v>
          </cell>
        </row>
        <row r="2225">
          <cell r="Q2225" t="str">
            <v>.720</v>
          </cell>
          <cell r="S2225" t="str">
            <v>חומרים</v>
          </cell>
          <cell r="U2225">
            <v>31400</v>
          </cell>
          <cell r="V2225">
            <v>31400</v>
          </cell>
          <cell r="X2225">
            <v>31400</v>
          </cell>
          <cell r="Y2225">
            <v>33121.58</v>
          </cell>
        </row>
        <row r="2226">
          <cell r="U2226">
            <v>0</v>
          </cell>
          <cell r="V2226">
            <v>0</v>
          </cell>
          <cell r="X2226">
            <v>0</v>
          </cell>
          <cell r="Y2226">
            <v>0</v>
          </cell>
        </row>
        <row r="2227">
          <cell r="Q2227" t="str">
            <v>.751</v>
          </cell>
          <cell r="S2227" t="str">
            <v>קבלן נקיון</v>
          </cell>
          <cell r="U2227">
            <v>10000</v>
          </cell>
          <cell r="V2227">
            <v>10000</v>
          </cell>
          <cell r="X2227">
            <v>9000</v>
          </cell>
          <cell r="Y2227">
            <v>1135</v>
          </cell>
        </row>
        <row r="2228">
          <cell r="U2228">
            <v>0</v>
          </cell>
          <cell r="V2228">
            <v>0</v>
          </cell>
          <cell r="X2228">
            <v>0</v>
          </cell>
          <cell r="Y2228">
            <v>0</v>
          </cell>
        </row>
        <row r="2229">
          <cell r="Q2229" t="str">
            <v>.759</v>
          </cell>
          <cell r="S2229" t="str">
            <v>חוגים מקצועיים</v>
          </cell>
          <cell r="U2229">
            <v>23800</v>
          </cell>
          <cell r="V2229">
            <v>23800</v>
          </cell>
          <cell r="X2229">
            <v>23800</v>
          </cell>
          <cell r="Y2229">
            <v>39900</v>
          </cell>
        </row>
        <row r="2230">
          <cell r="U2230">
            <v>0</v>
          </cell>
          <cell r="V2230">
            <v>0</v>
          </cell>
          <cell r="X2230">
            <v>0</v>
          </cell>
          <cell r="Y2230">
            <v>0</v>
          </cell>
        </row>
        <row r="2231">
          <cell r="Q2231" t="str">
            <v>.782</v>
          </cell>
          <cell r="S2231" t="str">
            <v xml:space="preserve"> תקציב שוטף</v>
          </cell>
          <cell r="U2231">
            <v>17100</v>
          </cell>
          <cell r="V2231">
            <v>17100</v>
          </cell>
          <cell r="X2231">
            <v>17100</v>
          </cell>
          <cell r="Y2231">
            <v>7807.2</v>
          </cell>
        </row>
        <row r="2232">
          <cell r="U2232">
            <v>0</v>
          </cell>
          <cell r="V2232">
            <v>0</v>
          </cell>
          <cell r="X2232">
            <v>0</v>
          </cell>
          <cell r="Y2232">
            <v>0</v>
          </cell>
        </row>
        <row r="2233">
          <cell r="Q2233" t="str">
            <v>.783</v>
          </cell>
          <cell r="S2233" t="str">
            <v>פס יצור</v>
          </cell>
          <cell r="U2233">
            <v>9000</v>
          </cell>
          <cell r="V2233">
            <v>9000</v>
          </cell>
          <cell r="X2233">
            <v>9000</v>
          </cell>
          <cell r="Y2233">
            <v>0</v>
          </cell>
        </row>
        <row r="2234">
          <cell r="X2234">
            <v>0</v>
          </cell>
        </row>
        <row r="2235">
          <cell r="X2235">
            <v>0</v>
          </cell>
        </row>
        <row r="2236">
          <cell r="J2236" t="str">
            <v>313661</v>
          </cell>
          <cell r="L2236" t="str">
            <v>פניני השרון</v>
          </cell>
          <cell r="M2236">
            <v>145000</v>
          </cell>
          <cell r="N2236">
            <v>145000</v>
          </cell>
          <cell r="O2236">
            <v>140000</v>
          </cell>
          <cell r="P2236">
            <v>92715.44</v>
          </cell>
          <cell r="Q2236" t="str">
            <v>813661</v>
          </cell>
          <cell r="S2236" t="str">
            <v>פניני השרון</v>
          </cell>
          <cell r="U2236">
            <v>182900</v>
          </cell>
          <cell r="V2236">
            <v>182900</v>
          </cell>
          <cell r="X2236">
            <v>182900</v>
          </cell>
          <cell r="Y2236">
            <v>194768.91</v>
          </cell>
        </row>
        <row r="2237">
          <cell r="J2237" t="str">
            <v>-------</v>
          </cell>
          <cell r="L2237" t="str">
            <v>---------------------</v>
          </cell>
          <cell r="M2237" t="str">
            <v>-----------------</v>
          </cell>
          <cell r="N2237" t="str">
            <v>-----------------</v>
          </cell>
          <cell r="O2237" t="str">
            <v>-----------------</v>
          </cell>
          <cell r="P2237" t="str">
            <v>--------------</v>
          </cell>
          <cell r="Q2237" t="str">
            <v>-----------------</v>
          </cell>
          <cell r="S2237" t="str">
            <v>-----------------</v>
          </cell>
          <cell r="U2237" t="str">
            <v>-----------------</v>
          </cell>
          <cell r="V2237" t="str">
            <v>-----------------</v>
          </cell>
          <cell r="X2237" t="str">
            <v>--------------</v>
          </cell>
          <cell r="Y2237" t="str">
            <v>--------------</v>
          </cell>
        </row>
        <row r="2238">
          <cell r="J2238" t="str">
            <v>.410</v>
          </cell>
          <cell r="L2238" t="str">
            <v xml:space="preserve">דמי חוגים </v>
          </cell>
          <cell r="M2238">
            <v>140000</v>
          </cell>
          <cell r="N2238">
            <v>140000</v>
          </cell>
          <cell r="O2238">
            <v>135000</v>
          </cell>
          <cell r="P2238">
            <v>84500.44</v>
          </cell>
          <cell r="Q2238" t="str">
            <v>.210</v>
          </cell>
          <cell r="S2238" t="str">
            <v>משכורת</v>
          </cell>
          <cell r="U2238">
            <v>29000</v>
          </cell>
          <cell r="V2238">
            <v>29000</v>
          </cell>
          <cell r="X2238">
            <v>29000</v>
          </cell>
          <cell r="Y2238">
            <v>29930.91</v>
          </cell>
        </row>
        <row r="2239"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U2239">
            <v>0</v>
          </cell>
          <cell r="V2239">
            <v>0</v>
          </cell>
          <cell r="X2239">
            <v>0</v>
          </cell>
          <cell r="Y2239">
            <v>0</v>
          </cell>
        </row>
        <row r="2240">
          <cell r="J2240" t="str">
            <v>.420</v>
          </cell>
          <cell r="L2240" t="str">
            <v>הכנסות מהופעות</v>
          </cell>
          <cell r="M2240">
            <v>5000</v>
          </cell>
          <cell r="N2240">
            <v>5000</v>
          </cell>
          <cell r="O2240">
            <v>5000</v>
          </cell>
          <cell r="P2240">
            <v>8215</v>
          </cell>
          <cell r="Q2240" t="str">
            <v>.710</v>
          </cell>
          <cell r="S2240" t="str">
            <v>הסעות</v>
          </cell>
          <cell r="U2240">
            <v>1500</v>
          </cell>
          <cell r="V2240">
            <v>1500</v>
          </cell>
          <cell r="X2240">
            <v>1500</v>
          </cell>
          <cell r="Y2240">
            <v>1820</v>
          </cell>
        </row>
        <row r="2241">
          <cell r="M2241" t="str">
            <v xml:space="preserve"> </v>
          </cell>
          <cell r="N2241" t="str">
            <v xml:space="preserve"> </v>
          </cell>
          <cell r="U2241">
            <v>0</v>
          </cell>
          <cell r="V2241">
            <v>0</v>
          </cell>
          <cell r="X2241">
            <v>0</v>
          </cell>
          <cell r="Y2241">
            <v>0</v>
          </cell>
        </row>
        <row r="2242">
          <cell r="Q2242" t="str">
            <v>.759</v>
          </cell>
          <cell r="S2242" t="str">
            <v>חוגים מקצועיים</v>
          </cell>
          <cell r="U2242">
            <v>142500</v>
          </cell>
          <cell r="V2242">
            <v>142500</v>
          </cell>
          <cell r="X2242">
            <v>142500</v>
          </cell>
          <cell r="Y2242">
            <v>150000</v>
          </cell>
        </row>
        <row r="2243">
          <cell r="U2243">
            <v>0</v>
          </cell>
          <cell r="V2243">
            <v>0</v>
          </cell>
          <cell r="X2243">
            <v>0</v>
          </cell>
          <cell r="Y2243">
            <v>0</v>
          </cell>
        </row>
        <row r="2244">
          <cell r="Q2244" t="str">
            <v>.780</v>
          </cell>
          <cell r="S2244" t="str">
            <v>הוצ' שונות ותלבושת</v>
          </cell>
          <cell r="U2244">
            <v>3600</v>
          </cell>
          <cell r="V2244">
            <v>3600</v>
          </cell>
          <cell r="X2244">
            <v>3600</v>
          </cell>
          <cell r="Y2244">
            <v>3998</v>
          </cell>
        </row>
        <row r="2245">
          <cell r="U2245">
            <v>0</v>
          </cell>
          <cell r="V2245">
            <v>0</v>
          </cell>
          <cell r="X2245">
            <v>0</v>
          </cell>
          <cell r="Y2245">
            <v>0</v>
          </cell>
        </row>
        <row r="2246">
          <cell r="Q2246" t="str">
            <v>.781</v>
          </cell>
          <cell r="S2246" t="str">
            <v>השכרת אולמות</v>
          </cell>
          <cell r="U2246">
            <v>6300</v>
          </cell>
          <cell r="V2246">
            <v>6300</v>
          </cell>
          <cell r="X2246">
            <v>6300</v>
          </cell>
          <cell r="Y2246">
            <v>9020</v>
          </cell>
        </row>
        <row r="2247">
          <cell r="X2247">
            <v>0</v>
          </cell>
        </row>
        <row r="2248">
          <cell r="X2248">
            <v>0</v>
          </cell>
        </row>
        <row r="2249">
          <cell r="J2249" t="str">
            <v>313662</v>
          </cell>
          <cell r="L2249" t="str">
            <v>אפרוחי רעננה</v>
          </cell>
          <cell r="M2249">
            <v>390000</v>
          </cell>
          <cell r="N2249">
            <v>390000</v>
          </cell>
          <cell r="O2249">
            <v>385000</v>
          </cell>
          <cell r="P2249">
            <v>274927.15999999997</v>
          </cell>
          <cell r="Q2249" t="str">
            <v>813662</v>
          </cell>
          <cell r="S2249" t="str">
            <v>אפרוחי רעננה</v>
          </cell>
          <cell r="U2249">
            <v>443700</v>
          </cell>
          <cell r="V2249">
            <v>443700</v>
          </cell>
          <cell r="X2249">
            <v>444600</v>
          </cell>
          <cell r="Y2249">
            <v>493314.8</v>
          </cell>
        </row>
        <row r="2250">
          <cell r="J2250" t="str">
            <v>-------</v>
          </cell>
          <cell r="L2250" t="str">
            <v>---------------------</v>
          </cell>
          <cell r="M2250" t="str">
            <v>-----------------</v>
          </cell>
          <cell r="N2250" t="str">
            <v>-----------------</v>
          </cell>
          <cell r="O2250" t="str">
            <v>-----------------</v>
          </cell>
          <cell r="P2250" t="str">
            <v>--------------</v>
          </cell>
          <cell r="Q2250" t="str">
            <v>-----------------</v>
          </cell>
          <cell r="S2250" t="str">
            <v>-----------------</v>
          </cell>
          <cell r="U2250" t="str">
            <v>-----------------</v>
          </cell>
          <cell r="V2250" t="str">
            <v>-----------------</v>
          </cell>
          <cell r="X2250" t="str">
            <v>--------------</v>
          </cell>
          <cell r="Y2250" t="str">
            <v>--------------</v>
          </cell>
        </row>
        <row r="2251">
          <cell r="J2251" t="str">
            <v>.410</v>
          </cell>
          <cell r="L2251" t="str">
            <v>דמי חוגים</v>
          </cell>
          <cell r="M2251">
            <v>390000</v>
          </cell>
          <cell r="N2251">
            <v>390000</v>
          </cell>
          <cell r="O2251">
            <v>385000</v>
          </cell>
          <cell r="P2251">
            <v>274927.15999999997</v>
          </cell>
          <cell r="Q2251" t="str">
            <v>.210</v>
          </cell>
          <cell r="S2251" t="str">
            <v>משכורת</v>
          </cell>
          <cell r="U2251">
            <v>360000</v>
          </cell>
          <cell r="V2251">
            <v>360000</v>
          </cell>
          <cell r="X2251">
            <v>360000</v>
          </cell>
          <cell r="Y2251">
            <v>412667.66</v>
          </cell>
        </row>
        <row r="2252">
          <cell r="U2252">
            <v>0</v>
          </cell>
          <cell r="V2252">
            <v>0</v>
          </cell>
          <cell r="X2252">
            <v>0</v>
          </cell>
          <cell r="Y2252">
            <v>0</v>
          </cell>
        </row>
        <row r="2253">
          <cell r="Q2253" t="str">
            <v>.593</v>
          </cell>
          <cell r="S2253" t="str">
            <v>השתת' בהנח"ש</v>
          </cell>
          <cell r="U2253">
            <v>100</v>
          </cell>
          <cell r="V2253">
            <v>100</v>
          </cell>
          <cell r="X2253">
            <v>1000</v>
          </cell>
          <cell r="Y2253">
            <v>138.28</v>
          </cell>
        </row>
        <row r="2254">
          <cell r="U2254">
            <v>0</v>
          </cell>
          <cell r="V2254">
            <v>0</v>
          </cell>
          <cell r="X2254">
            <v>0</v>
          </cell>
          <cell r="Y2254">
            <v>0</v>
          </cell>
        </row>
        <row r="2255">
          <cell r="Q2255" t="str">
            <v>.710</v>
          </cell>
          <cell r="S2255" t="str">
            <v>הסעות</v>
          </cell>
          <cell r="U2255">
            <v>2200</v>
          </cell>
          <cell r="V2255">
            <v>2200</v>
          </cell>
          <cell r="X2255">
            <v>2200</v>
          </cell>
          <cell r="Y2255">
            <v>1160</v>
          </cell>
        </row>
        <row r="2256">
          <cell r="U2256">
            <v>0</v>
          </cell>
          <cell r="V2256">
            <v>0</v>
          </cell>
          <cell r="X2256">
            <v>0</v>
          </cell>
          <cell r="Y2256">
            <v>0</v>
          </cell>
        </row>
        <row r="2257">
          <cell r="Q2257" t="str">
            <v>.759</v>
          </cell>
          <cell r="S2257" t="str">
            <v>חוגים מקצועיים</v>
          </cell>
          <cell r="U2257">
            <v>76000</v>
          </cell>
          <cell r="V2257">
            <v>76000</v>
          </cell>
          <cell r="X2257">
            <v>76000</v>
          </cell>
          <cell r="Y2257">
            <v>73527</v>
          </cell>
        </row>
        <row r="2258">
          <cell r="U2258">
            <v>0</v>
          </cell>
          <cell r="V2258">
            <v>0</v>
          </cell>
          <cell r="X2258">
            <v>0</v>
          </cell>
          <cell r="Y2258">
            <v>0</v>
          </cell>
        </row>
        <row r="2259">
          <cell r="Q2259" t="str">
            <v>.780</v>
          </cell>
          <cell r="S2259" t="str">
            <v>הוצ' שונ' ותלבושת</v>
          </cell>
          <cell r="U2259">
            <v>5400</v>
          </cell>
          <cell r="V2259">
            <v>5400</v>
          </cell>
          <cell r="X2259">
            <v>5400</v>
          </cell>
          <cell r="Y2259">
            <v>5821.86</v>
          </cell>
        </row>
        <row r="2261">
          <cell r="Q2261" t="str">
            <v>813663</v>
          </cell>
          <cell r="S2261" t="str">
            <v>להקות מחול בי"ס</v>
          </cell>
          <cell r="U2261">
            <v>170000</v>
          </cell>
          <cell r="V2261">
            <v>170000</v>
          </cell>
          <cell r="X2261">
            <v>170900</v>
          </cell>
          <cell r="Y2261">
            <v>164549.62</v>
          </cell>
        </row>
        <row r="2262">
          <cell r="Q2262" t="str">
            <v>-------</v>
          </cell>
          <cell r="S2262" t="str">
            <v>-----------------</v>
          </cell>
          <cell r="U2262" t="str">
            <v>-----------------</v>
          </cell>
          <cell r="V2262" t="str">
            <v>-----------------</v>
          </cell>
          <cell r="X2262" t="str">
            <v>--------------</v>
          </cell>
          <cell r="Y2262" t="str">
            <v>--------------</v>
          </cell>
        </row>
        <row r="2263">
          <cell r="Q2263" t="str">
            <v>.210</v>
          </cell>
          <cell r="S2263" t="str">
            <v>משכורת</v>
          </cell>
          <cell r="U2263">
            <v>160000</v>
          </cell>
          <cell r="V2263">
            <v>160000</v>
          </cell>
          <cell r="X2263">
            <v>160000</v>
          </cell>
          <cell r="Y2263">
            <v>153912.44</v>
          </cell>
        </row>
        <row r="2264">
          <cell r="U2264">
            <v>0</v>
          </cell>
          <cell r="V2264">
            <v>0</v>
          </cell>
          <cell r="X2264">
            <v>0</v>
          </cell>
          <cell r="Y2264">
            <v>0</v>
          </cell>
        </row>
        <row r="2265">
          <cell r="Q2265" t="str">
            <v>.593</v>
          </cell>
          <cell r="S2265" t="str">
            <v>השתת' בהנח"ש</v>
          </cell>
          <cell r="U2265">
            <v>100</v>
          </cell>
          <cell r="V2265">
            <v>100</v>
          </cell>
          <cell r="X2265">
            <v>1000</v>
          </cell>
          <cell r="Y2265">
            <v>138.28</v>
          </cell>
        </row>
        <row r="2266">
          <cell r="U2266">
            <v>0</v>
          </cell>
          <cell r="V2266">
            <v>0</v>
          </cell>
          <cell r="X2266">
            <v>0</v>
          </cell>
          <cell r="Y2266">
            <v>0</v>
          </cell>
        </row>
        <row r="2267">
          <cell r="Q2267" t="str">
            <v>.759</v>
          </cell>
          <cell r="S2267" t="str">
            <v>חוגים מקצועיים</v>
          </cell>
          <cell r="U2267">
            <v>8100</v>
          </cell>
          <cell r="V2267">
            <v>8100</v>
          </cell>
          <cell r="X2267">
            <v>8100</v>
          </cell>
          <cell r="Y2267">
            <v>8500</v>
          </cell>
        </row>
        <row r="2268">
          <cell r="U2268">
            <v>0</v>
          </cell>
          <cell r="V2268">
            <v>0</v>
          </cell>
          <cell r="X2268">
            <v>0</v>
          </cell>
          <cell r="Y2268">
            <v>0</v>
          </cell>
        </row>
        <row r="2269">
          <cell r="Q2269" t="str">
            <v>.780</v>
          </cell>
          <cell r="S2269" t="str">
            <v>הוצ' שונ' ותלבושת</v>
          </cell>
          <cell r="U2269">
            <v>1800</v>
          </cell>
          <cell r="V2269">
            <v>1800</v>
          </cell>
          <cell r="X2269">
            <v>1800</v>
          </cell>
          <cell r="Y2269">
            <v>1998.9</v>
          </cell>
        </row>
        <row r="2270">
          <cell r="X2270">
            <v>0</v>
          </cell>
        </row>
        <row r="2271">
          <cell r="J2271" t="str">
            <v>313665</v>
          </cell>
          <cell r="L2271" t="str">
            <v>אולפני ילדים</v>
          </cell>
          <cell r="M2271">
            <v>90000</v>
          </cell>
          <cell r="N2271">
            <v>90000</v>
          </cell>
          <cell r="O2271">
            <v>85000</v>
          </cell>
          <cell r="P2271">
            <v>64427.35</v>
          </cell>
          <cell r="Q2271" t="str">
            <v>813665</v>
          </cell>
          <cell r="S2271" t="str">
            <v>אולפני ילדים</v>
          </cell>
          <cell r="U2271">
            <v>84200</v>
          </cell>
          <cell r="V2271">
            <v>84200</v>
          </cell>
          <cell r="X2271">
            <v>84200</v>
          </cell>
          <cell r="Y2271">
            <v>93114.92</v>
          </cell>
        </row>
        <row r="2272">
          <cell r="J2272" t="str">
            <v>-------</v>
          </cell>
          <cell r="L2272" t="str">
            <v>---------------------</v>
          </cell>
          <cell r="M2272" t="str">
            <v>-----------------</v>
          </cell>
          <cell r="N2272" t="str">
            <v>-----------------</v>
          </cell>
          <cell r="O2272" t="str">
            <v>-----------------</v>
          </cell>
          <cell r="P2272" t="str">
            <v>--------------</v>
          </cell>
          <cell r="Q2272" t="str">
            <v>-----------------</v>
          </cell>
          <cell r="S2272" t="str">
            <v>-----------------</v>
          </cell>
          <cell r="U2272" t="str">
            <v>-----------------</v>
          </cell>
          <cell r="V2272" t="str">
            <v>-----------------</v>
          </cell>
          <cell r="X2272" t="str">
            <v>--------------</v>
          </cell>
          <cell r="Y2272" t="str">
            <v>--------------</v>
          </cell>
        </row>
        <row r="2273">
          <cell r="J2273" t="str">
            <v>.410</v>
          </cell>
          <cell r="L2273" t="str">
            <v>הכנסות מחוגים</v>
          </cell>
          <cell r="M2273">
            <v>75000</v>
          </cell>
          <cell r="N2273">
            <v>75000</v>
          </cell>
          <cell r="O2273">
            <v>70000</v>
          </cell>
          <cell r="P2273">
            <v>34227.35</v>
          </cell>
          <cell r="Q2273" t="str">
            <v>.210</v>
          </cell>
          <cell r="S2273" t="str">
            <v>משכורות</v>
          </cell>
          <cell r="U2273">
            <v>68500</v>
          </cell>
          <cell r="V2273">
            <v>68500</v>
          </cell>
          <cell r="X2273">
            <v>68500</v>
          </cell>
          <cell r="Y2273">
            <v>84614.93</v>
          </cell>
        </row>
        <row r="2274">
          <cell r="P2274">
            <v>0</v>
          </cell>
          <cell r="U2274">
            <v>0</v>
          </cell>
          <cell r="V2274">
            <v>0</v>
          </cell>
          <cell r="X2274">
            <v>0</v>
          </cell>
          <cell r="Y2274">
            <v>0</v>
          </cell>
        </row>
        <row r="2275">
          <cell r="J2275" t="str">
            <v>.421</v>
          </cell>
          <cell r="L2275" t="str">
            <v>הכנסות מחסויות</v>
          </cell>
          <cell r="M2275">
            <v>15000</v>
          </cell>
          <cell r="N2275">
            <v>15000</v>
          </cell>
          <cell r="O2275">
            <v>15000</v>
          </cell>
          <cell r="P2275">
            <v>30200</v>
          </cell>
          <cell r="Q2275" t="str">
            <v>.710</v>
          </cell>
          <cell r="S2275" t="str">
            <v>הסעות</v>
          </cell>
          <cell r="U2275">
            <v>1700</v>
          </cell>
          <cell r="V2275">
            <v>1700</v>
          </cell>
          <cell r="X2275">
            <v>1700</v>
          </cell>
          <cell r="Y2275">
            <v>250</v>
          </cell>
        </row>
        <row r="2276">
          <cell r="M2276" t="str">
            <v xml:space="preserve"> </v>
          </cell>
          <cell r="N2276" t="str">
            <v xml:space="preserve"> </v>
          </cell>
          <cell r="U2276">
            <v>0</v>
          </cell>
          <cell r="V2276">
            <v>0</v>
          </cell>
          <cell r="X2276">
            <v>0</v>
          </cell>
          <cell r="Y2276">
            <v>0</v>
          </cell>
        </row>
        <row r="2277">
          <cell r="Q2277" t="str">
            <v>.720</v>
          </cell>
          <cell r="S2277" t="str">
            <v>חומרים</v>
          </cell>
          <cell r="U2277">
            <v>4500</v>
          </cell>
          <cell r="V2277">
            <v>4500</v>
          </cell>
          <cell r="X2277">
            <v>4500</v>
          </cell>
          <cell r="Y2277">
            <v>1322.39</v>
          </cell>
        </row>
        <row r="2278">
          <cell r="M2278" t="str">
            <v xml:space="preserve"> </v>
          </cell>
          <cell r="N2278" t="str">
            <v xml:space="preserve"> </v>
          </cell>
          <cell r="U2278">
            <v>0</v>
          </cell>
          <cell r="V2278">
            <v>0</v>
          </cell>
          <cell r="X2278">
            <v>0</v>
          </cell>
          <cell r="Y2278">
            <v>0</v>
          </cell>
        </row>
        <row r="2279">
          <cell r="Q2279" t="str">
            <v>.759</v>
          </cell>
          <cell r="S2279" t="str">
            <v>חוגים  מקצועיים</v>
          </cell>
          <cell r="U2279">
            <v>9500</v>
          </cell>
          <cell r="V2279">
            <v>9500</v>
          </cell>
          <cell r="X2279">
            <v>9500</v>
          </cell>
          <cell r="Y2279">
            <v>6927.6</v>
          </cell>
        </row>
        <row r="2280">
          <cell r="X2280">
            <v>0</v>
          </cell>
          <cell r="Y2280">
            <v>0</v>
          </cell>
        </row>
        <row r="2281">
          <cell r="X2281">
            <v>0</v>
          </cell>
        </row>
        <row r="2282">
          <cell r="J2282" t="str">
            <v>313666</v>
          </cell>
          <cell r="L2282" t="str">
            <v>בי"ס למשחק אביב</v>
          </cell>
          <cell r="M2282">
            <v>71000</v>
          </cell>
          <cell r="N2282">
            <v>71000</v>
          </cell>
          <cell r="O2282">
            <v>71000</v>
          </cell>
          <cell r="P2282">
            <v>63056</v>
          </cell>
          <cell r="Q2282" t="str">
            <v>813666</v>
          </cell>
          <cell r="S2282" t="str">
            <v>בי"ס למשחק אביב</v>
          </cell>
          <cell r="U2282">
            <v>91000</v>
          </cell>
          <cell r="V2282">
            <v>91000</v>
          </cell>
          <cell r="X2282">
            <v>71000</v>
          </cell>
          <cell r="Y2282">
            <v>139184.13</v>
          </cell>
        </row>
        <row r="2283">
          <cell r="J2283" t="str">
            <v>-------</v>
          </cell>
          <cell r="L2283" t="str">
            <v>---------------------</v>
          </cell>
          <cell r="M2283" t="str">
            <v>-----------------</v>
          </cell>
          <cell r="N2283" t="str">
            <v>-----------------</v>
          </cell>
          <cell r="O2283" t="str">
            <v>-----------------</v>
          </cell>
          <cell r="P2283" t="str">
            <v>--------------</v>
          </cell>
          <cell r="Q2283" t="str">
            <v>-----------------</v>
          </cell>
          <cell r="S2283" t="str">
            <v>-----------------</v>
          </cell>
          <cell r="U2283" t="str">
            <v>-----------------</v>
          </cell>
          <cell r="V2283" t="str">
            <v>-----------------</v>
          </cell>
          <cell r="X2283" t="str">
            <v>--------------</v>
          </cell>
          <cell r="Y2283" t="str">
            <v>--------------</v>
          </cell>
        </row>
        <row r="2284">
          <cell r="J2284" t="str">
            <v>.410</v>
          </cell>
          <cell r="L2284" t="str">
            <v>דמי חוגים</v>
          </cell>
          <cell r="M2284">
            <v>71000</v>
          </cell>
          <cell r="N2284">
            <v>71000</v>
          </cell>
          <cell r="O2284">
            <v>71000</v>
          </cell>
          <cell r="P2284">
            <v>63056</v>
          </cell>
          <cell r="Q2284" t="str">
            <v>.210</v>
          </cell>
          <cell r="S2284" t="str">
            <v>משכורות</v>
          </cell>
          <cell r="U2284">
            <v>70000</v>
          </cell>
          <cell r="V2284">
            <v>70000</v>
          </cell>
          <cell r="X2284">
            <v>70000</v>
          </cell>
          <cell r="Y2284">
            <v>118614.33</v>
          </cell>
        </row>
        <row r="2285">
          <cell r="U2285">
            <v>0</v>
          </cell>
          <cell r="V2285">
            <v>0</v>
          </cell>
          <cell r="X2285">
            <v>0</v>
          </cell>
          <cell r="Y2285">
            <v>0</v>
          </cell>
        </row>
        <row r="2286">
          <cell r="Q2286" t="str">
            <v>.759</v>
          </cell>
          <cell r="S2286" t="str">
            <v>חוגים  מקצועיים</v>
          </cell>
          <cell r="U2286">
            <v>21000</v>
          </cell>
          <cell r="V2286">
            <v>21000</v>
          </cell>
          <cell r="X2286">
            <v>1000</v>
          </cell>
          <cell r="Y2286">
            <v>20569.8</v>
          </cell>
        </row>
        <row r="2287">
          <cell r="U2287" t="str">
            <v xml:space="preserve"> </v>
          </cell>
          <cell r="V2287" t="str">
            <v xml:space="preserve"> </v>
          </cell>
          <cell r="X2287">
            <v>0</v>
          </cell>
        </row>
        <row r="2288">
          <cell r="J2288" t="str">
            <v>313667</v>
          </cell>
          <cell r="L2288" t="str">
            <v>מגמות בחט"ב</v>
          </cell>
          <cell r="M2288">
            <v>270000</v>
          </cell>
          <cell r="N2288">
            <v>270000</v>
          </cell>
          <cell r="O2288">
            <v>270000</v>
          </cell>
          <cell r="P2288">
            <v>265133.64</v>
          </cell>
          <cell r="Q2288" t="str">
            <v>813667</v>
          </cell>
          <cell r="S2288" t="str">
            <v>מגמות בחט"ב</v>
          </cell>
          <cell r="U2288">
            <v>270000</v>
          </cell>
          <cell r="V2288">
            <v>270000</v>
          </cell>
          <cell r="X2288">
            <v>270000</v>
          </cell>
          <cell r="Y2288">
            <v>287792.43</v>
          </cell>
        </row>
        <row r="2289">
          <cell r="J2289" t="str">
            <v>-------</v>
          </cell>
          <cell r="L2289" t="str">
            <v>---------------------</v>
          </cell>
          <cell r="M2289" t="str">
            <v>-----------------</v>
          </cell>
          <cell r="N2289" t="str">
            <v>-----------------</v>
          </cell>
          <cell r="O2289" t="str">
            <v>-----------------</v>
          </cell>
          <cell r="P2289" t="str">
            <v>--------------</v>
          </cell>
          <cell r="Q2289" t="str">
            <v>-----------------</v>
          </cell>
          <cell r="S2289" t="str">
            <v>-----------------</v>
          </cell>
          <cell r="U2289" t="str">
            <v>-----------------</v>
          </cell>
          <cell r="V2289" t="str">
            <v>-----------------</v>
          </cell>
          <cell r="X2289" t="str">
            <v>--------------</v>
          </cell>
          <cell r="Y2289" t="str">
            <v>--------------</v>
          </cell>
        </row>
        <row r="2290">
          <cell r="J2290" t="str">
            <v>.410</v>
          </cell>
          <cell r="L2290" t="str">
            <v xml:space="preserve">מגמות  באלון </v>
          </cell>
          <cell r="M2290">
            <v>100000</v>
          </cell>
          <cell r="N2290">
            <v>100000</v>
          </cell>
          <cell r="O2290">
            <v>100000</v>
          </cell>
          <cell r="P2290">
            <v>113097.42</v>
          </cell>
          <cell r="Q2290" t="str">
            <v>.210</v>
          </cell>
          <cell r="S2290" t="str">
            <v xml:space="preserve">מגמות  באלון </v>
          </cell>
          <cell r="U2290">
            <v>80000</v>
          </cell>
          <cell r="V2290">
            <v>80000</v>
          </cell>
          <cell r="X2290">
            <v>80000</v>
          </cell>
          <cell r="Y2290">
            <v>110243.65</v>
          </cell>
        </row>
        <row r="2291">
          <cell r="P2291">
            <v>0</v>
          </cell>
          <cell r="Y2291">
            <v>0</v>
          </cell>
        </row>
        <row r="2292">
          <cell r="J2292" t="str">
            <v>.411</v>
          </cell>
          <cell r="L2292" t="str">
            <v>מגמת ביונתן</v>
          </cell>
          <cell r="M2292">
            <v>50000</v>
          </cell>
          <cell r="N2292">
            <v>50000</v>
          </cell>
          <cell r="O2292">
            <v>50000</v>
          </cell>
          <cell r="P2292">
            <v>0</v>
          </cell>
          <cell r="Q2292" t="str">
            <v>.211</v>
          </cell>
          <cell r="S2292" t="str">
            <v>מגמת ביונתן</v>
          </cell>
          <cell r="U2292">
            <v>25000</v>
          </cell>
          <cell r="V2292">
            <v>25000</v>
          </cell>
          <cell r="X2292">
            <v>25000</v>
          </cell>
          <cell r="Y2292">
            <v>0</v>
          </cell>
        </row>
        <row r="2293">
          <cell r="P2293">
            <v>0</v>
          </cell>
          <cell r="Y2293">
            <v>0</v>
          </cell>
        </row>
        <row r="2294">
          <cell r="J2294" t="str">
            <v>.412</v>
          </cell>
          <cell r="L2294" t="str">
            <v>השרון מגמת מחול</v>
          </cell>
          <cell r="M2294">
            <v>80000</v>
          </cell>
          <cell r="N2294">
            <v>80000</v>
          </cell>
          <cell r="O2294">
            <v>80000</v>
          </cell>
          <cell r="P2294">
            <v>142605.51999999999</v>
          </cell>
          <cell r="Q2294" t="str">
            <v>.212</v>
          </cell>
          <cell r="S2294" t="str">
            <v>השרון מגמת מחול</v>
          </cell>
          <cell r="U2294">
            <v>42000</v>
          </cell>
          <cell r="V2294">
            <v>42000</v>
          </cell>
          <cell r="X2294">
            <v>42000</v>
          </cell>
          <cell r="Y2294">
            <v>53460.61</v>
          </cell>
        </row>
        <row r="2295">
          <cell r="P2295">
            <v>0</v>
          </cell>
          <cell r="Y2295">
            <v>0</v>
          </cell>
        </row>
        <row r="2296">
          <cell r="J2296" t="str">
            <v>.413</v>
          </cell>
          <cell r="L2296" t="str">
            <v>מגמות באמי"ת</v>
          </cell>
          <cell r="M2296">
            <v>40000</v>
          </cell>
          <cell r="N2296">
            <v>40000</v>
          </cell>
          <cell r="O2296">
            <v>40000</v>
          </cell>
          <cell r="P2296">
            <v>9430.7000000000007</v>
          </cell>
          <cell r="Q2296" t="str">
            <v>.213</v>
          </cell>
          <cell r="S2296" t="str">
            <v>מגמות באמי"ת</v>
          </cell>
          <cell r="U2296">
            <v>40000</v>
          </cell>
          <cell r="V2296">
            <v>40000</v>
          </cell>
          <cell r="X2296">
            <v>40000</v>
          </cell>
          <cell r="Y2296">
            <v>56864.17</v>
          </cell>
        </row>
        <row r="2297">
          <cell r="Y2297">
            <v>0</v>
          </cell>
        </row>
        <row r="2298">
          <cell r="Q2298" t="str">
            <v>.750</v>
          </cell>
          <cell r="S2298" t="str">
            <v>אלון - חשבוניות</v>
          </cell>
          <cell r="U2298">
            <v>20000</v>
          </cell>
          <cell r="V2298">
            <v>20000</v>
          </cell>
          <cell r="X2298">
            <v>20000</v>
          </cell>
          <cell r="Y2298">
            <v>17985</v>
          </cell>
        </row>
        <row r="2299">
          <cell r="Y2299">
            <v>0</v>
          </cell>
        </row>
        <row r="2300">
          <cell r="Q2300" t="str">
            <v>.754</v>
          </cell>
          <cell r="S2300" t="str">
            <v>מחול השרון- חשבונ'</v>
          </cell>
          <cell r="U2300">
            <v>20000</v>
          </cell>
          <cell r="V2300">
            <v>20000</v>
          </cell>
          <cell r="X2300">
            <v>20000</v>
          </cell>
          <cell r="Y2300">
            <v>19000</v>
          </cell>
        </row>
        <row r="2301">
          <cell r="Y2301">
            <v>0</v>
          </cell>
        </row>
        <row r="2302">
          <cell r="Q2302" t="str">
            <v>.758</v>
          </cell>
          <cell r="S2302" t="str">
            <v xml:space="preserve"> חשבוניות-יונתן</v>
          </cell>
          <cell r="U2302">
            <v>25000</v>
          </cell>
          <cell r="V2302">
            <v>25000</v>
          </cell>
          <cell r="X2302">
            <v>25000</v>
          </cell>
          <cell r="Y2302">
            <v>21200</v>
          </cell>
        </row>
        <row r="2303">
          <cell r="Y2303">
            <v>0</v>
          </cell>
        </row>
        <row r="2304">
          <cell r="Q2304" t="str">
            <v>.784</v>
          </cell>
          <cell r="S2304" t="str">
            <v>מחול השרון- שוטף</v>
          </cell>
          <cell r="U2304">
            <v>9000</v>
          </cell>
          <cell r="V2304">
            <v>9000</v>
          </cell>
          <cell r="X2304">
            <v>9000</v>
          </cell>
          <cell r="Y2304">
            <v>5098</v>
          </cell>
        </row>
        <row r="2305">
          <cell r="Y2305">
            <v>0</v>
          </cell>
        </row>
        <row r="2306">
          <cell r="Q2306" t="str">
            <v>.785</v>
          </cell>
          <cell r="S2306" t="str">
            <v>אומנות השרון-שוטף</v>
          </cell>
          <cell r="U2306">
            <v>9000</v>
          </cell>
          <cell r="V2306">
            <v>9000</v>
          </cell>
          <cell r="X2306">
            <v>9000</v>
          </cell>
          <cell r="Y2306">
            <v>3941</v>
          </cell>
        </row>
        <row r="2308">
          <cell r="X2308">
            <v>0</v>
          </cell>
        </row>
        <row r="2309">
          <cell r="Q2309" t="str">
            <v>813668</v>
          </cell>
          <cell r="S2309" t="str">
            <v>סל תרבות</v>
          </cell>
          <cell r="U2309">
            <v>113800</v>
          </cell>
          <cell r="V2309">
            <v>113800</v>
          </cell>
          <cell r="X2309">
            <v>113800</v>
          </cell>
          <cell r="Y2309">
            <v>114586.93</v>
          </cell>
        </row>
        <row r="2310">
          <cell r="Q2310" t="str">
            <v>-------</v>
          </cell>
          <cell r="S2310" t="str">
            <v>-----------------</v>
          </cell>
          <cell r="U2310" t="str">
            <v>-----------------</v>
          </cell>
          <cell r="V2310" t="str">
            <v>-----------------</v>
          </cell>
          <cell r="X2310" t="str">
            <v>--------------</v>
          </cell>
          <cell r="Y2310" t="str">
            <v>--------------</v>
          </cell>
        </row>
        <row r="2311">
          <cell r="Q2311" t="str">
            <v>.210</v>
          </cell>
          <cell r="S2311" t="str">
            <v>משכורות</v>
          </cell>
          <cell r="U2311">
            <v>112000</v>
          </cell>
          <cell r="V2311">
            <v>112000</v>
          </cell>
          <cell r="X2311">
            <v>112000</v>
          </cell>
          <cell r="Y2311">
            <v>113356.93</v>
          </cell>
        </row>
        <row r="2312">
          <cell r="U2312">
            <v>0</v>
          </cell>
          <cell r="V2312">
            <v>0</v>
          </cell>
          <cell r="X2312">
            <v>0</v>
          </cell>
          <cell r="Y2312">
            <v>0</v>
          </cell>
        </row>
        <row r="2313">
          <cell r="Q2313" t="str">
            <v>.780</v>
          </cell>
          <cell r="S2313" t="str">
            <v>תקציב  שוטף</v>
          </cell>
          <cell r="U2313">
            <v>1800</v>
          </cell>
          <cell r="V2313">
            <v>1800</v>
          </cell>
          <cell r="X2313">
            <v>1800</v>
          </cell>
          <cell r="Y2313">
            <v>1230</v>
          </cell>
        </row>
        <row r="2314">
          <cell r="U2314" t="str">
            <v xml:space="preserve"> </v>
          </cell>
          <cell r="V2314" t="str">
            <v xml:space="preserve"> </v>
          </cell>
          <cell r="X2314">
            <v>0</v>
          </cell>
        </row>
        <row r="2315">
          <cell r="J2315" t="str">
            <v>3138</v>
          </cell>
          <cell r="L2315" t="str">
            <v>קייטנות</v>
          </cell>
          <cell r="M2315">
            <v>3060000</v>
          </cell>
          <cell r="N2315">
            <v>3060000</v>
          </cell>
          <cell r="O2315">
            <v>3010000</v>
          </cell>
          <cell r="P2315">
            <v>3022628.48</v>
          </cell>
          <cell r="Q2315" t="str">
            <v>8138</v>
          </cell>
          <cell r="S2315" t="str">
            <v>קייטנות</v>
          </cell>
          <cell r="U2315">
            <v>3044800</v>
          </cell>
          <cell r="V2315">
            <v>3044800</v>
          </cell>
          <cell r="X2315">
            <v>3034900</v>
          </cell>
          <cell r="Y2315">
            <v>3116538.2199999997</v>
          </cell>
        </row>
        <row r="2316">
          <cell r="J2316" t="str">
            <v>-------</v>
          </cell>
          <cell r="L2316" t="str">
            <v>---------------------</v>
          </cell>
          <cell r="M2316" t="str">
            <v>-----------------</v>
          </cell>
          <cell r="N2316" t="str">
            <v>-----------------</v>
          </cell>
          <cell r="O2316" t="str">
            <v>-----------------</v>
          </cell>
          <cell r="P2316" t="str">
            <v>--------------</v>
          </cell>
          <cell r="Q2316" t="str">
            <v>-----------------</v>
          </cell>
          <cell r="S2316" t="str">
            <v>-----------------</v>
          </cell>
          <cell r="U2316" t="str">
            <v>-----------------</v>
          </cell>
          <cell r="V2316" t="str">
            <v>-----------------</v>
          </cell>
          <cell r="X2316" t="str">
            <v>-----------------</v>
          </cell>
          <cell r="Y2316" t="str">
            <v>-----------------</v>
          </cell>
        </row>
        <row r="2317">
          <cell r="J2317" t="str">
            <v>31381</v>
          </cell>
          <cell r="L2317" t="str">
            <v>קייטנות קיץ</v>
          </cell>
          <cell r="M2317">
            <v>2900000</v>
          </cell>
          <cell r="N2317">
            <v>2900000</v>
          </cell>
          <cell r="O2317">
            <v>2850000</v>
          </cell>
          <cell r="P2317">
            <v>2858279.48</v>
          </cell>
          <cell r="Q2317" t="str">
            <v>81381</v>
          </cell>
          <cell r="S2317" t="str">
            <v>קייטנות קיץ</v>
          </cell>
          <cell r="U2317">
            <v>2889000</v>
          </cell>
          <cell r="V2317">
            <v>2889000</v>
          </cell>
          <cell r="X2317">
            <v>2879100</v>
          </cell>
          <cell r="Y2317">
            <v>2963700.67</v>
          </cell>
        </row>
        <row r="2318">
          <cell r="J2318" t="str">
            <v>-------</v>
          </cell>
          <cell r="L2318" t="str">
            <v>---------------------</v>
          </cell>
          <cell r="M2318" t="str">
            <v>-----------------</v>
          </cell>
          <cell r="N2318" t="str">
            <v>-----------------</v>
          </cell>
          <cell r="O2318" t="str">
            <v>-----------------</v>
          </cell>
          <cell r="P2318" t="str">
            <v>--------------</v>
          </cell>
          <cell r="Q2318" t="str">
            <v>-----------------</v>
          </cell>
          <cell r="S2318" t="str">
            <v>-----------------</v>
          </cell>
          <cell r="U2318" t="str">
            <v>-----------------</v>
          </cell>
          <cell r="V2318" t="str">
            <v>-----------------</v>
          </cell>
          <cell r="X2318" t="str">
            <v>--------------</v>
          </cell>
          <cell r="Y2318" t="str">
            <v>--------------</v>
          </cell>
        </row>
        <row r="2319">
          <cell r="J2319" t="str">
            <v>.410</v>
          </cell>
          <cell r="L2319" t="str">
            <v>דמי חוגים</v>
          </cell>
          <cell r="M2319">
            <v>2900000</v>
          </cell>
          <cell r="N2319">
            <v>2900000</v>
          </cell>
          <cell r="O2319">
            <v>2850000</v>
          </cell>
          <cell r="P2319">
            <v>2858279.48</v>
          </cell>
          <cell r="Q2319" t="str">
            <v>.210</v>
          </cell>
          <cell r="S2319" t="str">
            <v>משכורת</v>
          </cell>
          <cell r="U2319">
            <v>1531200</v>
          </cell>
          <cell r="V2319">
            <v>1531200</v>
          </cell>
          <cell r="X2319">
            <v>1531300</v>
          </cell>
          <cell r="Y2319">
            <v>1513151.88</v>
          </cell>
        </row>
        <row r="2320">
          <cell r="U2320">
            <v>0</v>
          </cell>
          <cell r="V2320">
            <v>0</v>
          </cell>
          <cell r="X2320">
            <v>0</v>
          </cell>
          <cell r="Y2320">
            <v>0</v>
          </cell>
        </row>
        <row r="2321">
          <cell r="Q2321" t="str">
            <v>.541</v>
          </cell>
          <cell r="S2321" t="str">
            <v>בולים</v>
          </cell>
          <cell r="U2321">
            <v>14500</v>
          </cell>
          <cell r="V2321">
            <v>14500</v>
          </cell>
          <cell r="X2321">
            <v>4500</v>
          </cell>
          <cell r="Y2321">
            <v>10013.57</v>
          </cell>
        </row>
        <row r="2322">
          <cell r="U2322">
            <v>0</v>
          </cell>
          <cell r="V2322">
            <v>0</v>
          </cell>
          <cell r="X2322">
            <v>0</v>
          </cell>
          <cell r="Y2322">
            <v>0</v>
          </cell>
        </row>
        <row r="2323">
          <cell r="Q2323" t="str">
            <v>.781</v>
          </cell>
          <cell r="S2323" t="str">
            <v>פעולות</v>
          </cell>
          <cell r="U2323">
            <v>1330000</v>
          </cell>
          <cell r="V2323">
            <v>1330000</v>
          </cell>
          <cell r="X2323">
            <v>1330000</v>
          </cell>
          <cell r="Y2323">
            <v>1424817.22</v>
          </cell>
        </row>
        <row r="2324">
          <cell r="U2324">
            <v>0</v>
          </cell>
          <cell r="V2324">
            <v>0</v>
          </cell>
          <cell r="X2324">
            <v>0</v>
          </cell>
        </row>
        <row r="2325">
          <cell r="Q2325" t="str">
            <v>.782</v>
          </cell>
          <cell r="S2325" t="str">
            <v>פעולות תשתית</v>
          </cell>
          <cell r="U2325">
            <v>13300</v>
          </cell>
          <cell r="V2325">
            <v>13300</v>
          </cell>
          <cell r="X2325">
            <v>13300</v>
          </cell>
          <cell r="Y2325">
            <v>15718</v>
          </cell>
        </row>
        <row r="2326">
          <cell r="U2326" t="str">
            <v xml:space="preserve"> </v>
          </cell>
          <cell r="V2326" t="str">
            <v xml:space="preserve"> </v>
          </cell>
          <cell r="X2326">
            <v>0</v>
          </cell>
        </row>
        <row r="2327">
          <cell r="X2327">
            <v>0</v>
          </cell>
        </row>
        <row r="2328">
          <cell r="J2328" t="str">
            <v>31382</v>
          </cell>
          <cell r="L2328" t="str">
            <v>קייטנות מיוחדות</v>
          </cell>
          <cell r="M2328">
            <v>160000</v>
          </cell>
          <cell r="N2328">
            <v>160000</v>
          </cell>
          <cell r="O2328">
            <v>160000</v>
          </cell>
          <cell r="P2328">
            <v>164349</v>
          </cell>
          <cell r="Q2328" t="str">
            <v>81382</v>
          </cell>
          <cell r="S2328" t="str">
            <v>קייטנות מיוחדות</v>
          </cell>
          <cell r="U2328">
            <v>155800</v>
          </cell>
          <cell r="V2328">
            <v>155800</v>
          </cell>
          <cell r="X2328">
            <v>155800</v>
          </cell>
          <cell r="Y2328">
            <v>152837.54999999999</v>
          </cell>
        </row>
        <row r="2329">
          <cell r="J2329" t="str">
            <v>-------</v>
          </cell>
          <cell r="L2329" t="str">
            <v>---------------------</v>
          </cell>
          <cell r="M2329" t="str">
            <v>-----------------</v>
          </cell>
          <cell r="N2329" t="str">
            <v>-----------------</v>
          </cell>
          <cell r="O2329" t="str">
            <v>-----------------</v>
          </cell>
          <cell r="P2329" t="str">
            <v>--------------</v>
          </cell>
          <cell r="Q2329" t="str">
            <v>-----------------</v>
          </cell>
          <cell r="S2329" t="str">
            <v>-----------------</v>
          </cell>
          <cell r="U2329" t="str">
            <v>-----------------</v>
          </cell>
          <cell r="V2329" t="str">
            <v>-----------------</v>
          </cell>
          <cell r="X2329" t="str">
            <v>-----------------</v>
          </cell>
          <cell r="Y2329" t="str">
            <v>-----------------</v>
          </cell>
        </row>
        <row r="2330">
          <cell r="J2330" t="str">
            <v>313821</v>
          </cell>
          <cell r="L2330" t="str">
            <v>קייטנות חנוכה</v>
          </cell>
          <cell r="M2330">
            <v>40000</v>
          </cell>
          <cell r="N2330">
            <v>40000</v>
          </cell>
          <cell r="O2330">
            <v>40000</v>
          </cell>
          <cell r="P2330">
            <v>47526</v>
          </cell>
          <cell r="Q2330" t="str">
            <v>813821</v>
          </cell>
          <cell r="S2330" t="str">
            <v>קייטנות חנוכה-חנוכיף</v>
          </cell>
          <cell r="U2330">
            <v>39000</v>
          </cell>
          <cell r="V2330">
            <v>39000</v>
          </cell>
          <cell r="X2330">
            <v>39000</v>
          </cell>
          <cell r="Y2330">
            <v>37298.789999999994</v>
          </cell>
        </row>
        <row r="2331">
          <cell r="J2331" t="str">
            <v>-------</v>
          </cell>
          <cell r="L2331" t="str">
            <v>---------------------</v>
          </cell>
          <cell r="M2331" t="str">
            <v>-----------------</v>
          </cell>
          <cell r="N2331" t="str">
            <v>-----------------</v>
          </cell>
          <cell r="O2331" t="str">
            <v>-----------------</v>
          </cell>
          <cell r="P2331" t="str">
            <v>--------------</v>
          </cell>
          <cell r="Q2331" t="str">
            <v>-----------------</v>
          </cell>
          <cell r="S2331" t="str">
            <v>-----------------</v>
          </cell>
          <cell r="U2331" t="str">
            <v>-----------------</v>
          </cell>
          <cell r="V2331" t="str">
            <v>-----------------</v>
          </cell>
          <cell r="X2331" t="str">
            <v>--------------</v>
          </cell>
          <cell r="Y2331" t="str">
            <v>--------------</v>
          </cell>
        </row>
        <row r="2332">
          <cell r="J2332" t="str">
            <v>.420</v>
          </cell>
          <cell r="L2332" t="str">
            <v>דמי -חנוכיף</v>
          </cell>
          <cell r="M2332">
            <v>40000</v>
          </cell>
          <cell r="N2332">
            <v>40000</v>
          </cell>
          <cell r="O2332">
            <v>40000</v>
          </cell>
          <cell r="P2332">
            <v>47526</v>
          </cell>
          <cell r="Q2332" t="str">
            <v>.210</v>
          </cell>
          <cell r="S2332" t="str">
            <v>חנוכיף-שכר מדריכים</v>
          </cell>
          <cell r="U2332">
            <v>20000</v>
          </cell>
          <cell r="V2332">
            <v>20000</v>
          </cell>
          <cell r="X2332">
            <v>20000</v>
          </cell>
          <cell r="Y2332">
            <v>4451.7299999999996</v>
          </cell>
        </row>
        <row r="2333">
          <cell r="U2333">
            <v>0</v>
          </cell>
          <cell r="V2333">
            <v>0</v>
          </cell>
          <cell r="X2333">
            <v>0</v>
          </cell>
          <cell r="Y2333">
            <v>0</v>
          </cell>
        </row>
        <row r="2334">
          <cell r="Q2334" t="str">
            <v>.780</v>
          </cell>
          <cell r="S2334" t="str">
            <v>חנוכיף-פעולות</v>
          </cell>
          <cell r="U2334">
            <v>19000</v>
          </cell>
          <cell r="V2334">
            <v>19000</v>
          </cell>
          <cell r="X2334">
            <v>19000</v>
          </cell>
          <cell r="Y2334">
            <v>32847.06</v>
          </cell>
        </row>
        <row r="2335">
          <cell r="U2335" t="str">
            <v xml:space="preserve"> </v>
          </cell>
          <cell r="V2335" t="str">
            <v xml:space="preserve"> </v>
          </cell>
          <cell r="X2335">
            <v>0</v>
          </cell>
        </row>
        <row r="2336">
          <cell r="L2336" t="str">
            <v>קייטנות פסח</v>
          </cell>
          <cell r="U2336" t="str">
            <v xml:space="preserve"> </v>
          </cell>
          <cell r="V2336" t="str">
            <v xml:space="preserve"> </v>
          </cell>
          <cell r="X2336">
            <v>0</v>
          </cell>
        </row>
        <row r="2337">
          <cell r="J2337" t="str">
            <v>313822</v>
          </cell>
          <cell r="L2337" t="str">
            <v>אביבית</v>
          </cell>
          <cell r="M2337">
            <v>120000</v>
          </cell>
          <cell r="N2337">
            <v>120000</v>
          </cell>
          <cell r="O2337">
            <v>120000</v>
          </cell>
          <cell r="P2337">
            <v>116823</v>
          </cell>
          <cell r="Q2337" t="str">
            <v>813822</v>
          </cell>
          <cell r="S2337" t="str">
            <v>קייטנות פסח-אביבית</v>
          </cell>
          <cell r="U2337">
            <v>116800</v>
          </cell>
          <cell r="V2337">
            <v>116800</v>
          </cell>
          <cell r="X2337">
            <v>116800</v>
          </cell>
          <cell r="Y2337">
            <v>115538.76000000001</v>
          </cell>
        </row>
        <row r="2338">
          <cell r="J2338" t="str">
            <v>-------</v>
          </cell>
          <cell r="L2338" t="str">
            <v>---------------------</v>
          </cell>
          <cell r="M2338" t="str">
            <v>-----------------</v>
          </cell>
          <cell r="N2338" t="str">
            <v>-----------------</v>
          </cell>
          <cell r="O2338" t="str">
            <v>-----------------</v>
          </cell>
          <cell r="P2338" t="str">
            <v>--------------</v>
          </cell>
          <cell r="Q2338" t="str">
            <v>-----------------</v>
          </cell>
          <cell r="S2338" t="str">
            <v>-----------------</v>
          </cell>
          <cell r="U2338" t="str">
            <v>-----------------</v>
          </cell>
          <cell r="V2338" t="str">
            <v>-----------------</v>
          </cell>
          <cell r="X2338" t="str">
            <v>--------------</v>
          </cell>
          <cell r="Y2338" t="str">
            <v>--------------</v>
          </cell>
        </row>
        <row r="2339">
          <cell r="J2339" t="str">
            <v>.430</v>
          </cell>
          <cell r="L2339" t="str">
            <v>דמי הש- אביבית</v>
          </cell>
          <cell r="M2339">
            <v>120000</v>
          </cell>
          <cell r="N2339">
            <v>120000</v>
          </cell>
          <cell r="O2339">
            <v>120000</v>
          </cell>
          <cell r="P2339">
            <v>116823</v>
          </cell>
          <cell r="Q2339" t="str">
            <v>.210</v>
          </cell>
          <cell r="S2339" t="str">
            <v>אביבית-שכר מדריכים</v>
          </cell>
          <cell r="U2339">
            <v>55000</v>
          </cell>
          <cell r="V2339">
            <v>55000</v>
          </cell>
          <cell r="X2339">
            <v>55000</v>
          </cell>
          <cell r="Y2339">
            <v>45834.46</v>
          </cell>
        </row>
        <row r="2340">
          <cell r="U2340">
            <v>0</v>
          </cell>
          <cell r="V2340">
            <v>0</v>
          </cell>
          <cell r="X2340">
            <v>0</v>
          </cell>
          <cell r="Y2340">
            <v>0</v>
          </cell>
        </row>
        <row r="2341">
          <cell r="Q2341" t="str">
            <v>.780</v>
          </cell>
          <cell r="S2341" t="str">
            <v>אביבית-פעולות</v>
          </cell>
          <cell r="U2341">
            <v>61800</v>
          </cell>
          <cell r="V2341">
            <v>61800</v>
          </cell>
          <cell r="X2341">
            <v>61800</v>
          </cell>
          <cell r="Y2341">
            <v>69704.3</v>
          </cell>
        </row>
        <row r="2342">
          <cell r="X2342">
            <v>0</v>
          </cell>
        </row>
        <row r="2343">
          <cell r="J2343" t="str">
            <v>318</v>
          </cell>
          <cell r="L2343" t="str">
            <v>השכלת מבוגרים</v>
          </cell>
          <cell r="M2343">
            <v>1635600</v>
          </cell>
          <cell r="N2343">
            <v>1635600</v>
          </cell>
          <cell r="O2343">
            <v>1588600</v>
          </cell>
          <cell r="P2343">
            <v>1176765.26</v>
          </cell>
          <cell r="Q2343" t="str">
            <v>818</v>
          </cell>
          <cell r="S2343" t="str">
            <v>השכלת מבוגרים</v>
          </cell>
          <cell r="U2343">
            <v>3494200</v>
          </cell>
          <cell r="V2343">
            <v>3494200</v>
          </cell>
          <cell r="X2343">
            <v>3219900</v>
          </cell>
          <cell r="Y2343">
            <v>3137760.95</v>
          </cell>
        </row>
        <row r="2344">
          <cell r="J2344" t="str">
            <v>-------</v>
          </cell>
          <cell r="L2344" t="str">
            <v>---------------------</v>
          </cell>
          <cell r="M2344" t="str">
            <v>--------------</v>
          </cell>
          <cell r="N2344" t="str">
            <v>--------------</v>
          </cell>
          <cell r="O2344" t="str">
            <v>--------------</v>
          </cell>
          <cell r="P2344" t="str">
            <v>--------------</v>
          </cell>
          <cell r="Q2344" t="str">
            <v>-----------------</v>
          </cell>
          <cell r="S2344" t="str">
            <v>-----------------</v>
          </cell>
          <cell r="U2344" t="str">
            <v>-----------------</v>
          </cell>
          <cell r="V2344" t="str">
            <v>-----------------</v>
          </cell>
          <cell r="X2344" t="str">
            <v>-----------------</v>
          </cell>
          <cell r="Y2344" t="str">
            <v>-----------------</v>
          </cell>
        </row>
        <row r="2345">
          <cell r="Q2345" t="str">
            <v>8181</v>
          </cell>
          <cell r="S2345" t="str">
            <v>השכלת מבוגרים</v>
          </cell>
          <cell r="U2345">
            <v>462800</v>
          </cell>
          <cell r="V2345">
            <v>462800</v>
          </cell>
          <cell r="X2345">
            <v>436300</v>
          </cell>
          <cell r="Y2345">
            <v>465546.92999999993</v>
          </cell>
        </row>
        <row r="2346">
          <cell r="Q2346" t="str">
            <v>--------</v>
          </cell>
          <cell r="S2346" t="str">
            <v>-----------------</v>
          </cell>
          <cell r="U2346" t="str">
            <v>-----------------</v>
          </cell>
          <cell r="V2346" t="str">
            <v>-----------------</v>
          </cell>
          <cell r="X2346" t="str">
            <v>--------------</v>
          </cell>
          <cell r="Y2346" t="str">
            <v>--------------</v>
          </cell>
        </row>
        <row r="2347">
          <cell r="Q2347" t="str">
            <v xml:space="preserve">.110 </v>
          </cell>
          <cell r="S2347" t="str">
            <v>משכורות</v>
          </cell>
          <cell r="U2347">
            <v>392000</v>
          </cell>
          <cell r="V2347">
            <v>392000</v>
          </cell>
          <cell r="X2347">
            <v>370000</v>
          </cell>
          <cell r="Y2347">
            <v>374951.67999999999</v>
          </cell>
        </row>
        <row r="2348">
          <cell r="M2348" t="str">
            <v xml:space="preserve"> </v>
          </cell>
          <cell r="N2348" t="str">
            <v xml:space="preserve"> </v>
          </cell>
          <cell r="U2348">
            <v>0</v>
          </cell>
          <cell r="V2348">
            <v>0</v>
          </cell>
          <cell r="X2348">
            <v>0</v>
          </cell>
          <cell r="Y2348">
            <v>0</v>
          </cell>
        </row>
        <row r="2349">
          <cell r="Q2349" t="str">
            <v xml:space="preserve">.511 </v>
          </cell>
          <cell r="S2349" t="str">
            <v>הוצ' כיבוד</v>
          </cell>
          <cell r="U2349">
            <v>900</v>
          </cell>
          <cell r="V2349">
            <v>900</v>
          </cell>
          <cell r="X2349">
            <v>1000</v>
          </cell>
          <cell r="Y2349">
            <v>999.47</v>
          </cell>
        </row>
        <row r="2350">
          <cell r="U2350">
            <v>0</v>
          </cell>
          <cell r="V2350">
            <v>0</v>
          </cell>
          <cell r="X2350">
            <v>0</v>
          </cell>
          <cell r="Y2350">
            <v>0</v>
          </cell>
        </row>
        <row r="2351">
          <cell r="M2351" t="str">
            <v xml:space="preserve"> </v>
          </cell>
          <cell r="N2351" t="str">
            <v xml:space="preserve"> </v>
          </cell>
          <cell r="Q2351" t="str">
            <v>.530</v>
          </cell>
          <cell r="S2351" t="str">
            <v>הוצאות רכב</v>
          </cell>
          <cell r="U2351">
            <v>59000</v>
          </cell>
          <cell r="V2351">
            <v>59000</v>
          </cell>
          <cell r="X2351">
            <v>47500</v>
          </cell>
          <cell r="Y2351">
            <v>53314.12</v>
          </cell>
        </row>
        <row r="2352">
          <cell r="U2352">
            <v>0</v>
          </cell>
          <cell r="V2352">
            <v>0</v>
          </cell>
          <cell r="X2352">
            <v>0</v>
          </cell>
          <cell r="Y2352">
            <v>0</v>
          </cell>
        </row>
        <row r="2353">
          <cell r="M2353" t="str">
            <v xml:space="preserve"> </v>
          </cell>
          <cell r="N2353" t="str">
            <v xml:space="preserve"> </v>
          </cell>
          <cell r="Q2353" t="str">
            <v xml:space="preserve">.540 </v>
          </cell>
          <cell r="S2353" t="str">
            <v>טלפון</v>
          </cell>
          <cell r="U2353">
            <v>3700</v>
          </cell>
          <cell r="V2353">
            <v>3700</v>
          </cell>
          <cell r="X2353">
            <v>5000</v>
          </cell>
          <cell r="Y2353">
            <v>6162.86</v>
          </cell>
        </row>
        <row r="2354">
          <cell r="M2354" t="str">
            <v xml:space="preserve"> </v>
          </cell>
          <cell r="N2354" t="str">
            <v xml:space="preserve"> </v>
          </cell>
          <cell r="U2354">
            <v>0</v>
          </cell>
          <cell r="V2354">
            <v>0</v>
          </cell>
          <cell r="X2354">
            <v>0</v>
          </cell>
          <cell r="Y2354">
            <v>0</v>
          </cell>
        </row>
        <row r="2355">
          <cell r="M2355" t="str">
            <v xml:space="preserve"> </v>
          </cell>
          <cell r="N2355" t="str">
            <v xml:space="preserve"> </v>
          </cell>
          <cell r="Q2355" t="str">
            <v xml:space="preserve">.541 </v>
          </cell>
          <cell r="S2355" t="str">
            <v xml:space="preserve"> בולים</v>
          </cell>
          <cell r="U2355">
            <v>5300</v>
          </cell>
          <cell r="V2355">
            <v>5300</v>
          </cell>
          <cell r="X2355">
            <v>3600</v>
          </cell>
          <cell r="Y2355">
            <v>4373.16</v>
          </cell>
        </row>
        <row r="2356">
          <cell r="M2356" t="str">
            <v xml:space="preserve"> </v>
          </cell>
          <cell r="N2356" t="str">
            <v xml:space="preserve"> </v>
          </cell>
          <cell r="U2356">
            <v>0</v>
          </cell>
          <cell r="V2356">
            <v>0</v>
          </cell>
          <cell r="X2356">
            <v>0</v>
          </cell>
          <cell r="Y2356">
            <v>0</v>
          </cell>
        </row>
        <row r="2357">
          <cell r="M2357" t="str">
            <v xml:space="preserve"> </v>
          </cell>
          <cell r="N2357" t="str">
            <v xml:space="preserve"> </v>
          </cell>
          <cell r="Q2357" t="str">
            <v xml:space="preserve">.550 </v>
          </cell>
          <cell r="S2357" t="str">
            <v>פרסומים</v>
          </cell>
          <cell r="X2357">
            <v>6400</v>
          </cell>
          <cell r="Y2357">
            <v>23608</v>
          </cell>
        </row>
        <row r="2358">
          <cell r="M2358" t="str">
            <v xml:space="preserve"> </v>
          </cell>
          <cell r="N2358" t="str">
            <v xml:space="preserve"> </v>
          </cell>
          <cell r="U2358">
            <v>0</v>
          </cell>
          <cell r="V2358">
            <v>0</v>
          </cell>
          <cell r="X2358">
            <v>0</v>
          </cell>
          <cell r="Y2358">
            <v>0</v>
          </cell>
        </row>
        <row r="2359">
          <cell r="Q2359" t="str">
            <v xml:space="preserve">.560 </v>
          </cell>
          <cell r="S2359" t="str">
            <v>הוצ' משרדיות</v>
          </cell>
          <cell r="U2359">
            <v>1800</v>
          </cell>
          <cell r="V2359">
            <v>1800</v>
          </cell>
          <cell r="X2359">
            <v>1800</v>
          </cell>
          <cell r="Y2359">
            <v>1999.36</v>
          </cell>
        </row>
        <row r="2360">
          <cell r="M2360" t="str">
            <v xml:space="preserve"> </v>
          </cell>
          <cell r="N2360" t="str">
            <v xml:space="preserve"> </v>
          </cell>
          <cell r="U2360">
            <v>0</v>
          </cell>
          <cell r="V2360">
            <v>0</v>
          </cell>
          <cell r="X2360">
            <v>0</v>
          </cell>
          <cell r="Y2360">
            <v>0</v>
          </cell>
        </row>
        <row r="2361">
          <cell r="M2361" t="str">
            <v xml:space="preserve"> </v>
          </cell>
          <cell r="N2361" t="str">
            <v xml:space="preserve"> </v>
          </cell>
          <cell r="Q2361" t="str">
            <v xml:space="preserve">.593 </v>
          </cell>
          <cell r="S2361" t="str">
            <v>השתת'בהוצ' הנח"ש</v>
          </cell>
          <cell r="U2361">
            <v>100</v>
          </cell>
          <cell r="V2361">
            <v>100</v>
          </cell>
          <cell r="X2361">
            <v>1000</v>
          </cell>
          <cell r="Y2361">
            <v>138.28</v>
          </cell>
        </row>
        <row r="2363">
          <cell r="X2363">
            <v>0</v>
          </cell>
        </row>
        <row r="2364">
          <cell r="J2364" t="str">
            <v>318</v>
          </cell>
          <cell r="L2364" t="str">
            <v>מכללה   עירונית</v>
          </cell>
          <cell r="M2364">
            <v>1078000</v>
          </cell>
          <cell r="N2364">
            <v>1078000</v>
          </cell>
          <cell r="O2364">
            <v>1254000</v>
          </cell>
          <cell r="P2364">
            <v>948409.26</v>
          </cell>
          <cell r="Q2364" t="str">
            <v>818110</v>
          </cell>
          <cell r="S2364" t="str">
            <v>מכללה   עירונית</v>
          </cell>
          <cell r="U2364">
            <v>1890000</v>
          </cell>
          <cell r="V2364">
            <v>1890000</v>
          </cell>
          <cell r="X2364">
            <v>1899800</v>
          </cell>
          <cell r="Y2364">
            <v>1803456.76</v>
          </cell>
        </row>
        <row r="2365">
          <cell r="J2365" t="str">
            <v>-------</v>
          </cell>
          <cell r="L2365" t="str">
            <v>---------------------</v>
          </cell>
          <cell r="M2365" t="str">
            <v>--------------</v>
          </cell>
          <cell r="N2365" t="str">
            <v>--------------</v>
          </cell>
          <cell r="O2365" t="str">
            <v>--------------</v>
          </cell>
          <cell r="P2365" t="str">
            <v>--------------</v>
          </cell>
          <cell r="Q2365" t="str">
            <v>-----------------</v>
          </cell>
          <cell r="S2365" t="str">
            <v>-----------------</v>
          </cell>
          <cell r="U2365" t="str">
            <v>-----------------</v>
          </cell>
          <cell r="V2365" t="str">
            <v>-----------------</v>
          </cell>
          <cell r="X2365" t="str">
            <v>-----------------</v>
          </cell>
          <cell r="Y2365" t="str">
            <v>-----------------</v>
          </cell>
        </row>
        <row r="2366">
          <cell r="Q2366">
            <v>81811</v>
          </cell>
          <cell r="S2366" t="str">
            <v>מנהל מכללה</v>
          </cell>
          <cell r="U2366">
            <v>421700</v>
          </cell>
          <cell r="V2366">
            <v>421700</v>
          </cell>
          <cell r="X2366">
            <v>419500</v>
          </cell>
          <cell r="Y2366">
            <v>0</v>
          </cell>
        </row>
        <row r="2367">
          <cell r="Q2367" t="str">
            <v>--------</v>
          </cell>
          <cell r="S2367" t="str">
            <v>-----------------</v>
          </cell>
          <cell r="U2367" t="str">
            <v>--------------</v>
          </cell>
          <cell r="V2367" t="str">
            <v>--------------</v>
          </cell>
          <cell r="X2367" t="str">
            <v>--------------</v>
          </cell>
          <cell r="Y2367" t="str">
            <v>--------------</v>
          </cell>
        </row>
        <row r="2368">
          <cell r="Q2368" t="str">
            <v xml:space="preserve">.110 </v>
          </cell>
          <cell r="S2368" t="str">
            <v>משכורות</v>
          </cell>
          <cell r="U2368">
            <v>380900</v>
          </cell>
          <cell r="V2368">
            <v>380900</v>
          </cell>
          <cell r="X2368">
            <v>363500</v>
          </cell>
        </row>
        <row r="2369">
          <cell r="U2369">
            <v>0</v>
          </cell>
          <cell r="V2369">
            <v>0</v>
          </cell>
          <cell r="X2369">
            <v>0</v>
          </cell>
        </row>
        <row r="2370">
          <cell r="Q2370" t="str">
            <v>.420</v>
          </cell>
          <cell r="S2370" t="str">
            <v>אחזקה ותיקונים</v>
          </cell>
          <cell r="U2370">
            <v>2800</v>
          </cell>
          <cell r="V2370">
            <v>2800</v>
          </cell>
          <cell r="X2370">
            <v>6500</v>
          </cell>
        </row>
        <row r="2371">
          <cell r="U2371">
            <v>0</v>
          </cell>
          <cell r="V2371">
            <v>0</v>
          </cell>
          <cell r="X2371">
            <v>0</v>
          </cell>
        </row>
        <row r="2372">
          <cell r="Q2372" t="str">
            <v>.431</v>
          </cell>
          <cell r="S2372" t="str">
            <v xml:space="preserve">חשמל </v>
          </cell>
          <cell r="U2372">
            <v>20500</v>
          </cell>
          <cell r="V2372">
            <v>20500</v>
          </cell>
          <cell r="X2372">
            <v>20500</v>
          </cell>
        </row>
        <row r="2373">
          <cell r="U2373">
            <v>0</v>
          </cell>
          <cell r="V2373">
            <v>0</v>
          </cell>
          <cell r="X2373">
            <v>0</v>
          </cell>
        </row>
        <row r="2374">
          <cell r="Q2374" t="str">
            <v>.432</v>
          </cell>
          <cell r="S2374" t="str">
            <v xml:space="preserve"> מים </v>
          </cell>
          <cell r="U2374">
            <v>2000</v>
          </cell>
          <cell r="V2374">
            <v>2000</v>
          </cell>
          <cell r="X2374">
            <v>2000</v>
          </cell>
        </row>
        <row r="2376">
          <cell r="Q2376" t="str">
            <v>.511</v>
          </cell>
          <cell r="S2376" t="str">
            <v>כיבוד</v>
          </cell>
          <cell r="U2376">
            <v>500</v>
          </cell>
          <cell r="V2376">
            <v>500</v>
          </cell>
          <cell r="X2376">
            <v>0</v>
          </cell>
        </row>
        <row r="2378">
          <cell r="Q2378" t="str">
            <v>.751</v>
          </cell>
          <cell r="S2378" t="str">
            <v>קבלן נקיון</v>
          </cell>
          <cell r="U2378">
            <v>10000</v>
          </cell>
          <cell r="V2378">
            <v>10000</v>
          </cell>
          <cell r="X2378">
            <v>19000</v>
          </cell>
        </row>
        <row r="2379">
          <cell r="U2379">
            <v>0</v>
          </cell>
          <cell r="V2379">
            <v>0</v>
          </cell>
          <cell r="X2379">
            <v>0</v>
          </cell>
        </row>
        <row r="2380">
          <cell r="Q2380" t="str">
            <v xml:space="preserve">.540 </v>
          </cell>
          <cell r="S2380" t="str">
            <v>טלפון</v>
          </cell>
          <cell r="U2380">
            <v>4000</v>
          </cell>
          <cell r="V2380">
            <v>4000</v>
          </cell>
          <cell r="X2380">
            <v>7000</v>
          </cell>
        </row>
        <row r="2381">
          <cell r="U2381">
            <v>0</v>
          </cell>
          <cell r="V2381">
            <v>0</v>
          </cell>
          <cell r="X2381">
            <v>0</v>
          </cell>
        </row>
        <row r="2382">
          <cell r="Q2382" t="str">
            <v xml:space="preserve">.560 </v>
          </cell>
          <cell r="S2382" t="str">
            <v>הוצ' משרדיות</v>
          </cell>
          <cell r="U2382">
            <v>1000</v>
          </cell>
          <cell r="V2382">
            <v>1000</v>
          </cell>
          <cell r="X2382">
            <v>1000</v>
          </cell>
        </row>
        <row r="2384">
          <cell r="J2384" t="str">
            <v>3182</v>
          </cell>
          <cell r="L2384" t="str">
            <v>מכללה</v>
          </cell>
          <cell r="M2384">
            <v>974000</v>
          </cell>
          <cell r="N2384">
            <v>974000</v>
          </cell>
          <cell r="O2384">
            <v>1147000</v>
          </cell>
          <cell r="P2384">
            <v>850278.67</v>
          </cell>
          <cell r="Q2384" t="str">
            <v>8182</v>
          </cell>
          <cell r="S2384" t="str">
            <v>מכללה</v>
          </cell>
          <cell r="U2384">
            <v>1320000</v>
          </cell>
          <cell r="V2384">
            <v>1320000</v>
          </cell>
          <cell r="X2384">
            <v>1328900</v>
          </cell>
          <cell r="Y2384">
            <v>1685319.6799999999</v>
          </cell>
        </row>
        <row r="2385">
          <cell r="J2385" t="str">
            <v>-------</v>
          </cell>
          <cell r="L2385" t="str">
            <v>---------------------</v>
          </cell>
          <cell r="M2385" t="str">
            <v>--------------</v>
          </cell>
          <cell r="N2385" t="str">
            <v>--------------</v>
          </cell>
          <cell r="O2385" t="str">
            <v>--------------</v>
          </cell>
          <cell r="P2385" t="str">
            <v>--------------</v>
          </cell>
          <cell r="Q2385" t="str">
            <v>-----------------</v>
          </cell>
          <cell r="S2385" t="str">
            <v>-----------------</v>
          </cell>
          <cell r="U2385" t="str">
            <v>-----------------</v>
          </cell>
          <cell r="V2385" t="str">
            <v>-----------------</v>
          </cell>
          <cell r="X2385" t="str">
            <v>--------------</v>
          </cell>
          <cell r="Y2385" t="str">
            <v>--------------</v>
          </cell>
        </row>
        <row r="2386">
          <cell r="J2386" t="str">
            <v>.410</v>
          </cell>
          <cell r="L2386" t="str">
            <v>דמי חוגים-קתדרה</v>
          </cell>
          <cell r="M2386">
            <v>100000</v>
          </cell>
          <cell r="N2386">
            <v>100000</v>
          </cell>
          <cell r="O2386">
            <v>400000</v>
          </cell>
          <cell r="P2386">
            <v>346813.38</v>
          </cell>
          <cell r="Q2386" t="str">
            <v xml:space="preserve">.110 </v>
          </cell>
          <cell r="S2386" t="str">
            <v>משכורות</v>
          </cell>
          <cell r="U2386">
            <v>395000</v>
          </cell>
          <cell r="V2386">
            <v>395000</v>
          </cell>
          <cell r="X2386">
            <v>361200</v>
          </cell>
          <cell r="Y2386">
            <v>860498.71</v>
          </cell>
        </row>
        <row r="2387">
          <cell r="P2387">
            <v>0</v>
          </cell>
        </row>
        <row r="2388">
          <cell r="J2388" t="str">
            <v>.421</v>
          </cell>
          <cell r="L2388" t="str">
            <v>שכ"ד כיתות</v>
          </cell>
          <cell r="M2388">
            <v>50000</v>
          </cell>
          <cell r="N2388">
            <v>50000</v>
          </cell>
          <cell r="O2388">
            <v>40000</v>
          </cell>
          <cell r="P2388">
            <v>29971</v>
          </cell>
          <cell r="Q2388" t="str">
            <v>.210</v>
          </cell>
          <cell r="S2388" t="str">
            <v>שכר מורים  השכלה</v>
          </cell>
          <cell r="U2388">
            <v>38000</v>
          </cell>
          <cell r="V2388">
            <v>38000</v>
          </cell>
          <cell r="X2388">
            <v>200000</v>
          </cell>
          <cell r="Y2388">
            <v>271918.81</v>
          </cell>
        </row>
        <row r="2389">
          <cell r="M2389">
            <v>0</v>
          </cell>
          <cell r="N2389">
            <v>0</v>
          </cell>
          <cell r="O2389">
            <v>0</v>
          </cell>
          <cell r="P2389">
            <v>0</v>
          </cell>
        </row>
        <row r="2390">
          <cell r="J2390" t="str">
            <v>.990</v>
          </cell>
          <cell r="L2390" t="str">
            <v>מ. לגמלאים-השתתפות</v>
          </cell>
          <cell r="M2390">
            <v>50000</v>
          </cell>
          <cell r="N2390">
            <v>50000</v>
          </cell>
          <cell r="O2390">
            <v>43000</v>
          </cell>
          <cell r="P2390">
            <v>60165.4</v>
          </cell>
          <cell r="Q2390" t="str">
            <v>.211</v>
          </cell>
          <cell r="S2390" t="str">
            <v>אולפן -שכר מורים</v>
          </cell>
          <cell r="U2390">
            <v>200000</v>
          </cell>
          <cell r="V2390">
            <v>200000</v>
          </cell>
        </row>
        <row r="2391">
          <cell r="Y2391">
            <v>0</v>
          </cell>
        </row>
        <row r="2392">
          <cell r="J2392" t="str">
            <v>.991</v>
          </cell>
          <cell r="L2392" t="str">
            <v xml:space="preserve">  אולפן -מ. גמלאים </v>
          </cell>
          <cell r="M2392">
            <v>50000</v>
          </cell>
          <cell r="N2392">
            <v>50000</v>
          </cell>
          <cell r="Q2392" t="str">
            <v>.212</v>
          </cell>
          <cell r="S2392" t="str">
            <v>בי"ס לשפות-שכר</v>
          </cell>
          <cell r="U2392">
            <v>90000</v>
          </cell>
          <cell r="V2392">
            <v>90000</v>
          </cell>
          <cell r="X2392">
            <v>100000</v>
          </cell>
        </row>
        <row r="2394">
          <cell r="J2394" t="str">
            <v>.992</v>
          </cell>
          <cell r="L2394" t="str">
            <v>קתדרה- מ. גמלאים</v>
          </cell>
          <cell r="M2394">
            <v>50000</v>
          </cell>
          <cell r="N2394">
            <v>50000</v>
          </cell>
          <cell r="Q2394" t="str">
            <v xml:space="preserve">.420 </v>
          </cell>
          <cell r="S2394" t="str">
            <v>תיקונים ואחזקה</v>
          </cell>
          <cell r="U2394">
            <v>6500</v>
          </cell>
          <cell r="V2394">
            <v>6500</v>
          </cell>
          <cell r="X2394">
            <v>6500</v>
          </cell>
          <cell r="Y2394">
            <v>12251.1</v>
          </cell>
        </row>
        <row r="2395">
          <cell r="M2395" t="str">
            <v xml:space="preserve"> </v>
          </cell>
          <cell r="N2395" t="str">
            <v xml:space="preserve"> </v>
          </cell>
        </row>
        <row r="2396">
          <cell r="J2396" t="str">
            <v>.412</v>
          </cell>
          <cell r="L2396" t="str">
            <v>בריאות-ד. חוגים-קתדרה</v>
          </cell>
          <cell r="M2396">
            <v>80000</v>
          </cell>
          <cell r="N2396">
            <v>80000</v>
          </cell>
          <cell r="Q2396" t="str">
            <v>.431</v>
          </cell>
          <cell r="S2396" t="str">
            <v>חשמל</v>
          </cell>
          <cell r="U2396">
            <v>30000</v>
          </cell>
          <cell r="V2396">
            <v>30000</v>
          </cell>
          <cell r="X2396">
            <v>19500</v>
          </cell>
          <cell r="Y2396">
            <v>27532.76</v>
          </cell>
        </row>
        <row r="2398">
          <cell r="J2398" t="str">
            <v>413</v>
          </cell>
          <cell r="L2398" t="str">
            <v>מחשבים- ד. חוגים</v>
          </cell>
          <cell r="M2398">
            <v>60000</v>
          </cell>
          <cell r="N2398">
            <v>60000</v>
          </cell>
          <cell r="Q2398" t="str">
            <v>.432</v>
          </cell>
          <cell r="S2398" t="str">
            <v>מים</v>
          </cell>
          <cell r="U2398">
            <v>2000</v>
          </cell>
          <cell r="V2398">
            <v>2000</v>
          </cell>
          <cell r="X2398">
            <v>2000</v>
          </cell>
          <cell r="Y2398">
            <v>3770.82</v>
          </cell>
        </row>
        <row r="2400">
          <cell r="J2400" t="str">
            <v>.414</v>
          </cell>
          <cell r="L2400" t="str">
            <v>דמי חוגים</v>
          </cell>
          <cell r="M2400">
            <v>158000</v>
          </cell>
          <cell r="N2400">
            <v>158000</v>
          </cell>
          <cell r="O2400">
            <v>350000</v>
          </cell>
          <cell r="P2400">
            <v>299429.62</v>
          </cell>
          <cell r="Q2400" t="str">
            <v>.511</v>
          </cell>
          <cell r="S2400" t="str">
            <v>כיבוד</v>
          </cell>
          <cell r="U2400">
            <v>2000</v>
          </cell>
          <cell r="V2400">
            <v>2000</v>
          </cell>
          <cell r="X2400">
            <v>1900</v>
          </cell>
          <cell r="Y2400">
            <v>3979</v>
          </cell>
        </row>
        <row r="2402">
          <cell r="J2402" t="str">
            <v>.415</v>
          </cell>
          <cell r="L2402" t="str">
            <v>בי"ס לשפות</v>
          </cell>
          <cell r="M2402">
            <v>150000</v>
          </cell>
          <cell r="N2402">
            <v>150000</v>
          </cell>
          <cell r="O2402">
            <v>165000</v>
          </cell>
          <cell r="Q2402" t="str">
            <v xml:space="preserve">.540 </v>
          </cell>
          <cell r="S2402" t="str">
            <v>טלפון</v>
          </cell>
          <cell r="U2402">
            <v>11400</v>
          </cell>
          <cell r="V2402">
            <v>11400</v>
          </cell>
          <cell r="X2402">
            <v>13000</v>
          </cell>
          <cell r="Y2402">
            <v>25629.05</v>
          </cell>
        </row>
        <row r="2403">
          <cell r="O2403">
            <v>0</v>
          </cell>
          <cell r="U2403">
            <v>0</v>
          </cell>
          <cell r="V2403">
            <v>0</v>
          </cell>
          <cell r="X2403">
            <v>0</v>
          </cell>
          <cell r="Y2403">
            <v>0</v>
          </cell>
        </row>
        <row r="2404">
          <cell r="J2404" t="str">
            <v>.416</v>
          </cell>
          <cell r="L2404" t="str">
            <v>הורות ומשפחה</v>
          </cell>
          <cell r="M2404">
            <v>17000</v>
          </cell>
          <cell r="N2404">
            <v>17000</v>
          </cell>
          <cell r="O2404">
            <v>15000</v>
          </cell>
          <cell r="P2404">
            <v>4581.7700000000004</v>
          </cell>
          <cell r="Q2404" t="str">
            <v xml:space="preserve">.541 </v>
          </cell>
          <cell r="S2404" t="str">
            <v xml:space="preserve"> בולים</v>
          </cell>
          <cell r="U2404">
            <v>5100</v>
          </cell>
          <cell r="V2404">
            <v>5100</v>
          </cell>
          <cell r="X2404">
            <v>2400</v>
          </cell>
          <cell r="Y2404">
            <v>7886.15</v>
          </cell>
        </row>
        <row r="2405"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Y2405">
            <v>0</v>
          </cell>
        </row>
        <row r="2406">
          <cell r="J2406" t="str">
            <v>.417</v>
          </cell>
          <cell r="L2406" t="str">
            <v>דמי השכלה</v>
          </cell>
          <cell r="M2406">
            <v>31000</v>
          </cell>
          <cell r="N2406">
            <v>31000</v>
          </cell>
          <cell r="Q2406" t="str">
            <v xml:space="preserve">.550 </v>
          </cell>
          <cell r="S2406" t="str">
            <v>פרסומים</v>
          </cell>
          <cell r="U2406">
            <v>17100</v>
          </cell>
          <cell r="V2406">
            <v>17100</v>
          </cell>
          <cell r="X2406">
            <v>17100</v>
          </cell>
          <cell r="Y2406">
            <v>19536.64</v>
          </cell>
        </row>
        <row r="2407"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U2407">
            <v>0</v>
          </cell>
          <cell r="V2407">
            <v>0</v>
          </cell>
          <cell r="X2407">
            <v>0</v>
          </cell>
          <cell r="Y2407">
            <v>0</v>
          </cell>
        </row>
        <row r="2408">
          <cell r="J2408" t="str">
            <v>.418</v>
          </cell>
          <cell r="L2408" t="str">
            <v>דמי חוג'ם בריאות - השכלה</v>
          </cell>
          <cell r="M2408">
            <v>30000</v>
          </cell>
          <cell r="N2408">
            <v>30000</v>
          </cell>
          <cell r="Q2408" t="str">
            <v xml:space="preserve">.560 </v>
          </cell>
          <cell r="S2408" t="str">
            <v>הוצ' משרדיות</v>
          </cell>
          <cell r="U2408">
            <v>3800</v>
          </cell>
          <cell r="V2408">
            <v>3800</v>
          </cell>
          <cell r="X2408">
            <v>3800</v>
          </cell>
          <cell r="Y2408">
            <v>6999.55</v>
          </cell>
        </row>
        <row r="2409">
          <cell r="U2409">
            <v>0</v>
          </cell>
          <cell r="V2409">
            <v>0</v>
          </cell>
          <cell r="X2409">
            <v>0</v>
          </cell>
          <cell r="Y2409">
            <v>0</v>
          </cell>
        </row>
        <row r="2410">
          <cell r="J2410" t="str">
            <v>.420</v>
          </cell>
          <cell r="L2410" t="str">
            <v>טיולים וסדנאות</v>
          </cell>
          <cell r="M2410">
            <v>7000</v>
          </cell>
          <cell r="N2410">
            <v>7000</v>
          </cell>
          <cell r="O2410">
            <v>7000</v>
          </cell>
          <cell r="P2410">
            <v>7000</v>
          </cell>
          <cell r="Q2410" t="str">
            <v xml:space="preserve">.593 </v>
          </cell>
          <cell r="S2410" t="str">
            <v>השתת'בהוצ' הנח"ש</v>
          </cell>
          <cell r="U2410">
            <v>200</v>
          </cell>
          <cell r="V2410">
            <v>200</v>
          </cell>
          <cell r="X2410">
            <v>2000</v>
          </cell>
          <cell r="Y2410">
            <v>276.56</v>
          </cell>
        </row>
        <row r="2411">
          <cell r="P2411">
            <v>0</v>
          </cell>
          <cell r="U2411">
            <v>0</v>
          </cell>
          <cell r="V2411">
            <v>0</v>
          </cell>
          <cell r="X2411">
            <v>0</v>
          </cell>
          <cell r="Y2411">
            <v>0</v>
          </cell>
        </row>
        <row r="2412">
          <cell r="J2412" t="str">
            <v>.422</v>
          </cell>
          <cell r="L2412" t="str">
            <v>לימודי תעודה</v>
          </cell>
          <cell r="M2412">
            <v>10000</v>
          </cell>
          <cell r="N2412">
            <v>10000</v>
          </cell>
          <cell r="O2412">
            <v>30000</v>
          </cell>
          <cell r="P2412">
            <v>40400</v>
          </cell>
          <cell r="Q2412" t="str">
            <v xml:space="preserve">.751 </v>
          </cell>
          <cell r="S2412" t="str">
            <v>קבלן נקיון</v>
          </cell>
          <cell r="U2412">
            <v>29400</v>
          </cell>
          <cell r="V2412">
            <v>29400</v>
          </cell>
          <cell r="X2412">
            <v>30000</v>
          </cell>
          <cell r="Y2412">
            <v>48768</v>
          </cell>
        </row>
        <row r="2413">
          <cell r="M2413">
            <v>0</v>
          </cell>
          <cell r="N2413">
            <v>0</v>
          </cell>
          <cell r="O2413">
            <v>0</v>
          </cell>
          <cell r="P2413">
            <v>0</v>
          </cell>
        </row>
        <row r="2414">
          <cell r="J2414" t="str">
            <v>.423</v>
          </cell>
          <cell r="L2414" t="str">
            <v>הכנסות פסיכימטרי</v>
          </cell>
          <cell r="M2414">
            <v>42000</v>
          </cell>
          <cell r="N2414">
            <v>42000</v>
          </cell>
          <cell r="O2414">
            <v>30000</v>
          </cell>
          <cell r="P2414">
            <v>6060</v>
          </cell>
          <cell r="Q2414" t="str">
            <v>.752</v>
          </cell>
          <cell r="S2414" t="str">
            <v>אבטחה  קתדרה</v>
          </cell>
          <cell r="U2414">
            <v>5000</v>
          </cell>
          <cell r="V2414">
            <v>5000</v>
          </cell>
          <cell r="X2414">
            <v>112200</v>
          </cell>
          <cell r="Y2414">
            <v>51464.65</v>
          </cell>
        </row>
        <row r="2415">
          <cell r="M2415">
            <v>0</v>
          </cell>
          <cell r="N2415">
            <v>0</v>
          </cell>
          <cell r="O2415">
            <v>0</v>
          </cell>
          <cell r="P2415">
            <v>0</v>
          </cell>
        </row>
        <row r="2416">
          <cell r="J2416" t="str">
            <v>.424</v>
          </cell>
          <cell r="L2416" t="str">
            <v xml:space="preserve">  דמי הרצאות</v>
          </cell>
          <cell r="M2416">
            <v>30000</v>
          </cell>
          <cell r="N2416">
            <v>30000</v>
          </cell>
          <cell r="Q2416" t="str">
            <v>.754</v>
          </cell>
          <cell r="S2416" t="str">
            <v>גמול השתלמות - חשבוניות</v>
          </cell>
          <cell r="U2416">
            <v>40000</v>
          </cell>
          <cell r="V2416">
            <v>40000</v>
          </cell>
        </row>
        <row r="2418">
          <cell r="J2418" t="str">
            <v>.425</v>
          </cell>
          <cell r="L2418" t="str">
            <v>דמי גמול השתלמות</v>
          </cell>
          <cell r="M2418">
            <v>42000</v>
          </cell>
          <cell r="N2418">
            <v>42000</v>
          </cell>
          <cell r="Q2418" t="str">
            <v>.755</v>
          </cell>
          <cell r="S2418" t="str">
            <v>הרצאות - מורים בחשבוניות</v>
          </cell>
          <cell r="U2418">
            <v>28500</v>
          </cell>
          <cell r="V2418">
            <v>28500</v>
          </cell>
          <cell r="X2418">
            <v>28500</v>
          </cell>
          <cell r="Y2418">
            <v>73028.5</v>
          </cell>
        </row>
        <row r="2420">
          <cell r="J2420" t="str">
            <v>.920</v>
          </cell>
          <cell r="L2420" t="str">
            <v xml:space="preserve">השת'  מ. החינוך </v>
          </cell>
          <cell r="P2420">
            <v>22500</v>
          </cell>
          <cell r="Q2420" t="str">
            <v>.756</v>
          </cell>
          <cell r="S2420" t="str">
            <v>בי"ס לשפות-חשבוניות</v>
          </cell>
          <cell r="U2420">
            <v>60000</v>
          </cell>
          <cell r="V2420">
            <v>60000</v>
          </cell>
          <cell r="X2420">
            <v>61800</v>
          </cell>
        </row>
        <row r="2421">
          <cell r="P2421">
            <v>0</v>
          </cell>
        </row>
        <row r="2422">
          <cell r="J2422" t="str">
            <v>.922</v>
          </cell>
          <cell r="L2422" t="str">
            <v>תוכנית  הורות</v>
          </cell>
          <cell r="P2422">
            <v>13432.5</v>
          </cell>
          <cell r="Q2422" t="str">
            <v>.757</v>
          </cell>
          <cell r="S2422" t="str">
            <v>מורים מחשבים - חשב'</v>
          </cell>
          <cell r="U2422">
            <v>50000</v>
          </cell>
          <cell r="V2422">
            <v>50000</v>
          </cell>
        </row>
        <row r="2424">
          <cell r="J2424" t="str">
            <v>.923</v>
          </cell>
          <cell r="L2424" t="str">
            <v>השכלה -מ. גמלאים</v>
          </cell>
          <cell r="O2424">
            <v>50000</v>
          </cell>
          <cell r="Q2424" t="str">
            <v>.758</v>
          </cell>
          <cell r="S2424" t="str">
            <v>קתדרה לבריאות-מורים</v>
          </cell>
          <cell r="U2424">
            <v>70000</v>
          </cell>
          <cell r="V2424">
            <v>70000</v>
          </cell>
          <cell r="X2424">
            <v>0</v>
          </cell>
          <cell r="Y2424">
            <v>0</v>
          </cell>
        </row>
        <row r="2426">
          <cell r="J2426" t="str">
            <v>.950</v>
          </cell>
          <cell r="L2426" t="str">
            <v>אולפן   קליטה</v>
          </cell>
          <cell r="M2426">
            <v>17000</v>
          </cell>
          <cell r="N2426">
            <v>17000</v>
          </cell>
          <cell r="O2426">
            <v>17000</v>
          </cell>
          <cell r="P2426">
            <v>19925</v>
          </cell>
          <cell r="Q2426" t="str">
            <v xml:space="preserve">.759 </v>
          </cell>
          <cell r="S2426" t="str">
            <v>מורים קתדרה-חשבוניות</v>
          </cell>
          <cell r="U2426">
            <v>84000</v>
          </cell>
          <cell r="V2426">
            <v>84000</v>
          </cell>
          <cell r="X2426">
            <v>204300</v>
          </cell>
          <cell r="Y2426">
            <v>153987.4</v>
          </cell>
        </row>
        <row r="2427">
          <cell r="Q2427" t="str">
            <v xml:space="preserve"> </v>
          </cell>
          <cell r="U2427">
            <v>0</v>
          </cell>
          <cell r="V2427">
            <v>0</v>
          </cell>
          <cell r="X2427">
            <v>0</v>
          </cell>
          <cell r="Y2427">
            <v>0</v>
          </cell>
        </row>
        <row r="2428">
          <cell r="Q2428" t="str">
            <v xml:space="preserve">.780 </v>
          </cell>
          <cell r="S2428" t="str">
            <v>תקציב שוטף</v>
          </cell>
          <cell r="U2428">
            <v>16200</v>
          </cell>
          <cell r="V2428">
            <v>16200</v>
          </cell>
          <cell r="X2428">
            <v>16200</v>
          </cell>
          <cell r="Y2428">
            <v>21736.44</v>
          </cell>
        </row>
        <row r="2430">
          <cell r="Q2430" t="str">
            <v>.781</v>
          </cell>
          <cell r="S2430" t="str">
            <v>עיר בריאה</v>
          </cell>
          <cell r="U2430">
            <v>47500</v>
          </cell>
          <cell r="V2430">
            <v>47500</v>
          </cell>
          <cell r="X2430">
            <v>47500</v>
          </cell>
        </row>
        <row r="2432">
          <cell r="Q2432" t="str">
            <v>.782</v>
          </cell>
          <cell r="S2432" t="str">
            <v>"הזדמנות שניה"</v>
          </cell>
          <cell r="U2432">
            <v>4800</v>
          </cell>
          <cell r="V2432">
            <v>4800</v>
          </cell>
          <cell r="X2432">
            <v>4800</v>
          </cell>
          <cell r="Y2432">
            <v>4953</v>
          </cell>
        </row>
        <row r="2434">
          <cell r="Q2434" t="str">
            <v>.783</v>
          </cell>
          <cell r="S2434" t="str">
            <v>טיולים וסדנאות</v>
          </cell>
          <cell r="U2434">
            <v>6700</v>
          </cell>
          <cell r="V2434">
            <v>6700</v>
          </cell>
          <cell r="X2434">
            <v>6700</v>
          </cell>
          <cell r="Y2434">
            <v>6842.18</v>
          </cell>
        </row>
        <row r="2435">
          <cell r="U2435">
            <v>0</v>
          </cell>
          <cell r="V2435">
            <v>0</v>
          </cell>
          <cell r="X2435">
            <v>0</v>
          </cell>
          <cell r="Y2435">
            <v>0</v>
          </cell>
        </row>
        <row r="2436">
          <cell r="Q2436" t="str">
            <v>.784</v>
          </cell>
          <cell r="S2436" t="str">
            <v>לימודי תעודה</v>
          </cell>
          <cell r="U2436">
            <v>10000</v>
          </cell>
          <cell r="V2436">
            <v>10000</v>
          </cell>
          <cell r="X2436">
            <v>28500</v>
          </cell>
          <cell r="Y2436">
            <v>37985</v>
          </cell>
        </row>
        <row r="2437">
          <cell r="U2437">
            <v>0</v>
          </cell>
          <cell r="V2437">
            <v>0</v>
          </cell>
          <cell r="X2437">
            <v>0</v>
          </cell>
          <cell r="Y2437">
            <v>0</v>
          </cell>
        </row>
        <row r="2438">
          <cell r="Q2438" t="str">
            <v>.785</v>
          </cell>
          <cell r="S2438" t="str">
            <v>הוצאות פסיכומטרי</v>
          </cell>
          <cell r="U2438">
            <v>35600</v>
          </cell>
          <cell r="V2438">
            <v>35600</v>
          </cell>
          <cell r="X2438">
            <v>28500</v>
          </cell>
          <cell r="Y2438">
            <v>9829</v>
          </cell>
        </row>
        <row r="2440">
          <cell r="Q2440" t="str">
            <v>.786</v>
          </cell>
          <cell r="S2440" t="str">
            <v>אולפן  קליטה</v>
          </cell>
          <cell r="U2440">
            <v>16200</v>
          </cell>
          <cell r="V2440">
            <v>16200</v>
          </cell>
          <cell r="X2440">
            <v>16200</v>
          </cell>
          <cell r="Y2440">
            <v>16498.560000000001</v>
          </cell>
        </row>
        <row r="2441">
          <cell r="U2441">
            <v>0</v>
          </cell>
          <cell r="V2441">
            <v>0</v>
          </cell>
          <cell r="X2441">
            <v>0</v>
          </cell>
          <cell r="Y2441">
            <v>0</v>
          </cell>
        </row>
        <row r="2442">
          <cell r="Q2442" t="str">
            <v>.787</v>
          </cell>
          <cell r="S2442" t="str">
            <v>הורות ומשפחה</v>
          </cell>
          <cell r="U2442">
            <v>15000</v>
          </cell>
          <cell r="V2442">
            <v>15000</v>
          </cell>
          <cell r="X2442">
            <v>14300</v>
          </cell>
          <cell r="Y2442">
            <v>19947.8</v>
          </cell>
        </row>
        <row r="2443">
          <cell r="Y2443">
            <v>0</v>
          </cell>
        </row>
        <row r="2444">
          <cell r="J2444" t="str">
            <v>3185</v>
          </cell>
          <cell r="L2444" t="str">
            <v>בית המחנך</v>
          </cell>
          <cell r="M2444">
            <v>104000</v>
          </cell>
          <cell r="N2444">
            <v>104000</v>
          </cell>
          <cell r="O2444">
            <v>107000</v>
          </cell>
          <cell r="P2444">
            <v>98130.59</v>
          </cell>
          <cell r="Q2444" t="str">
            <v>8185</v>
          </cell>
          <cell r="S2444" t="str">
            <v>בית המחנך</v>
          </cell>
          <cell r="U2444">
            <v>148300</v>
          </cell>
          <cell r="V2444">
            <v>148300</v>
          </cell>
          <cell r="X2444">
            <v>151400</v>
          </cell>
          <cell r="Y2444">
            <v>118137.08</v>
          </cell>
        </row>
        <row r="2445">
          <cell r="J2445" t="str">
            <v>-------</v>
          </cell>
          <cell r="L2445" t="str">
            <v>---------------------</v>
          </cell>
          <cell r="M2445" t="str">
            <v>--------------</v>
          </cell>
          <cell r="N2445" t="str">
            <v>--------------</v>
          </cell>
          <cell r="O2445" t="str">
            <v>--------------</v>
          </cell>
          <cell r="P2445" t="str">
            <v>--------------</v>
          </cell>
          <cell r="Q2445" t="str">
            <v>-----------------</v>
          </cell>
          <cell r="S2445" t="str">
            <v>-----------------</v>
          </cell>
          <cell r="U2445" t="str">
            <v>-----------------</v>
          </cell>
          <cell r="V2445" t="str">
            <v>-----------------</v>
          </cell>
          <cell r="X2445" t="str">
            <v>--------------</v>
          </cell>
          <cell r="Y2445" t="str">
            <v>--------------</v>
          </cell>
        </row>
        <row r="2446">
          <cell r="J2446" t="str">
            <v>.413</v>
          </cell>
          <cell r="L2446" t="str">
            <v>מ.למורה-חוגים</v>
          </cell>
          <cell r="M2446">
            <v>104000</v>
          </cell>
          <cell r="N2446">
            <v>104000</v>
          </cell>
          <cell r="O2446">
            <v>107000</v>
          </cell>
          <cell r="P2446">
            <v>98130.59</v>
          </cell>
          <cell r="Q2446" t="str">
            <v>.110</v>
          </cell>
          <cell r="S2446" t="str">
            <v>משכורות</v>
          </cell>
          <cell r="U2446">
            <v>52800</v>
          </cell>
          <cell r="V2446">
            <v>52800</v>
          </cell>
          <cell r="X2446">
            <v>50400</v>
          </cell>
          <cell r="Y2446">
            <v>92437.74</v>
          </cell>
        </row>
        <row r="2447">
          <cell r="O2447">
            <v>0</v>
          </cell>
        </row>
        <row r="2448">
          <cell r="P2448">
            <v>0</v>
          </cell>
          <cell r="Q2448" t="str">
            <v xml:space="preserve">.210 </v>
          </cell>
          <cell r="S2448" t="str">
            <v>שכר  מדריכים</v>
          </cell>
          <cell r="U2448">
            <v>82000</v>
          </cell>
          <cell r="V2448">
            <v>82000</v>
          </cell>
          <cell r="X2448">
            <v>82000</v>
          </cell>
        </row>
        <row r="2449">
          <cell r="P2449">
            <v>0</v>
          </cell>
          <cell r="U2449">
            <v>0</v>
          </cell>
          <cell r="V2449">
            <v>0</v>
          </cell>
          <cell r="X2449">
            <v>0</v>
          </cell>
          <cell r="Y2449">
            <v>0</v>
          </cell>
        </row>
        <row r="2450">
          <cell r="Q2450" t="str">
            <v>.759</v>
          </cell>
          <cell r="S2450" t="str">
            <v>עובדים בחשבוניות</v>
          </cell>
          <cell r="U2450">
            <v>5500</v>
          </cell>
          <cell r="V2450">
            <v>5500</v>
          </cell>
          <cell r="X2450">
            <v>9500</v>
          </cell>
          <cell r="Y2450">
            <v>13653</v>
          </cell>
        </row>
        <row r="2451">
          <cell r="U2451">
            <v>0</v>
          </cell>
          <cell r="V2451">
            <v>0</v>
          </cell>
          <cell r="X2451">
            <v>0</v>
          </cell>
          <cell r="Y2451">
            <v>0</v>
          </cell>
        </row>
        <row r="2452">
          <cell r="Q2452" t="str">
            <v>.781</v>
          </cell>
          <cell r="S2452" t="str">
            <v>הוצאות  שונות</v>
          </cell>
          <cell r="U2452">
            <v>8000</v>
          </cell>
          <cell r="V2452">
            <v>8000</v>
          </cell>
          <cell r="X2452">
            <v>9500</v>
          </cell>
          <cell r="Y2452">
            <v>12046.34</v>
          </cell>
        </row>
        <row r="2453">
          <cell r="O2453">
            <v>0</v>
          </cell>
          <cell r="X2453">
            <v>0</v>
          </cell>
        </row>
        <row r="2455">
          <cell r="Q2455" t="str">
            <v>8168</v>
          </cell>
          <cell r="S2455" t="str">
            <v>מלגות עירוניות</v>
          </cell>
          <cell r="U2455">
            <v>146100</v>
          </cell>
          <cell r="V2455">
            <v>146100</v>
          </cell>
          <cell r="X2455">
            <v>146100</v>
          </cell>
          <cell r="Y2455">
            <v>171412</v>
          </cell>
        </row>
        <row r="2456">
          <cell r="Q2456" t="str">
            <v>--------</v>
          </cell>
          <cell r="S2456" t="str">
            <v>-----------------</v>
          </cell>
          <cell r="U2456" t="str">
            <v>-----------------</v>
          </cell>
          <cell r="V2456" t="str">
            <v>-----------------</v>
          </cell>
          <cell r="X2456" t="str">
            <v>--------------</v>
          </cell>
          <cell r="Y2456" t="str">
            <v>--------------</v>
          </cell>
        </row>
        <row r="2457">
          <cell r="Q2457" t="str">
            <v>.780</v>
          </cell>
          <cell r="S2457" t="str">
            <v>תקציב שוטף</v>
          </cell>
          <cell r="U2457">
            <v>3600</v>
          </cell>
          <cell r="V2457">
            <v>3600</v>
          </cell>
          <cell r="X2457">
            <v>3600</v>
          </cell>
          <cell r="Y2457">
            <v>2162</v>
          </cell>
        </row>
        <row r="2458">
          <cell r="U2458">
            <v>0</v>
          </cell>
          <cell r="V2458">
            <v>0</v>
          </cell>
          <cell r="X2458">
            <v>0</v>
          </cell>
          <cell r="Y2458">
            <v>0</v>
          </cell>
        </row>
        <row r="2459">
          <cell r="Q2459" t="str">
            <v>.810</v>
          </cell>
          <cell r="S2459" t="str">
            <v>מלגות לסטודנטים</v>
          </cell>
          <cell r="U2459">
            <v>142500</v>
          </cell>
          <cell r="V2459">
            <v>142500</v>
          </cell>
          <cell r="X2459">
            <v>142500</v>
          </cell>
          <cell r="Y2459">
            <v>169250</v>
          </cell>
        </row>
        <row r="2461">
          <cell r="X2461">
            <v>0</v>
          </cell>
        </row>
        <row r="2462">
          <cell r="J2462" t="str">
            <v>3187</v>
          </cell>
          <cell r="L2462" t="str">
            <v>תרבות תורנית</v>
          </cell>
          <cell r="M2462">
            <v>557600</v>
          </cell>
          <cell r="N2462">
            <v>557600</v>
          </cell>
          <cell r="O2462">
            <v>334600</v>
          </cell>
          <cell r="P2462">
            <v>228356</v>
          </cell>
          <cell r="Q2462" t="str">
            <v>8187</v>
          </cell>
          <cell r="S2462" t="str">
            <v>תרבות תורנית</v>
          </cell>
          <cell r="U2462">
            <v>995300</v>
          </cell>
          <cell r="V2462">
            <v>995300</v>
          </cell>
          <cell r="X2462">
            <v>737700</v>
          </cell>
          <cell r="Y2462">
            <v>697345.26</v>
          </cell>
        </row>
        <row r="2463">
          <cell r="J2463" t="str">
            <v>-------</v>
          </cell>
          <cell r="L2463" t="str">
            <v>---------------------</v>
          </cell>
          <cell r="M2463" t="str">
            <v>--------------</v>
          </cell>
          <cell r="N2463" t="str">
            <v>--------------</v>
          </cell>
          <cell r="O2463" t="str">
            <v>--------------</v>
          </cell>
          <cell r="P2463" t="str">
            <v>--------------</v>
          </cell>
          <cell r="Q2463" t="str">
            <v>-----------------</v>
          </cell>
          <cell r="S2463" t="str">
            <v>-----------------</v>
          </cell>
          <cell r="U2463" t="str">
            <v>-----------------</v>
          </cell>
          <cell r="V2463" t="str">
            <v>-----------------</v>
          </cell>
          <cell r="X2463" t="str">
            <v>--------------</v>
          </cell>
          <cell r="Y2463" t="str">
            <v>--------------</v>
          </cell>
        </row>
        <row r="2464">
          <cell r="J2464" t="str">
            <v>.410</v>
          </cell>
          <cell r="L2464" t="str">
            <v>דמי חוגים</v>
          </cell>
          <cell r="M2464">
            <v>70000</v>
          </cell>
          <cell r="N2464">
            <v>70000</v>
          </cell>
          <cell r="O2464">
            <v>65000</v>
          </cell>
          <cell r="P2464">
            <v>61795</v>
          </cell>
          <cell r="Q2464" t="str">
            <v>.110</v>
          </cell>
          <cell r="S2464" t="str">
            <v>משכורת</v>
          </cell>
          <cell r="U2464">
            <v>132100</v>
          </cell>
          <cell r="V2464">
            <v>132100</v>
          </cell>
          <cell r="X2464">
            <v>126000</v>
          </cell>
          <cell r="Y2464">
            <v>108951.94</v>
          </cell>
        </row>
        <row r="2465">
          <cell r="M2465">
            <v>0</v>
          </cell>
          <cell r="N2465">
            <v>0</v>
          </cell>
          <cell r="O2465">
            <v>0</v>
          </cell>
          <cell r="P2465">
            <v>0</v>
          </cell>
          <cell r="U2465">
            <v>0</v>
          </cell>
          <cell r="V2465">
            <v>0</v>
          </cell>
          <cell r="X2465">
            <v>0</v>
          </cell>
          <cell r="Y2465">
            <v>0</v>
          </cell>
        </row>
        <row r="2466">
          <cell r="J2466" t="str">
            <v>.421</v>
          </cell>
          <cell r="L2466" t="str">
            <v>חילונים  דתיים</v>
          </cell>
          <cell r="M2466">
            <v>15000</v>
          </cell>
          <cell r="N2466">
            <v>15000</v>
          </cell>
          <cell r="O2466">
            <v>12000</v>
          </cell>
          <cell r="P2466">
            <v>7820</v>
          </cell>
          <cell r="Q2466" t="str">
            <v>.210</v>
          </cell>
          <cell r="S2466" t="str">
            <v>שכר מרצים</v>
          </cell>
          <cell r="U2466">
            <v>85000</v>
          </cell>
          <cell r="V2466">
            <v>85000</v>
          </cell>
          <cell r="X2466">
            <v>64000</v>
          </cell>
          <cell r="Y2466">
            <v>48028.31</v>
          </cell>
        </row>
        <row r="2467">
          <cell r="U2467">
            <v>0</v>
          </cell>
          <cell r="V2467">
            <v>0</v>
          </cell>
          <cell r="X2467">
            <v>0</v>
          </cell>
          <cell r="Y2467">
            <v>0</v>
          </cell>
        </row>
        <row r="2468">
          <cell r="J2468" t="str">
            <v>.422</v>
          </cell>
          <cell r="L2468" t="str">
            <v>מועדון חזון</v>
          </cell>
          <cell r="M2468">
            <v>45000</v>
          </cell>
          <cell r="N2468">
            <v>45000</v>
          </cell>
          <cell r="O2468">
            <v>25000</v>
          </cell>
          <cell r="P2468">
            <v>18985</v>
          </cell>
          <cell r="Q2468" t="str">
            <v>.550</v>
          </cell>
          <cell r="S2468" t="str">
            <v>פרסומים</v>
          </cell>
          <cell r="U2468">
            <v>15000</v>
          </cell>
          <cell r="V2468">
            <v>15000</v>
          </cell>
          <cell r="X2468">
            <v>6400</v>
          </cell>
          <cell r="Y2468">
            <v>7165</v>
          </cell>
        </row>
        <row r="2469">
          <cell r="U2469">
            <v>0</v>
          </cell>
          <cell r="V2469">
            <v>0</v>
          </cell>
          <cell r="X2469">
            <v>0</v>
          </cell>
        </row>
        <row r="2470">
          <cell r="J2470" t="str">
            <v>.423</v>
          </cell>
          <cell r="L2470" t="str">
            <v>ערב כליזמרים-חסויות</v>
          </cell>
          <cell r="M2470">
            <v>25000</v>
          </cell>
          <cell r="N2470">
            <v>25000</v>
          </cell>
          <cell r="O2470">
            <v>25000</v>
          </cell>
          <cell r="P2470">
            <v>25210</v>
          </cell>
          <cell r="Q2470" t="str">
            <v>.759</v>
          </cell>
          <cell r="S2470" t="str">
            <v>חוגים מקצועיים</v>
          </cell>
          <cell r="U2470">
            <v>65000</v>
          </cell>
          <cell r="V2470">
            <v>65000</v>
          </cell>
          <cell r="X2470">
            <v>61800</v>
          </cell>
          <cell r="Y2470">
            <v>66614</v>
          </cell>
        </row>
        <row r="2471">
          <cell r="M2471">
            <v>0</v>
          </cell>
          <cell r="N2471">
            <v>0</v>
          </cell>
          <cell r="O2471">
            <v>0</v>
          </cell>
          <cell r="U2471">
            <v>0</v>
          </cell>
          <cell r="V2471">
            <v>0</v>
          </cell>
          <cell r="X2471">
            <v>0</v>
          </cell>
          <cell r="Y2471">
            <v>0</v>
          </cell>
        </row>
        <row r="2472">
          <cell r="J2472" t="str">
            <v>.424</v>
          </cell>
          <cell r="L2472" t="str">
            <v>יריד יודיאקה</v>
          </cell>
          <cell r="M2472">
            <v>7600</v>
          </cell>
          <cell r="N2472">
            <v>7600</v>
          </cell>
          <cell r="O2472">
            <v>7600</v>
          </cell>
          <cell r="P2472">
            <v>4640</v>
          </cell>
          <cell r="Q2472" t="str">
            <v>.780</v>
          </cell>
          <cell r="S2472" t="str">
            <v>ארועים  וחוגים</v>
          </cell>
          <cell r="U2472">
            <v>190000</v>
          </cell>
          <cell r="V2472">
            <v>190000</v>
          </cell>
          <cell r="X2472">
            <v>190000</v>
          </cell>
          <cell r="Y2472">
            <v>169999.04</v>
          </cell>
        </row>
        <row r="2473"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U2473">
            <v>0</v>
          </cell>
          <cell r="V2473">
            <v>0</v>
          </cell>
          <cell r="X2473">
            <v>0</v>
          </cell>
          <cell r="Y2473">
            <v>0</v>
          </cell>
        </row>
        <row r="2474">
          <cell r="J2474" t="str">
            <v>.425</v>
          </cell>
          <cell r="L2474" t="str">
            <v xml:space="preserve">זהות יהודית </v>
          </cell>
          <cell r="M2474">
            <v>15000</v>
          </cell>
          <cell r="N2474">
            <v>15000</v>
          </cell>
          <cell r="O2474">
            <v>15000</v>
          </cell>
          <cell r="P2474">
            <v>1255</v>
          </cell>
          <cell r="Q2474" t="str">
            <v>.781</v>
          </cell>
          <cell r="S2474" t="str">
            <v xml:space="preserve">חילונים- דתיים </v>
          </cell>
          <cell r="U2474">
            <v>82700</v>
          </cell>
          <cell r="V2474">
            <v>82700</v>
          </cell>
          <cell r="X2474">
            <v>82700</v>
          </cell>
          <cell r="Y2474">
            <v>58952.55</v>
          </cell>
        </row>
        <row r="2476">
          <cell r="J2476" t="str">
            <v>.426</v>
          </cell>
          <cell r="L2476" t="str">
            <v>ת.תורנית לצעירים</v>
          </cell>
          <cell r="M2476">
            <v>25000</v>
          </cell>
          <cell r="N2476">
            <v>25000</v>
          </cell>
          <cell r="O2476">
            <v>25000</v>
          </cell>
          <cell r="Q2476" t="str">
            <v>.782</v>
          </cell>
          <cell r="S2476" t="str">
            <v>שת"פ עם סימפונט</v>
          </cell>
          <cell r="U2476">
            <v>60000</v>
          </cell>
          <cell r="V2476">
            <v>60000</v>
          </cell>
          <cell r="X2476">
            <v>0</v>
          </cell>
          <cell r="Y2476">
            <v>0</v>
          </cell>
        </row>
        <row r="2478">
          <cell r="J2478" t="str">
            <v>.920</v>
          </cell>
          <cell r="L2478" t="str">
            <v>השתת'מ.החנוך</v>
          </cell>
          <cell r="M2478">
            <v>55000</v>
          </cell>
          <cell r="N2478">
            <v>55000</v>
          </cell>
          <cell r="O2478">
            <v>55000</v>
          </cell>
          <cell r="P2478">
            <v>43150</v>
          </cell>
          <cell r="Q2478" t="str">
            <v xml:space="preserve">.783 </v>
          </cell>
          <cell r="S2478" t="str">
            <v>יריד יודיאקה</v>
          </cell>
          <cell r="U2478">
            <v>7200</v>
          </cell>
          <cell r="V2478">
            <v>7200</v>
          </cell>
          <cell r="X2478">
            <v>7200</v>
          </cell>
          <cell r="Y2478">
            <v>4640</v>
          </cell>
        </row>
        <row r="2479">
          <cell r="U2479">
            <v>0</v>
          </cell>
          <cell r="V2479">
            <v>0</v>
          </cell>
          <cell r="X2479">
            <v>0</v>
          </cell>
          <cell r="Y2479">
            <v>0</v>
          </cell>
        </row>
        <row r="2480">
          <cell r="J2480" t="str">
            <v>.921</v>
          </cell>
          <cell r="L2480" t="str">
            <v>חילונים דתיים חנוך</v>
          </cell>
          <cell r="M2480">
            <v>30000</v>
          </cell>
          <cell r="N2480">
            <v>30000</v>
          </cell>
          <cell r="O2480">
            <v>30000</v>
          </cell>
          <cell r="P2480">
            <v>16856</v>
          </cell>
          <cell r="Q2480" t="str">
            <v>.784</v>
          </cell>
          <cell r="S2480" t="str">
            <v>ערב כליזמרים</v>
          </cell>
          <cell r="U2480">
            <v>114000</v>
          </cell>
          <cell r="V2480">
            <v>114000</v>
          </cell>
          <cell r="X2480">
            <v>114000</v>
          </cell>
          <cell r="Y2480">
            <v>204051.42</v>
          </cell>
        </row>
        <row r="2482">
          <cell r="J2482" t="str">
            <v>.922</v>
          </cell>
          <cell r="L2482" t="str">
            <v>שת"פ עם סימפונט</v>
          </cell>
          <cell r="M2482">
            <v>60000</v>
          </cell>
          <cell r="N2482">
            <v>60000</v>
          </cell>
          <cell r="P2482">
            <v>0</v>
          </cell>
          <cell r="Q2482" t="str">
            <v>.787</v>
          </cell>
          <cell r="S2482" t="str">
            <v>מועדון חזון</v>
          </cell>
          <cell r="U2482">
            <v>45000</v>
          </cell>
          <cell r="V2482">
            <v>45000</v>
          </cell>
          <cell r="X2482">
            <v>23800</v>
          </cell>
          <cell r="Y2482">
            <v>24968</v>
          </cell>
        </row>
        <row r="2484">
          <cell r="J2484" t="str">
            <v>.923</v>
          </cell>
          <cell r="L2484" t="str">
            <v>ערב כליזמרים-חינוך</v>
          </cell>
          <cell r="M2484">
            <v>75000</v>
          </cell>
          <cell r="N2484">
            <v>75000</v>
          </cell>
          <cell r="O2484">
            <v>75000</v>
          </cell>
          <cell r="P2484">
            <v>48645</v>
          </cell>
          <cell r="Q2484" t="str">
            <v>.785</v>
          </cell>
          <cell r="S2484" t="str">
            <v xml:space="preserve">זהות יהודית </v>
          </cell>
          <cell r="U2484">
            <v>14300</v>
          </cell>
          <cell r="V2484">
            <v>14300</v>
          </cell>
          <cell r="X2484">
            <v>14300</v>
          </cell>
          <cell r="Y2484">
            <v>3975</v>
          </cell>
        </row>
        <row r="2486">
          <cell r="J2486" t="str">
            <v>.924</v>
          </cell>
          <cell r="L2486" t="str">
            <v>פרויקטים מיוחדים</v>
          </cell>
          <cell r="M2486">
            <v>135000</v>
          </cell>
          <cell r="N2486">
            <v>135000</v>
          </cell>
          <cell r="Q2486" t="str">
            <v>.788</v>
          </cell>
          <cell r="S2486" t="str">
            <v>ת.תורנית לצעירים</v>
          </cell>
          <cell r="U2486">
            <v>50000</v>
          </cell>
          <cell r="V2486">
            <v>50000</v>
          </cell>
          <cell r="X2486">
            <v>47500</v>
          </cell>
        </row>
        <row r="2488">
          <cell r="Q2488" t="str">
            <v>.786</v>
          </cell>
          <cell r="S2488" t="str">
            <v>פרויקטים מיוחדים</v>
          </cell>
          <cell r="U2488">
            <v>135000</v>
          </cell>
          <cell r="V2488">
            <v>135000</v>
          </cell>
          <cell r="Y2488">
            <v>0</v>
          </cell>
        </row>
        <row r="2490">
          <cell r="L2490" t="str">
            <v xml:space="preserve">שרותי רווחה וקליטה </v>
          </cell>
          <cell r="M2490">
            <v>29165100</v>
          </cell>
          <cell r="N2490">
            <v>29165100</v>
          </cell>
          <cell r="O2490">
            <v>28421900</v>
          </cell>
          <cell r="P2490">
            <v>27527582.209999997</v>
          </cell>
          <cell r="S2490" t="str">
            <v xml:space="preserve">שרותי רווחה וקליטה </v>
          </cell>
          <cell r="U2490">
            <v>47033200</v>
          </cell>
          <cell r="V2490">
            <v>47033200</v>
          </cell>
          <cell r="X2490">
            <v>43523300</v>
          </cell>
          <cell r="Y2490">
            <v>43780818.759999998</v>
          </cell>
        </row>
        <row r="2491">
          <cell r="J2491" t="str">
            <v>=</v>
          </cell>
          <cell r="L2491" t="str">
            <v>=</v>
          </cell>
          <cell r="M2491" t="str">
            <v>=</v>
          </cell>
          <cell r="N2491" t="str">
            <v>=</v>
          </cell>
          <cell r="O2491" t="str">
            <v>=</v>
          </cell>
          <cell r="P2491" t="str">
            <v>=</v>
          </cell>
          <cell r="Q2491" t="str">
            <v>=</v>
          </cell>
          <cell r="S2491" t="str">
            <v>=</v>
          </cell>
          <cell r="U2491" t="str">
            <v>=</v>
          </cell>
          <cell r="V2491" t="str">
            <v>=</v>
          </cell>
          <cell r="X2491" t="str">
            <v>=</v>
          </cell>
          <cell r="Y2491" t="str">
            <v>=</v>
          </cell>
        </row>
        <row r="2492">
          <cell r="J2492" t="str">
            <v>34</v>
          </cell>
          <cell r="L2492" t="str">
            <v>אגף הרווחה</v>
          </cell>
          <cell r="M2492">
            <v>29120600</v>
          </cell>
          <cell r="N2492">
            <v>29120600</v>
          </cell>
          <cell r="O2492">
            <v>28377900</v>
          </cell>
          <cell r="P2492">
            <v>27461675.209999997</v>
          </cell>
          <cell r="Q2492" t="str">
            <v>84</v>
          </cell>
          <cell r="S2492" t="str">
            <v>אגף הרווחה</v>
          </cell>
          <cell r="U2492">
            <v>46658100</v>
          </cell>
          <cell r="V2492">
            <v>46658100</v>
          </cell>
          <cell r="X2492">
            <v>43051200</v>
          </cell>
          <cell r="Y2492">
            <v>43085789.090000004</v>
          </cell>
        </row>
        <row r="2493">
          <cell r="J2493" t="str">
            <v>-------</v>
          </cell>
          <cell r="L2493" t="str">
            <v>---------------------</v>
          </cell>
          <cell r="M2493" t="str">
            <v>=</v>
          </cell>
          <cell r="N2493" t="str">
            <v>=</v>
          </cell>
          <cell r="O2493" t="str">
            <v>=</v>
          </cell>
          <cell r="P2493" t="str">
            <v>--------------</v>
          </cell>
          <cell r="Q2493" t="str">
            <v>-----------------</v>
          </cell>
          <cell r="S2493" t="str">
            <v>=</v>
          </cell>
          <cell r="U2493" t="str">
            <v>=</v>
          </cell>
          <cell r="V2493" t="str">
            <v>=</v>
          </cell>
          <cell r="X2493" t="str">
            <v>=</v>
          </cell>
          <cell r="Y2493" t="str">
            <v>=</v>
          </cell>
        </row>
        <row r="2494">
          <cell r="J2494" t="str">
            <v>341</v>
          </cell>
          <cell r="L2494" t="str">
            <v>מינהל</v>
          </cell>
          <cell r="M2494">
            <v>2995900</v>
          </cell>
          <cell r="N2494">
            <v>2995900</v>
          </cell>
          <cell r="O2494">
            <v>2960800</v>
          </cell>
          <cell r="P2494">
            <v>3256066.58</v>
          </cell>
          <cell r="Q2494" t="str">
            <v>841</v>
          </cell>
          <cell r="S2494" t="str">
            <v>מינהל</v>
          </cell>
          <cell r="U2494">
            <v>9846300</v>
          </cell>
          <cell r="V2494">
            <v>9846300</v>
          </cell>
          <cell r="X2494">
            <v>9268800</v>
          </cell>
          <cell r="Y2494">
            <v>10081667.91</v>
          </cell>
        </row>
        <row r="2495">
          <cell r="J2495" t="str">
            <v>-------</v>
          </cell>
          <cell r="L2495" t="str">
            <v>---------------------</v>
          </cell>
          <cell r="M2495" t="str">
            <v>--------------</v>
          </cell>
          <cell r="N2495" t="str">
            <v>--------------</v>
          </cell>
          <cell r="O2495" t="str">
            <v>--------------</v>
          </cell>
          <cell r="P2495" t="str">
            <v>--------------</v>
          </cell>
          <cell r="Q2495" t="str">
            <v>--------</v>
          </cell>
          <cell r="S2495" t="str">
            <v>-----------------</v>
          </cell>
          <cell r="U2495" t="str">
            <v>-----------------</v>
          </cell>
          <cell r="V2495" t="str">
            <v>-----------------</v>
          </cell>
          <cell r="X2495" t="str">
            <v>--------------</v>
          </cell>
          <cell r="Y2495" t="str">
            <v>--------------</v>
          </cell>
        </row>
        <row r="2496">
          <cell r="J2496" t="str">
            <v>.931</v>
          </cell>
          <cell r="L2496" t="str">
            <v>השת' מ.הרווחה</v>
          </cell>
          <cell r="M2496">
            <v>2917600</v>
          </cell>
          <cell r="N2496">
            <v>2917600</v>
          </cell>
          <cell r="O2496">
            <v>2907600</v>
          </cell>
          <cell r="P2496">
            <v>3195370.58</v>
          </cell>
          <cell r="Q2496" t="str">
            <v>.110</v>
          </cell>
          <cell r="S2496" t="str">
            <v>משכורות</v>
          </cell>
          <cell r="U2496">
            <v>8838800</v>
          </cell>
          <cell r="V2496">
            <v>8838800</v>
          </cell>
          <cell r="X2496">
            <v>8388200</v>
          </cell>
          <cell r="Y2496">
            <v>9026337.4199999999</v>
          </cell>
        </row>
        <row r="2497">
          <cell r="M2497">
            <v>0</v>
          </cell>
          <cell r="N2497">
            <v>0</v>
          </cell>
          <cell r="O2497">
            <v>0</v>
          </cell>
          <cell r="U2497">
            <v>0</v>
          </cell>
          <cell r="V2497">
            <v>0</v>
          </cell>
          <cell r="X2497">
            <v>0</v>
          </cell>
          <cell r="Y2497">
            <v>0</v>
          </cell>
        </row>
        <row r="2498">
          <cell r="J2498" t="str">
            <v>.932</v>
          </cell>
          <cell r="L2498" t="str">
            <v>הוצ'  ארגוניות</v>
          </cell>
          <cell r="M2498">
            <v>12900</v>
          </cell>
          <cell r="N2498">
            <v>12900</v>
          </cell>
          <cell r="P2498">
            <v>14571</v>
          </cell>
          <cell r="Q2498" t="str">
            <v>.130</v>
          </cell>
          <cell r="S2498" t="str">
            <v>שעות  נוספות</v>
          </cell>
          <cell r="U2498">
            <v>133000</v>
          </cell>
          <cell r="V2498">
            <v>133000</v>
          </cell>
          <cell r="X2498">
            <v>128000</v>
          </cell>
          <cell r="Y2498">
            <v>113847.44</v>
          </cell>
        </row>
        <row r="2499">
          <cell r="U2499">
            <v>0</v>
          </cell>
          <cell r="V2499">
            <v>0</v>
          </cell>
          <cell r="X2499">
            <v>0</v>
          </cell>
          <cell r="Y2499">
            <v>0</v>
          </cell>
        </row>
        <row r="2500">
          <cell r="J2500" t="str">
            <v>.935</v>
          </cell>
          <cell r="L2500" t="str">
            <v>חינוך מיוחד</v>
          </cell>
          <cell r="M2500">
            <v>65400</v>
          </cell>
          <cell r="N2500">
            <v>65400</v>
          </cell>
          <cell r="O2500">
            <v>53200</v>
          </cell>
          <cell r="P2500">
            <v>46125</v>
          </cell>
          <cell r="Q2500" t="str">
            <v>.420</v>
          </cell>
          <cell r="S2500" t="str">
            <v xml:space="preserve">תיקונים </v>
          </cell>
          <cell r="U2500">
            <v>22800</v>
          </cell>
          <cell r="V2500">
            <v>22800</v>
          </cell>
          <cell r="X2500">
            <v>11400</v>
          </cell>
          <cell r="Y2500">
            <v>22565.119999999999</v>
          </cell>
        </row>
        <row r="2501">
          <cell r="U2501">
            <v>0</v>
          </cell>
          <cell r="V2501">
            <v>0</v>
          </cell>
          <cell r="X2501">
            <v>0</v>
          </cell>
          <cell r="Y2501">
            <v>0</v>
          </cell>
        </row>
        <row r="2502">
          <cell r="Q2502" t="str">
            <v>.431</v>
          </cell>
          <cell r="S2502" t="str">
            <v>חשמל</v>
          </cell>
          <cell r="U2502">
            <v>85000</v>
          </cell>
          <cell r="V2502">
            <v>85000</v>
          </cell>
          <cell r="X2502">
            <v>83000</v>
          </cell>
          <cell r="Y2502">
            <v>87209.32</v>
          </cell>
        </row>
        <row r="2503">
          <cell r="U2503">
            <v>0</v>
          </cell>
          <cell r="V2503">
            <v>0</v>
          </cell>
          <cell r="X2503">
            <v>0</v>
          </cell>
          <cell r="Y2503">
            <v>0</v>
          </cell>
        </row>
        <row r="2504">
          <cell r="Q2504" t="str">
            <v>.432</v>
          </cell>
          <cell r="S2504" t="str">
            <v>מים</v>
          </cell>
          <cell r="U2504">
            <v>6000</v>
          </cell>
          <cell r="V2504">
            <v>6000</v>
          </cell>
          <cell r="X2504">
            <v>6000</v>
          </cell>
          <cell r="Y2504">
            <v>3867.86</v>
          </cell>
        </row>
        <row r="2505">
          <cell r="M2505" t="str">
            <v xml:space="preserve"> </v>
          </cell>
          <cell r="N2505" t="str">
            <v xml:space="preserve"> </v>
          </cell>
          <cell r="U2505">
            <v>0</v>
          </cell>
          <cell r="V2505">
            <v>0</v>
          </cell>
          <cell r="X2505">
            <v>0</v>
          </cell>
          <cell r="Y2505">
            <v>0</v>
          </cell>
        </row>
        <row r="2506">
          <cell r="Q2506" t="str">
            <v>.440</v>
          </cell>
          <cell r="S2506" t="str">
            <v>ביטוח</v>
          </cell>
          <cell r="U2506">
            <v>6000</v>
          </cell>
          <cell r="V2506">
            <v>6000</v>
          </cell>
          <cell r="X2506">
            <v>4000</v>
          </cell>
          <cell r="Y2506">
            <v>6089.7</v>
          </cell>
        </row>
        <row r="2507">
          <cell r="U2507">
            <v>0</v>
          </cell>
          <cell r="V2507">
            <v>0</v>
          </cell>
          <cell r="X2507">
            <v>0</v>
          </cell>
          <cell r="Y2507">
            <v>0</v>
          </cell>
        </row>
        <row r="2508">
          <cell r="Q2508" t="str">
            <v>.511</v>
          </cell>
          <cell r="S2508" t="str">
            <v>הוצאות כיבוד</v>
          </cell>
          <cell r="U2508">
            <v>5600</v>
          </cell>
          <cell r="V2508">
            <v>5600</v>
          </cell>
          <cell r="X2508">
            <v>5900</v>
          </cell>
          <cell r="Y2508">
            <v>5939.42</v>
          </cell>
        </row>
        <row r="2509">
          <cell r="U2509">
            <v>0</v>
          </cell>
          <cell r="V2509">
            <v>0</v>
          </cell>
          <cell r="X2509">
            <v>0</v>
          </cell>
          <cell r="Y2509">
            <v>0</v>
          </cell>
        </row>
        <row r="2510">
          <cell r="M2510" t="str">
            <v xml:space="preserve"> </v>
          </cell>
          <cell r="N2510" t="str">
            <v xml:space="preserve"> </v>
          </cell>
          <cell r="Q2510" t="str">
            <v>.522</v>
          </cell>
          <cell r="S2510" t="str">
            <v>ספרים ועתונים</v>
          </cell>
          <cell r="U2510">
            <v>1000</v>
          </cell>
          <cell r="V2510">
            <v>1000</v>
          </cell>
          <cell r="X2510">
            <v>1000</v>
          </cell>
          <cell r="Y2510">
            <v>0</v>
          </cell>
        </row>
        <row r="2511">
          <cell r="U2511">
            <v>0</v>
          </cell>
          <cell r="V2511">
            <v>0</v>
          </cell>
          <cell r="X2511">
            <v>0</v>
          </cell>
          <cell r="Y2511">
            <v>0</v>
          </cell>
        </row>
        <row r="2512">
          <cell r="Q2512" t="str">
            <v>.530</v>
          </cell>
          <cell r="S2512" t="str">
            <v>הוצאות רכב מנהלי</v>
          </cell>
          <cell r="U2512">
            <v>112000</v>
          </cell>
          <cell r="V2512">
            <v>112000</v>
          </cell>
          <cell r="X2512">
            <v>57000</v>
          </cell>
          <cell r="Y2512">
            <v>122351.88</v>
          </cell>
        </row>
        <row r="2513">
          <cell r="U2513">
            <v>0</v>
          </cell>
          <cell r="V2513">
            <v>0</v>
          </cell>
          <cell r="X2513">
            <v>0</v>
          </cell>
          <cell r="Y2513">
            <v>0</v>
          </cell>
        </row>
        <row r="2514">
          <cell r="O2514">
            <v>0</v>
          </cell>
          <cell r="Q2514" t="str">
            <v>.540</v>
          </cell>
          <cell r="S2514" t="str">
            <v>טלפון</v>
          </cell>
          <cell r="U2514">
            <v>85000</v>
          </cell>
          <cell r="V2514">
            <v>85000</v>
          </cell>
          <cell r="X2514">
            <v>87000</v>
          </cell>
          <cell r="Y2514">
            <v>133841.21</v>
          </cell>
        </row>
        <row r="2516">
          <cell r="O2516">
            <v>0</v>
          </cell>
          <cell r="Q2516" t="str">
            <v>.541</v>
          </cell>
          <cell r="S2516" t="str">
            <v xml:space="preserve"> בולים</v>
          </cell>
          <cell r="U2516">
            <v>26100</v>
          </cell>
          <cell r="V2516">
            <v>26100</v>
          </cell>
          <cell r="X2516">
            <v>14400</v>
          </cell>
          <cell r="Y2516">
            <v>18043.53</v>
          </cell>
        </row>
        <row r="2518">
          <cell r="Q2518" t="str">
            <v>.550</v>
          </cell>
          <cell r="S2518" t="str">
            <v>פרסומים</v>
          </cell>
          <cell r="U2518">
            <v>22600</v>
          </cell>
          <cell r="V2518">
            <v>22600</v>
          </cell>
          <cell r="X2518">
            <v>22600</v>
          </cell>
          <cell r="Y2518">
            <v>28895.8</v>
          </cell>
        </row>
        <row r="2520">
          <cell r="Q2520" t="str">
            <v>.560</v>
          </cell>
          <cell r="S2520" t="str">
            <v>הוצאות משרדיות</v>
          </cell>
          <cell r="U2520">
            <v>21000</v>
          </cell>
          <cell r="V2520">
            <v>21000</v>
          </cell>
          <cell r="X2520">
            <v>18100</v>
          </cell>
          <cell r="Y2520">
            <v>17919.82</v>
          </cell>
        </row>
        <row r="2522">
          <cell r="Q2522" t="str">
            <v>.561</v>
          </cell>
          <cell r="S2522" t="str">
            <v>תיקי פונים</v>
          </cell>
          <cell r="U2522">
            <v>7200</v>
          </cell>
          <cell r="V2522">
            <v>7200</v>
          </cell>
          <cell r="X2522">
            <v>6400</v>
          </cell>
          <cell r="Y2522">
            <v>6474.08</v>
          </cell>
        </row>
        <row r="2524">
          <cell r="Q2524" t="str">
            <v>.593</v>
          </cell>
          <cell r="S2524" t="str">
            <v>השתת' בהוצ' הנח"ש</v>
          </cell>
          <cell r="U2524">
            <v>37300</v>
          </cell>
          <cell r="V2524">
            <v>37300</v>
          </cell>
          <cell r="X2524">
            <v>53000</v>
          </cell>
          <cell r="Y2524">
            <v>62264.97</v>
          </cell>
        </row>
        <row r="2526">
          <cell r="Q2526" t="str">
            <v>.730</v>
          </cell>
          <cell r="S2526" t="str">
            <v>החזקת רכב ובטוח</v>
          </cell>
          <cell r="U2526">
            <v>167000</v>
          </cell>
          <cell r="V2526">
            <v>167000</v>
          </cell>
          <cell r="X2526">
            <v>149300</v>
          </cell>
          <cell r="Y2526">
            <v>166421.60999999999</v>
          </cell>
        </row>
        <row r="2528">
          <cell r="Q2528" t="str">
            <v>.751</v>
          </cell>
          <cell r="S2528" t="str">
            <v>קבלן נקיון</v>
          </cell>
          <cell r="U2528">
            <v>51600</v>
          </cell>
          <cell r="V2528">
            <v>51600</v>
          </cell>
          <cell r="X2528">
            <v>50000</v>
          </cell>
          <cell r="Y2528">
            <v>55485.599999999999</v>
          </cell>
        </row>
        <row r="2530">
          <cell r="Q2530" t="str">
            <v>.752</v>
          </cell>
          <cell r="S2530" t="str">
            <v>אבטחה במחלקה</v>
          </cell>
          <cell r="U2530">
            <v>140000</v>
          </cell>
          <cell r="V2530">
            <v>140000</v>
          </cell>
          <cell r="X2530">
            <v>133000</v>
          </cell>
          <cell r="Y2530">
            <v>122702.74</v>
          </cell>
        </row>
        <row r="2531">
          <cell r="U2531">
            <v>0</v>
          </cell>
          <cell r="V2531">
            <v>0</v>
          </cell>
          <cell r="X2531">
            <v>0</v>
          </cell>
          <cell r="Y2531">
            <v>0</v>
          </cell>
        </row>
        <row r="2532">
          <cell r="Q2532" t="str">
            <v>.759</v>
          </cell>
          <cell r="S2532" t="str">
            <v>יעוץ ארגוני</v>
          </cell>
          <cell r="Y2532">
            <v>20000</v>
          </cell>
        </row>
        <row r="2533">
          <cell r="Y2533">
            <v>0</v>
          </cell>
        </row>
        <row r="2534">
          <cell r="Q2534" t="str">
            <v>.840</v>
          </cell>
          <cell r="S2534" t="str">
            <v>חינוך מיוחד</v>
          </cell>
          <cell r="U2534">
            <v>65400</v>
          </cell>
          <cell r="V2534">
            <v>65400</v>
          </cell>
          <cell r="X2534">
            <v>50500</v>
          </cell>
          <cell r="Y2534">
            <v>49073.39</v>
          </cell>
        </row>
        <row r="2535">
          <cell r="Y2535">
            <v>0</v>
          </cell>
        </row>
        <row r="2536">
          <cell r="Q2536" t="str">
            <v>.841</v>
          </cell>
          <cell r="S2536" t="str">
            <v>הוצאות ארגוניות</v>
          </cell>
          <cell r="U2536">
            <v>12900</v>
          </cell>
          <cell r="V2536">
            <v>12900</v>
          </cell>
          <cell r="Y2536">
            <v>12337</v>
          </cell>
        </row>
        <row r="2539">
          <cell r="J2539" t="str">
            <v>342</v>
          </cell>
          <cell r="L2539" t="str">
            <v>טיפול במשפחה</v>
          </cell>
          <cell r="M2539">
            <v>949000</v>
          </cell>
          <cell r="N2539">
            <v>949000</v>
          </cell>
          <cell r="O2539">
            <v>752200</v>
          </cell>
          <cell r="P2539">
            <v>789292.1</v>
          </cell>
          <cell r="Q2539" t="str">
            <v>842</v>
          </cell>
          <cell r="S2539" t="str">
            <v>טיפול במשפחה</v>
          </cell>
          <cell r="U2539">
            <v>1057600</v>
          </cell>
          <cell r="V2539">
            <v>1057600</v>
          </cell>
          <cell r="X2539">
            <v>926000</v>
          </cell>
          <cell r="Y2539">
            <v>939605.87</v>
          </cell>
        </row>
        <row r="2540">
          <cell r="J2540" t="str">
            <v>-------</v>
          </cell>
          <cell r="L2540" t="str">
            <v>---------------------</v>
          </cell>
          <cell r="M2540" t="str">
            <v>--------------</v>
          </cell>
          <cell r="N2540" t="str">
            <v>--------------</v>
          </cell>
          <cell r="O2540" t="str">
            <v>--------------</v>
          </cell>
          <cell r="P2540" t="str">
            <v>--------------</v>
          </cell>
          <cell r="Q2540" t="str">
            <v>-----------------</v>
          </cell>
          <cell r="S2540" t="str">
            <v>-----------------</v>
          </cell>
          <cell r="U2540" t="str">
            <v>-----------------</v>
          </cell>
          <cell r="V2540" t="str">
            <v>-----------------</v>
          </cell>
          <cell r="X2540" t="str">
            <v>-----------------</v>
          </cell>
          <cell r="Y2540" t="str">
            <v>-----------------</v>
          </cell>
        </row>
        <row r="2542">
          <cell r="J2542">
            <v>3422</v>
          </cell>
          <cell r="L2542" t="str">
            <v>צרכים מיוחדים</v>
          </cell>
          <cell r="M2542">
            <v>381000</v>
          </cell>
          <cell r="N2542">
            <v>381000</v>
          </cell>
          <cell r="O2542">
            <v>304000</v>
          </cell>
          <cell r="P2542">
            <v>271632</v>
          </cell>
          <cell r="Q2542" t="str">
            <v>8422</v>
          </cell>
          <cell r="S2542" t="str">
            <v>צרכים מיוחדים</v>
          </cell>
          <cell r="U2542">
            <v>512800</v>
          </cell>
          <cell r="V2542">
            <v>512800</v>
          </cell>
          <cell r="X2542">
            <v>393700</v>
          </cell>
          <cell r="Y2542">
            <v>473137.3</v>
          </cell>
        </row>
        <row r="2543">
          <cell r="J2543" t="str">
            <v>-------</v>
          </cell>
          <cell r="L2543" t="str">
            <v>---------------------</v>
          </cell>
          <cell r="M2543" t="str">
            <v>--------------</v>
          </cell>
          <cell r="N2543" t="str">
            <v>--------------</v>
          </cell>
          <cell r="O2543" t="str">
            <v>--------------</v>
          </cell>
          <cell r="P2543" t="str">
            <v>--------------</v>
          </cell>
          <cell r="Q2543" t="str">
            <v>-----------------</v>
          </cell>
          <cell r="S2543" t="str">
            <v>-----------------</v>
          </cell>
          <cell r="U2543" t="str">
            <v>-----------------</v>
          </cell>
          <cell r="V2543" t="str">
            <v>-----------------</v>
          </cell>
          <cell r="X2543" t="str">
            <v>--------------</v>
          </cell>
          <cell r="Y2543" t="str">
            <v>--------------</v>
          </cell>
        </row>
        <row r="2544">
          <cell r="J2544" t="str">
            <v>.420</v>
          </cell>
          <cell r="L2544" t="str">
            <v>השתת' מטופלים</v>
          </cell>
          <cell r="M2544">
            <v>5000</v>
          </cell>
          <cell r="N2544">
            <v>5000</v>
          </cell>
          <cell r="O2544">
            <v>5000</v>
          </cell>
          <cell r="P2544">
            <v>1852</v>
          </cell>
          <cell r="Q2544" t="str">
            <v>.841</v>
          </cell>
          <cell r="S2544" t="str">
            <v>משפחות במצוקה</v>
          </cell>
          <cell r="U2544">
            <v>147300</v>
          </cell>
          <cell r="V2544">
            <v>147300</v>
          </cell>
          <cell r="X2544">
            <v>147300</v>
          </cell>
          <cell r="Y2544">
            <v>155048</v>
          </cell>
        </row>
        <row r="2546">
          <cell r="J2546" t="str">
            <v>.421</v>
          </cell>
          <cell r="L2546" t="str">
            <v xml:space="preserve"> השתת' חד הוריות</v>
          </cell>
          <cell r="M2546">
            <v>20000</v>
          </cell>
          <cell r="N2546">
            <v>20000</v>
          </cell>
          <cell r="O2546">
            <v>19000</v>
          </cell>
          <cell r="P2546">
            <v>15316</v>
          </cell>
          <cell r="Q2546" t="str">
            <v>.840</v>
          </cell>
          <cell r="S2546" t="str">
            <v>מוסדות דרי רחוב</v>
          </cell>
          <cell r="U2546">
            <v>70000</v>
          </cell>
          <cell r="V2546">
            <v>70000</v>
          </cell>
          <cell r="X2546">
            <v>41800</v>
          </cell>
        </row>
        <row r="2547">
          <cell r="M2547">
            <v>0</v>
          </cell>
          <cell r="N2547">
            <v>0</v>
          </cell>
          <cell r="O2547">
            <v>0</v>
          </cell>
          <cell r="P2547">
            <v>0</v>
          </cell>
        </row>
        <row r="2548">
          <cell r="J2548" t="str">
            <v>.422</v>
          </cell>
          <cell r="L2548" t="str">
            <v>מכון אדלר</v>
          </cell>
          <cell r="O2548">
            <v>5000</v>
          </cell>
          <cell r="P2548">
            <v>850</v>
          </cell>
          <cell r="Q2548" t="str">
            <v>.843</v>
          </cell>
          <cell r="S2548" t="str">
            <v>חד הוריות</v>
          </cell>
          <cell r="U2548">
            <v>30000</v>
          </cell>
          <cell r="V2548">
            <v>30000</v>
          </cell>
          <cell r="X2548">
            <v>18100</v>
          </cell>
          <cell r="Y2548">
            <v>17841</v>
          </cell>
        </row>
        <row r="2549">
          <cell r="M2549">
            <v>0</v>
          </cell>
          <cell r="N2549">
            <v>0</v>
          </cell>
          <cell r="O2549">
            <v>0</v>
          </cell>
          <cell r="P2549">
            <v>0</v>
          </cell>
          <cell r="U2549">
            <v>0</v>
          </cell>
          <cell r="V2549">
            <v>0</v>
          </cell>
          <cell r="X2549">
            <v>0</v>
          </cell>
          <cell r="Y2549">
            <v>0</v>
          </cell>
        </row>
        <row r="2550">
          <cell r="J2550" t="str">
            <v>.490</v>
          </cell>
          <cell r="L2550" t="str">
            <v>צרכים מיחוד תרומות</v>
          </cell>
          <cell r="M2550">
            <v>40000</v>
          </cell>
          <cell r="N2550">
            <v>40000</v>
          </cell>
          <cell r="O2550">
            <v>19000</v>
          </cell>
          <cell r="P2550">
            <v>52800</v>
          </cell>
          <cell r="Q2550" t="str">
            <v>.844</v>
          </cell>
          <cell r="S2550" t="str">
            <v>מקלט לנשים מוכות</v>
          </cell>
          <cell r="U2550">
            <v>93300</v>
          </cell>
          <cell r="V2550">
            <v>93300</v>
          </cell>
          <cell r="X2550">
            <v>31400</v>
          </cell>
          <cell r="Y2550">
            <v>37293</v>
          </cell>
        </row>
        <row r="2551">
          <cell r="M2551">
            <v>0</v>
          </cell>
          <cell r="N2551">
            <v>0</v>
          </cell>
          <cell r="O2551">
            <v>0</v>
          </cell>
          <cell r="P2551">
            <v>0</v>
          </cell>
          <cell r="U2551">
            <v>0</v>
          </cell>
          <cell r="V2551">
            <v>0</v>
          </cell>
          <cell r="X2551">
            <v>0</v>
          </cell>
          <cell r="Y2551">
            <v>0</v>
          </cell>
        </row>
        <row r="2552">
          <cell r="J2552" t="str">
            <v>.930</v>
          </cell>
          <cell r="L2552" t="str">
            <v>משפחותבמצוקה</v>
          </cell>
          <cell r="M2552">
            <v>100000</v>
          </cell>
          <cell r="N2552">
            <v>100000</v>
          </cell>
          <cell r="O2552">
            <v>100000</v>
          </cell>
          <cell r="P2552">
            <v>99666</v>
          </cell>
          <cell r="Q2552" t="str">
            <v>.845</v>
          </cell>
          <cell r="S2552" t="str">
            <v xml:space="preserve"> צרכים מיוחדים- תרומות</v>
          </cell>
          <cell r="U2552">
            <v>40000</v>
          </cell>
          <cell r="V2552">
            <v>40000</v>
          </cell>
          <cell r="X2552">
            <v>18100</v>
          </cell>
          <cell r="Y2552">
            <v>41600</v>
          </cell>
        </row>
        <row r="2553">
          <cell r="L2553" t="str">
            <v>בקהילה</v>
          </cell>
          <cell r="M2553">
            <v>0</v>
          </cell>
          <cell r="N2553">
            <v>0</v>
          </cell>
          <cell r="O2553">
            <v>0</v>
          </cell>
          <cell r="U2553">
            <v>0</v>
          </cell>
          <cell r="V2553">
            <v>0</v>
          </cell>
          <cell r="X2553">
            <v>0</v>
          </cell>
          <cell r="Y2553">
            <v>0</v>
          </cell>
        </row>
        <row r="2554">
          <cell r="J2554" t="str">
            <v>.931</v>
          </cell>
          <cell r="L2554" t="str">
            <v>מקלט לנשים מוכות</v>
          </cell>
          <cell r="M2554">
            <v>70000</v>
          </cell>
          <cell r="N2554">
            <v>70000</v>
          </cell>
          <cell r="O2554">
            <v>25000</v>
          </cell>
          <cell r="P2554">
            <v>28293</v>
          </cell>
          <cell r="Q2554" t="str">
            <v>.846</v>
          </cell>
          <cell r="S2554" t="str">
            <v>סיוע מיוחד למשפחות</v>
          </cell>
          <cell r="U2554">
            <v>123500</v>
          </cell>
          <cell r="V2554">
            <v>123500</v>
          </cell>
          <cell r="X2554">
            <v>123500</v>
          </cell>
          <cell r="Y2554">
            <v>133137.29999999999</v>
          </cell>
        </row>
        <row r="2555">
          <cell r="U2555">
            <v>0</v>
          </cell>
          <cell r="V2555">
            <v>0</v>
          </cell>
          <cell r="X2555">
            <v>0</v>
          </cell>
        </row>
        <row r="2556">
          <cell r="J2556" t="str">
            <v>.932</v>
          </cell>
          <cell r="L2556" t="str">
            <v>מוסדות דרי רחוב</v>
          </cell>
          <cell r="M2556">
            <v>52500</v>
          </cell>
          <cell r="N2556">
            <v>52500</v>
          </cell>
          <cell r="O2556">
            <v>33000</v>
          </cell>
          <cell r="Q2556" t="str">
            <v>.848</v>
          </cell>
          <cell r="S2556" t="str">
            <v>מכון אדלר</v>
          </cell>
          <cell r="X2556">
            <v>4800</v>
          </cell>
          <cell r="Y2556">
            <v>0</v>
          </cell>
        </row>
        <row r="2557"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U2557">
            <v>0</v>
          </cell>
          <cell r="V2557">
            <v>0</v>
          </cell>
          <cell r="X2557">
            <v>0</v>
          </cell>
          <cell r="Y2557">
            <v>0</v>
          </cell>
        </row>
        <row r="2558">
          <cell r="J2558" t="str">
            <v>.936</v>
          </cell>
          <cell r="L2558" t="str">
            <v>סיוע מיוחד למשפחות</v>
          </cell>
          <cell r="M2558">
            <v>93500</v>
          </cell>
          <cell r="N2558">
            <v>93500</v>
          </cell>
          <cell r="O2558">
            <v>98000</v>
          </cell>
          <cell r="P2558">
            <v>72855</v>
          </cell>
          <cell r="Q2558" t="str">
            <v>.849</v>
          </cell>
          <cell r="S2558" t="str">
            <v>טיפול בדרי רחוב</v>
          </cell>
          <cell r="U2558">
            <v>8700</v>
          </cell>
          <cell r="V2558">
            <v>8700</v>
          </cell>
          <cell r="X2558">
            <v>8700</v>
          </cell>
          <cell r="Y2558">
            <v>88218</v>
          </cell>
        </row>
        <row r="2559">
          <cell r="O2559">
            <v>0</v>
          </cell>
          <cell r="P2559">
            <v>0</v>
          </cell>
          <cell r="U2559" t="str">
            <v xml:space="preserve"> </v>
          </cell>
          <cell r="V2559" t="str">
            <v xml:space="preserve"> </v>
          </cell>
          <cell r="X2559">
            <v>0</v>
          </cell>
        </row>
        <row r="2560">
          <cell r="J2560" t="str">
            <v>.939</v>
          </cell>
          <cell r="L2560" t="str">
            <v>טיפול בדרי רחוב</v>
          </cell>
          <cell r="M2560">
            <v>6500</v>
          </cell>
          <cell r="N2560">
            <v>6500</v>
          </cell>
          <cell r="O2560">
            <v>6500</v>
          </cell>
          <cell r="P2560">
            <v>66166</v>
          </cell>
          <cell r="X2560">
            <v>0</v>
          </cell>
        </row>
        <row r="2561">
          <cell r="U2561" t="str">
            <v xml:space="preserve"> </v>
          </cell>
          <cell r="V2561" t="str">
            <v xml:space="preserve"> </v>
          </cell>
          <cell r="X2561">
            <v>0</v>
          </cell>
        </row>
        <row r="2562">
          <cell r="J2562" t="str">
            <v>3423</v>
          </cell>
          <cell r="L2562" t="str">
            <v>תחנה ליעוץ נישואין</v>
          </cell>
          <cell r="M2562">
            <v>428000</v>
          </cell>
          <cell r="N2562">
            <v>428000</v>
          </cell>
          <cell r="O2562">
            <v>300000</v>
          </cell>
          <cell r="P2562">
            <v>379779.1</v>
          </cell>
          <cell r="Q2562" t="str">
            <v>8423</v>
          </cell>
          <cell r="S2562" t="str">
            <v>תחנה ליעוץ לנישואין</v>
          </cell>
          <cell r="U2562">
            <v>322800</v>
          </cell>
          <cell r="V2562">
            <v>322800</v>
          </cell>
          <cell r="X2562">
            <v>307200</v>
          </cell>
          <cell r="Y2562">
            <v>283276.94</v>
          </cell>
        </row>
        <row r="2563">
          <cell r="J2563" t="str">
            <v>-------</v>
          </cell>
          <cell r="L2563" t="str">
            <v>---------------------</v>
          </cell>
          <cell r="M2563" t="str">
            <v>--------------</v>
          </cell>
          <cell r="N2563" t="str">
            <v>--------------</v>
          </cell>
          <cell r="O2563" t="str">
            <v>--------------</v>
          </cell>
          <cell r="P2563" t="str">
            <v>--------------</v>
          </cell>
          <cell r="Q2563" t="str">
            <v>-----------------</v>
          </cell>
          <cell r="S2563" t="str">
            <v>-----------------</v>
          </cell>
          <cell r="U2563" t="str">
            <v>-----------------</v>
          </cell>
          <cell r="V2563" t="str">
            <v>-----------------</v>
          </cell>
          <cell r="X2563" t="str">
            <v>--------------</v>
          </cell>
          <cell r="Y2563" t="str">
            <v>--------------</v>
          </cell>
        </row>
        <row r="2564">
          <cell r="J2564" t="str">
            <v>.420</v>
          </cell>
          <cell r="L2564" t="str">
            <v>מרכז גישור</v>
          </cell>
          <cell r="M2564">
            <v>28000</v>
          </cell>
          <cell r="N2564">
            <v>28000</v>
          </cell>
          <cell r="O2564">
            <v>25000</v>
          </cell>
          <cell r="P2564">
            <v>19003</v>
          </cell>
          <cell r="Q2564" t="str">
            <v>.432</v>
          </cell>
          <cell r="S2564" t="str">
            <v>מים</v>
          </cell>
          <cell r="U2564">
            <v>1000</v>
          </cell>
          <cell r="V2564">
            <v>1000</v>
          </cell>
          <cell r="X2564">
            <v>1000</v>
          </cell>
          <cell r="Y2564">
            <v>667.93</v>
          </cell>
        </row>
        <row r="2565">
          <cell r="M2565">
            <v>0</v>
          </cell>
          <cell r="N2565">
            <v>0</v>
          </cell>
          <cell r="O2565">
            <v>0</v>
          </cell>
          <cell r="P2565">
            <v>0</v>
          </cell>
          <cell r="Y2565">
            <v>0</v>
          </cell>
        </row>
        <row r="2566">
          <cell r="J2566" t="str">
            <v>.421</v>
          </cell>
          <cell r="L2566" t="str">
            <v>השתת' מטופלים</v>
          </cell>
          <cell r="M2566">
            <v>380000</v>
          </cell>
          <cell r="N2566">
            <v>380000</v>
          </cell>
          <cell r="O2566">
            <v>275000</v>
          </cell>
          <cell r="P2566">
            <v>360776.1</v>
          </cell>
          <cell r="Q2566" t="str">
            <v>.540</v>
          </cell>
          <cell r="S2566" t="str">
            <v>הוצ' טלפון</v>
          </cell>
          <cell r="U2566">
            <v>8000</v>
          </cell>
          <cell r="V2566">
            <v>8000</v>
          </cell>
          <cell r="X2566">
            <v>10000</v>
          </cell>
          <cell r="Y2566">
            <v>11036.76</v>
          </cell>
        </row>
        <row r="2567">
          <cell r="M2567">
            <v>0</v>
          </cell>
          <cell r="N2567">
            <v>0</v>
          </cell>
          <cell r="O2567">
            <v>0</v>
          </cell>
          <cell r="P2567">
            <v>0</v>
          </cell>
          <cell r="Y2567">
            <v>0</v>
          </cell>
        </row>
        <row r="2568">
          <cell r="J2568" t="str">
            <v>.422</v>
          </cell>
          <cell r="L2568" t="str">
            <v>הדרכה ויעוצים שוני</v>
          </cell>
          <cell r="M2568">
            <v>20000</v>
          </cell>
          <cell r="N2568">
            <v>20000</v>
          </cell>
          <cell r="Q2568" t="str">
            <v>.593</v>
          </cell>
          <cell r="S2568" t="str">
            <v>השתת' בהוצ' הנח"ש</v>
          </cell>
          <cell r="U2568">
            <v>100</v>
          </cell>
          <cell r="V2568">
            <v>100</v>
          </cell>
          <cell r="X2568">
            <v>1000</v>
          </cell>
          <cell r="Y2568">
            <v>138.28</v>
          </cell>
        </row>
        <row r="2569">
          <cell r="Y2569">
            <v>0</v>
          </cell>
        </row>
        <row r="2570">
          <cell r="Q2570" t="str">
            <v>.751</v>
          </cell>
          <cell r="S2570" t="str">
            <v>קבלן נקיון</v>
          </cell>
          <cell r="U2570">
            <v>9000</v>
          </cell>
          <cell r="V2570">
            <v>9000</v>
          </cell>
          <cell r="X2570">
            <v>9400</v>
          </cell>
          <cell r="Y2570">
            <v>9164.14</v>
          </cell>
        </row>
        <row r="2571">
          <cell r="U2571">
            <v>0</v>
          </cell>
          <cell r="V2571">
            <v>0</v>
          </cell>
          <cell r="X2571">
            <v>0</v>
          </cell>
          <cell r="Y2571">
            <v>0</v>
          </cell>
        </row>
        <row r="2572">
          <cell r="Q2572" t="str">
            <v>.759</v>
          </cell>
          <cell r="S2572" t="str">
            <v>עובדים לפי חשבוניות</v>
          </cell>
          <cell r="U2572">
            <v>166300</v>
          </cell>
          <cell r="V2572">
            <v>166300</v>
          </cell>
          <cell r="X2572">
            <v>166300</v>
          </cell>
          <cell r="Y2572">
            <v>138684.4</v>
          </cell>
        </row>
        <row r="2573">
          <cell r="U2573">
            <v>0</v>
          </cell>
          <cell r="V2573">
            <v>0</v>
          </cell>
          <cell r="X2573">
            <v>0</v>
          </cell>
          <cell r="Y2573">
            <v>0</v>
          </cell>
        </row>
        <row r="2574">
          <cell r="Q2574" t="str">
            <v>.780</v>
          </cell>
          <cell r="S2574" t="str">
            <v>תקציב שוטף</v>
          </cell>
          <cell r="U2574">
            <v>5400</v>
          </cell>
          <cell r="V2574">
            <v>5400</v>
          </cell>
          <cell r="X2574">
            <v>5400</v>
          </cell>
          <cell r="Y2574">
            <v>5264.98</v>
          </cell>
        </row>
        <row r="2575">
          <cell r="M2575" t="str">
            <v xml:space="preserve"> </v>
          </cell>
          <cell r="N2575" t="str">
            <v xml:space="preserve"> </v>
          </cell>
          <cell r="U2575">
            <v>0</v>
          </cell>
          <cell r="V2575">
            <v>0</v>
          </cell>
          <cell r="X2575">
            <v>0</v>
          </cell>
          <cell r="Y2575">
            <v>0</v>
          </cell>
        </row>
        <row r="2576">
          <cell r="Q2576" t="str">
            <v>.782</v>
          </cell>
          <cell r="S2576" t="str">
            <v>פרויקטים מאושרים</v>
          </cell>
          <cell r="U2576">
            <v>105000</v>
          </cell>
          <cell r="V2576">
            <v>105000</v>
          </cell>
          <cell r="X2576">
            <v>90300</v>
          </cell>
          <cell r="Y2576">
            <v>99151.71</v>
          </cell>
        </row>
        <row r="2577">
          <cell r="Q2577" t="str">
            <v xml:space="preserve"> </v>
          </cell>
          <cell r="U2577">
            <v>0</v>
          </cell>
          <cell r="V2577">
            <v>0</v>
          </cell>
          <cell r="X2577">
            <v>0</v>
          </cell>
          <cell r="Y2577">
            <v>0</v>
          </cell>
        </row>
        <row r="2578">
          <cell r="Q2578" t="str">
            <v>.783</v>
          </cell>
          <cell r="S2578" t="str">
            <v>מרכז גישור</v>
          </cell>
          <cell r="U2578">
            <v>28000</v>
          </cell>
          <cell r="V2578">
            <v>28000</v>
          </cell>
          <cell r="X2578">
            <v>23800</v>
          </cell>
          <cell r="Y2578">
            <v>19168.740000000002</v>
          </cell>
        </row>
        <row r="2579">
          <cell r="Q2579" t="str">
            <v xml:space="preserve"> </v>
          </cell>
          <cell r="S2579" t="str">
            <v>למשפחה</v>
          </cell>
          <cell r="U2579" t="str">
            <v xml:space="preserve"> </v>
          </cell>
          <cell r="V2579" t="str">
            <v xml:space="preserve"> </v>
          </cell>
          <cell r="X2579">
            <v>0</v>
          </cell>
          <cell r="Y2579">
            <v>0</v>
          </cell>
        </row>
        <row r="2580">
          <cell r="X2580">
            <v>0</v>
          </cell>
        </row>
        <row r="2581">
          <cell r="J2581" t="str">
            <v>3424</v>
          </cell>
          <cell r="L2581" t="str">
            <v>טיפול בפרט</v>
          </cell>
          <cell r="M2581">
            <v>140000</v>
          </cell>
          <cell r="N2581">
            <v>140000</v>
          </cell>
          <cell r="O2581">
            <v>148200</v>
          </cell>
          <cell r="P2581">
            <v>137881</v>
          </cell>
          <cell r="Q2581">
            <v>8424</v>
          </cell>
          <cell r="S2581" t="str">
            <v>טיפול בפרט</v>
          </cell>
          <cell r="U2581">
            <v>222000</v>
          </cell>
          <cell r="V2581">
            <v>222000</v>
          </cell>
          <cell r="X2581">
            <v>225100</v>
          </cell>
          <cell r="Y2581">
            <v>183191.63</v>
          </cell>
        </row>
        <row r="2582">
          <cell r="J2582" t="str">
            <v>-------</v>
          </cell>
          <cell r="L2582" t="str">
            <v>---------------------</v>
          </cell>
          <cell r="M2582" t="str">
            <v>--------------</v>
          </cell>
          <cell r="N2582" t="str">
            <v>--------------</v>
          </cell>
          <cell r="O2582" t="str">
            <v>--------------</v>
          </cell>
          <cell r="P2582" t="str">
            <v>--------------</v>
          </cell>
          <cell r="Q2582" t="str">
            <v>-----------------</v>
          </cell>
          <cell r="S2582" t="str">
            <v>-----------------</v>
          </cell>
          <cell r="U2582" t="str">
            <v>-----------------</v>
          </cell>
          <cell r="V2582" t="str">
            <v>-----------------</v>
          </cell>
          <cell r="X2582" t="str">
            <v>--------------</v>
          </cell>
          <cell r="Y2582" t="str">
            <v>--------------</v>
          </cell>
        </row>
        <row r="2583">
          <cell r="J2583" t="str">
            <v>.420</v>
          </cell>
          <cell r="L2583" t="str">
            <v>השת' מטופלים</v>
          </cell>
          <cell r="M2583">
            <v>35000</v>
          </cell>
          <cell r="N2583">
            <v>35000</v>
          </cell>
          <cell r="O2583">
            <v>30000</v>
          </cell>
          <cell r="P2583">
            <v>21927</v>
          </cell>
          <cell r="Q2583" t="str">
            <v>.210</v>
          </cell>
          <cell r="S2583" t="str">
            <v>מרכז טפול באלימות</v>
          </cell>
          <cell r="U2583">
            <v>69000</v>
          </cell>
          <cell r="V2583">
            <v>69000</v>
          </cell>
          <cell r="X2583">
            <v>60000</v>
          </cell>
          <cell r="Y2583">
            <v>62457.1</v>
          </cell>
        </row>
        <row r="2584">
          <cell r="U2584">
            <v>0</v>
          </cell>
          <cell r="V2584">
            <v>0</v>
          </cell>
          <cell r="X2584">
            <v>0</v>
          </cell>
          <cell r="Y2584">
            <v>0</v>
          </cell>
        </row>
        <row r="2585">
          <cell r="J2585" t="str">
            <v>.931</v>
          </cell>
          <cell r="L2585" t="str">
            <v>סדנאות בתנאי נופש</v>
          </cell>
          <cell r="M2585">
            <v>33700</v>
          </cell>
          <cell r="N2585">
            <v>33700</v>
          </cell>
          <cell r="O2585">
            <v>33700</v>
          </cell>
          <cell r="Q2585" t="str">
            <v>.759</v>
          </cell>
          <cell r="S2585" t="str">
            <v>מרכז טפול -חשבוניות</v>
          </cell>
          <cell r="U2585">
            <v>15200</v>
          </cell>
          <cell r="V2585">
            <v>15200</v>
          </cell>
          <cell r="X2585">
            <v>15200</v>
          </cell>
          <cell r="Y2585">
            <v>7435</v>
          </cell>
        </row>
        <row r="2586">
          <cell r="U2586">
            <v>0</v>
          </cell>
          <cell r="V2586">
            <v>0</v>
          </cell>
          <cell r="X2586">
            <v>0</v>
          </cell>
          <cell r="Y2586">
            <v>0</v>
          </cell>
        </row>
        <row r="2587">
          <cell r="J2587" t="str">
            <v>.932</v>
          </cell>
          <cell r="L2587" t="str">
            <v>מרכז טפול באלימות</v>
          </cell>
          <cell r="M2587">
            <v>51300</v>
          </cell>
          <cell r="N2587">
            <v>51300</v>
          </cell>
          <cell r="O2587">
            <v>51300</v>
          </cell>
          <cell r="P2587">
            <v>93124</v>
          </cell>
          <cell r="Q2587" t="str">
            <v>.841</v>
          </cell>
          <cell r="S2587" t="str">
            <v>טיפול בפרט ומשפחה</v>
          </cell>
          <cell r="U2587">
            <v>30000</v>
          </cell>
          <cell r="V2587">
            <v>30000</v>
          </cell>
          <cell r="X2587">
            <v>42100</v>
          </cell>
          <cell r="Y2587">
            <v>45468.21</v>
          </cell>
        </row>
        <row r="2588">
          <cell r="M2588">
            <v>0</v>
          </cell>
          <cell r="N2588">
            <v>0</v>
          </cell>
          <cell r="O2588">
            <v>0</v>
          </cell>
          <cell r="P2588">
            <v>0</v>
          </cell>
        </row>
        <row r="2589">
          <cell r="J2589" t="str">
            <v>.933</v>
          </cell>
          <cell r="L2589" t="str">
            <v>טיפול בפרט ומשפחה</v>
          </cell>
          <cell r="M2589">
            <v>20000</v>
          </cell>
          <cell r="N2589">
            <v>20000</v>
          </cell>
          <cell r="O2589">
            <v>33200</v>
          </cell>
          <cell r="P2589">
            <v>22830</v>
          </cell>
          <cell r="Q2589" t="str">
            <v>.842</v>
          </cell>
          <cell r="S2589" t="str">
            <v>מרכז טפול באלימות</v>
          </cell>
          <cell r="U2589">
            <v>65000</v>
          </cell>
          <cell r="V2589">
            <v>65000</v>
          </cell>
          <cell r="X2589">
            <v>65000</v>
          </cell>
          <cell r="Y2589">
            <v>67831.320000000007</v>
          </cell>
        </row>
        <row r="2590">
          <cell r="X2590">
            <v>0</v>
          </cell>
        </row>
        <row r="2591">
          <cell r="Q2591" t="str">
            <v>.843</v>
          </cell>
          <cell r="S2591" t="str">
            <v>סדנאות בתנאי נופש</v>
          </cell>
          <cell r="U2591">
            <v>42800</v>
          </cell>
          <cell r="V2591">
            <v>42800</v>
          </cell>
          <cell r="X2591">
            <v>42800</v>
          </cell>
        </row>
        <row r="2593">
          <cell r="O2593">
            <v>0</v>
          </cell>
          <cell r="X2593">
            <v>0</v>
          </cell>
        </row>
        <row r="2594">
          <cell r="J2594" t="str">
            <v>343</v>
          </cell>
          <cell r="L2594" t="str">
            <v>החזקת ילדים</v>
          </cell>
          <cell r="M2594">
            <v>3394900</v>
          </cell>
          <cell r="N2594">
            <v>3394900</v>
          </cell>
          <cell r="O2594">
            <v>3505600</v>
          </cell>
          <cell r="P2594">
            <v>3220910.4</v>
          </cell>
          <cell r="Q2594" t="str">
            <v>843</v>
          </cell>
          <cell r="S2594" t="str">
            <v>טיפול בילד</v>
          </cell>
          <cell r="U2594">
            <v>5347600</v>
          </cell>
          <cell r="V2594">
            <v>5347600</v>
          </cell>
          <cell r="X2594">
            <v>5517000</v>
          </cell>
          <cell r="Y2594">
            <v>4953668.08</v>
          </cell>
        </row>
        <row r="2595">
          <cell r="J2595" t="str">
            <v>-------</v>
          </cell>
          <cell r="L2595" t="str">
            <v>---------------------</v>
          </cell>
          <cell r="M2595" t="str">
            <v>--------------</v>
          </cell>
          <cell r="N2595" t="str">
            <v>--------------</v>
          </cell>
          <cell r="O2595" t="str">
            <v>--------------</v>
          </cell>
          <cell r="P2595" t="str">
            <v>--------------</v>
          </cell>
          <cell r="Q2595" t="str">
            <v>-----------------</v>
          </cell>
          <cell r="S2595" t="str">
            <v>-----------------</v>
          </cell>
          <cell r="U2595" t="str">
            <v>-----------------</v>
          </cell>
          <cell r="V2595" t="str">
            <v>-----------------</v>
          </cell>
          <cell r="X2595" t="str">
            <v>-----------------</v>
          </cell>
          <cell r="Y2595" t="str">
            <v>-----------------</v>
          </cell>
        </row>
        <row r="2596"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 t="str">
            <v>8431</v>
          </cell>
          <cell r="S2596" t="str">
            <v>טיפול בילד כללי</v>
          </cell>
          <cell r="U2596">
            <v>110100</v>
          </cell>
          <cell r="V2596">
            <v>110100</v>
          </cell>
          <cell r="X2596">
            <v>93600</v>
          </cell>
          <cell r="Y2596">
            <v>80023.27</v>
          </cell>
        </row>
        <row r="2597">
          <cell r="Q2597" t="str">
            <v>-------</v>
          </cell>
          <cell r="S2597" t="str">
            <v>-----------------</v>
          </cell>
          <cell r="U2597" t="str">
            <v>-----------------</v>
          </cell>
          <cell r="V2597" t="str">
            <v>-----------------</v>
          </cell>
          <cell r="X2597" t="str">
            <v>--------------</v>
          </cell>
          <cell r="Y2597" t="str">
            <v>--------------</v>
          </cell>
        </row>
        <row r="2598">
          <cell r="U2598">
            <v>0</v>
          </cell>
          <cell r="V2598">
            <v>0</v>
          </cell>
          <cell r="X2598">
            <v>0</v>
          </cell>
          <cell r="Y2598">
            <v>0</v>
          </cell>
        </row>
        <row r="2599">
          <cell r="Q2599" t="str">
            <v>.210</v>
          </cell>
          <cell r="S2599" t="str">
            <v>טיפול בילד-שכר</v>
          </cell>
          <cell r="U2599">
            <v>90000</v>
          </cell>
          <cell r="V2599">
            <v>90000</v>
          </cell>
          <cell r="X2599">
            <v>80000</v>
          </cell>
          <cell r="Y2599">
            <v>65884.990000000005</v>
          </cell>
        </row>
        <row r="2600">
          <cell r="U2600">
            <v>0</v>
          </cell>
          <cell r="V2600">
            <v>0</v>
          </cell>
          <cell r="X2600">
            <v>0</v>
          </cell>
          <cell r="Y2600">
            <v>0</v>
          </cell>
        </row>
        <row r="2601">
          <cell r="Q2601" t="str">
            <v>.593</v>
          </cell>
          <cell r="S2601" t="str">
            <v>השתת' בהוצ' הנח"ש</v>
          </cell>
          <cell r="U2601">
            <v>100</v>
          </cell>
          <cell r="V2601">
            <v>100</v>
          </cell>
          <cell r="X2601">
            <v>1000</v>
          </cell>
          <cell r="Y2601">
            <v>138.28</v>
          </cell>
        </row>
        <row r="2602">
          <cell r="U2602">
            <v>0</v>
          </cell>
          <cell r="V2602">
            <v>0</v>
          </cell>
          <cell r="X2602">
            <v>0</v>
          </cell>
          <cell r="Y2602">
            <v>0</v>
          </cell>
        </row>
        <row r="2603">
          <cell r="Q2603" t="str">
            <v xml:space="preserve">.780 </v>
          </cell>
          <cell r="S2603" t="str">
            <v xml:space="preserve">ספרי לימוד </v>
          </cell>
          <cell r="U2603">
            <v>20000</v>
          </cell>
          <cell r="V2603">
            <v>20000</v>
          </cell>
          <cell r="X2603">
            <v>12600</v>
          </cell>
          <cell r="Y2603">
            <v>14000</v>
          </cell>
        </row>
        <row r="2604">
          <cell r="S2604" t="str">
            <v>לתלמידים נזקקים</v>
          </cell>
          <cell r="U2604" t="str">
            <v xml:space="preserve"> </v>
          </cell>
          <cell r="V2604" t="str">
            <v xml:space="preserve"> </v>
          </cell>
          <cell r="X2604">
            <v>0</v>
          </cell>
          <cell r="Y2604">
            <v>0</v>
          </cell>
        </row>
        <row r="2605">
          <cell r="O2605">
            <v>0</v>
          </cell>
          <cell r="X2605">
            <v>0</v>
          </cell>
        </row>
        <row r="2606">
          <cell r="J2606" t="str">
            <v>3435</v>
          </cell>
          <cell r="L2606" t="str">
            <v>פעולות קהילתיות</v>
          </cell>
          <cell r="M2606">
            <v>472900</v>
          </cell>
          <cell r="N2606">
            <v>472900</v>
          </cell>
          <cell r="O2606">
            <v>399100</v>
          </cell>
          <cell r="P2606">
            <v>491311.4</v>
          </cell>
          <cell r="Q2606" t="str">
            <v>8435</v>
          </cell>
          <cell r="S2606" t="str">
            <v>פעולות קהילתיות</v>
          </cell>
          <cell r="U2606">
            <v>1195900</v>
          </cell>
          <cell r="V2606">
            <v>1195900</v>
          </cell>
          <cell r="X2606">
            <v>1137800</v>
          </cell>
          <cell r="Y2606">
            <v>1106218.05</v>
          </cell>
        </row>
        <row r="2607">
          <cell r="J2607" t="str">
            <v>-------</v>
          </cell>
          <cell r="L2607" t="str">
            <v>---------------------</v>
          </cell>
          <cell r="M2607" t="str">
            <v>--------------</v>
          </cell>
          <cell r="N2607" t="str">
            <v>--------------</v>
          </cell>
          <cell r="O2607" t="str">
            <v>--------------</v>
          </cell>
          <cell r="P2607" t="str">
            <v>--------------</v>
          </cell>
          <cell r="Q2607" t="str">
            <v>-----------------</v>
          </cell>
          <cell r="S2607" t="str">
            <v>-----------------</v>
          </cell>
          <cell r="U2607" t="str">
            <v>-----------------</v>
          </cell>
          <cell r="V2607" t="str">
            <v>-----------------</v>
          </cell>
          <cell r="X2607" t="str">
            <v>--------------</v>
          </cell>
          <cell r="Y2607" t="str">
            <v>--------------</v>
          </cell>
        </row>
        <row r="2608">
          <cell r="J2608" t="str">
            <v>.420</v>
          </cell>
          <cell r="L2608" t="str">
            <v>השתת'מועדוניות</v>
          </cell>
          <cell r="M2608">
            <v>40000</v>
          </cell>
          <cell r="N2608">
            <v>40000</v>
          </cell>
          <cell r="O2608">
            <v>40000</v>
          </cell>
          <cell r="P2608">
            <v>50259.4</v>
          </cell>
          <cell r="Q2608" t="str">
            <v>.210</v>
          </cell>
          <cell r="S2608" t="str">
            <v>משכורות</v>
          </cell>
          <cell r="U2608">
            <v>466000</v>
          </cell>
          <cell r="V2608">
            <v>466000</v>
          </cell>
          <cell r="X2608">
            <v>430000</v>
          </cell>
          <cell r="Y2608">
            <v>427232.06</v>
          </cell>
        </row>
        <row r="2609"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U2609">
            <v>0</v>
          </cell>
          <cell r="V2609">
            <v>0</v>
          </cell>
          <cell r="X2609">
            <v>0</v>
          </cell>
          <cell r="Y2609">
            <v>0</v>
          </cell>
        </row>
        <row r="2610">
          <cell r="J2610" t="str">
            <v>.421</v>
          </cell>
          <cell r="L2610" t="str">
            <v>מועדונית סביון</v>
          </cell>
          <cell r="M2610">
            <v>27000</v>
          </cell>
          <cell r="N2610">
            <v>27000</v>
          </cell>
          <cell r="O2610">
            <v>23000</v>
          </cell>
          <cell r="P2610">
            <v>37444</v>
          </cell>
          <cell r="Q2610" t="str">
            <v>.211</v>
          </cell>
          <cell r="S2610" t="str">
            <v>שכר מדריכים</v>
          </cell>
          <cell r="U2610">
            <v>50000</v>
          </cell>
          <cell r="V2610">
            <v>50000</v>
          </cell>
          <cell r="X2610">
            <v>30000</v>
          </cell>
          <cell r="Y2610">
            <v>66719.02</v>
          </cell>
        </row>
        <row r="2611">
          <cell r="O2611">
            <v>0</v>
          </cell>
          <cell r="P2611">
            <v>0</v>
          </cell>
          <cell r="U2611">
            <v>0</v>
          </cell>
          <cell r="V2611">
            <v>0</v>
          </cell>
          <cell r="X2611">
            <v>0</v>
          </cell>
          <cell r="Y2611">
            <v>0</v>
          </cell>
        </row>
        <row r="2612">
          <cell r="J2612" t="str">
            <v>.931</v>
          </cell>
          <cell r="L2612" t="str">
            <v>פעולות קהילת 'לילד</v>
          </cell>
          <cell r="M2612">
            <v>292900</v>
          </cell>
          <cell r="N2612">
            <v>292900</v>
          </cell>
          <cell r="O2612">
            <v>223100</v>
          </cell>
          <cell r="P2612">
            <v>302114</v>
          </cell>
          <cell r="Q2612" t="str">
            <v>.431</v>
          </cell>
          <cell r="S2612" t="str">
            <v>חשמל</v>
          </cell>
          <cell r="U2612">
            <v>4000</v>
          </cell>
          <cell r="V2612">
            <v>4000</v>
          </cell>
          <cell r="X2612">
            <v>5000</v>
          </cell>
          <cell r="Y2612">
            <v>2899.29</v>
          </cell>
        </row>
        <row r="2613"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U2613">
            <v>0</v>
          </cell>
          <cell r="V2613">
            <v>0</v>
          </cell>
          <cell r="X2613">
            <v>0</v>
          </cell>
          <cell r="Y2613">
            <v>0</v>
          </cell>
        </row>
        <row r="2614">
          <cell r="J2614" t="str">
            <v>.933</v>
          </cell>
          <cell r="L2614" t="str">
            <v>משפחות אומנה</v>
          </cell>
          <cell r="M2614">
            <v>59000</v>
          </cell>
          <cell r="N2614">
            <v>59000</v>
          </cell>
          <cell r="O2614">
            <v>59000</v>
          </cell>
          <cell r="P2614">
            <v>42590</v>
          </cell>
          <cell r="Q2614" t="str">
            <v>.432</v>
          </cell>
          <cell r="S2614" t="str">
            <v>מים</v>
          </cell>
          <cell r="U2614">
            <v>700</v>
          </cell>
          <cell r="V2614">
            <v>700</v>
          </cell>
          <cell r="X2614">
            <v>4000</v>
          </cell>
          <cell r="Y2614">
            <v>486.26</v>
          </cell>
        </row>
        <row r="2615"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U2615">
            <v>0</v>
          </cell>
          <cell r="V2615">
            <v>0</v>
          </cell>
          <cell r="X2615">
            <v>0</v>
          </cell>
          <cell r="Y2615">
            <v>0</v>
          </cell>
        </row>
        <row r="2616">
          <cell r="J2616" t="str">
            <v>.936</v>
          </cell>
          <cell r="L2616" t="str">
            <v>טפול בפגיעה מינית</v>
          </cell>
          <cell r="M2616">
            <v>39000</v>
          </cell>
          <cell r="N2616">
            <v>39000</v>
          </cell>
          <cell r="O2616">
            <v>39000</v>
          </cell>
          <cell r="P2616">
            <v>44303</v>
          </cell>
          <cell r="Q2616" t="str">
            <v>.593</v>
          </cell>
          <cell r="S2616" t="str">
            <v>השתת' בהוצ' הנח"ש</v>
          </cell>
          <cell r="U2616">
            <v>100</v>
          </cell>
          <cell r="V2616">
            <v>100</v>
          </cell>
          <cell r="X2616">
            <v>1000</v>
          </cell>
          <cell r="Y2616">
            <v>138.28</v>
          </cell>
        </row>
        <row r="2617"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U2617">
            <v>0</v>
          </cell>
          <cell r="V2617">
            <v>0</v>
          </cell>
          <cell r="X2617">
            <v>0</v>
          </cell>
          <cell r="Y2617">
            <v>0</v>
          </cell>
        </row>
        <row r="2618">
          <cell r="J2618" t="str">
            <v>.937</v>
          </cell>
          <cell r="L2618" t="str">
            <v>יצירת קשר הורים וילדים</v>
          </cell>
          <cell r="M2618">
            <v>15000</v>
          </cell>
          <cell r="N2618">
            <v>15000</v>
          </cell>
          <cell r="O2618">
            <v>15000</v>
          </cell>
          <cell r="P2618">
            <v>14601</v>
          </cell>
          <cell r="Q2618" t="str">
            <v>.759</v>
          </cell>
          <cell r="S2618" t="str">
            <v>עבודה בחשבוניות</v>
          </cell>
          <cell r="U2618">
            <v>28500</v>
          </cell>
          <cell r="V2618">
            <v>28500</v>
          </cell>
          <cell r="X2618">
            <v>28500</v>
          </cell>
          <cell r="Y2618">
            <v>23800.01</v>
          </cell>
        </row>
        <row r="2619">
          <cell r="M2619" t="str">
            <v xml:space="preserve"> </v>
          </cell>
          <cell r="N2619" t="str">
            <v xml:space="preserve"> </v>
          </cell>
          <cell r="U2619">
            <v>0</v>
          </cell>
          <cell r="V2619">
            <v>0</v>
          </cell>
          <cell r="X2619">
            <v>0</v>
          </cell>
          <cell r="Y2619">
            <v>0</v>
          </cell>
        </row>
        <row r="2620">
          <cell r="Q2620" t="str">
            <v>.780</v>
          </cell>
          <cell r="S2620" t="str">
            <v>פעולות סביון</v>
          </cell>
          <cell r="U2620">
            <v>58700</v>
          </cell>
          <cell r="V2620">
            <v>58700</v>
          </cell>
          <cell r="X2620">
            <v>58700</v>
          </cell>
          <cell r="Y2620">
            <v>54911.82</v>
          </cell>
        </row>
        <row r="2621">
          <cell r="U2621">
            <v>0</v>
          </cell>
          <cell r="V2621">
            <v>0</v>
          </cell>
          <cell r="X2621">
            <v>0</v>
          </cell>
          <cell r="Y2621">
            <v>0</v>
          </cell>
        </row>
        <row r="2622">
          <cell r="Q2622" t="str">
            <v>.781</v>
          </cell>
          <cell r="S2622" t="str">
            <v>עזרה במועדונית</v>
          </cell>
          <cell r="U2622">
            <v>14400</v>
          </cell>
          <cell r="V2622">
            <v>14400</v>
          </cell>
          <cell r="X2622">
            <v>14400</v>
          </cell>
          <cell r="Y2622">
            <v>9772</v>
          </cell>
        </row>
        <row r="2623">
          <cell r="U2623">
            <v>0</v>
          </cell>
          <cell r="V2623">
            <v>0</v>
          </cell>
          <cell r="X2623">
            <v>0</v>
          </cell>
          <cell r="Y2623">
            <v>0</v>
          </cell>
        </row>
        <row r="2624">
          <cell r="Q2624" t="str">
            <v>.841</v>
          </cell>
          <cell r="S2624" t="str">
            <v>פעולות קהילת 'לילד</v>
          </cell>
          <cell r="U2624">
            <v>176900</v>
          </cell>
          <cell r="V2624">
            <v>176900</v>
          </cell>
          <cell r="X2624">
            <v>176900</v>
          </cell>
          <cell r="Y2624">
            <v>198052.11</v>
          </cell>
        </row>
        <row r="2626">
          <cell r="Q2626" t="str">
            <v>.844</v>
          </cell>
          <cell r="S2626" t="str">
            <v>משפחות אומנה</v>
          </cell>
          <cell r="U2626">
            <v>78700</v>
          </cell>
          <cell r="V2626">
            <v>78700</v>
          </cell>
          <cell r="X2626">
            <v>74800</v>
          </cell>
          <cell r="Y2626">
            <v>56783</v>
          </cell>
        </row>
        <row r="2627">
          <cell r="U2627">
            <v>0</v>
          </cell>
          <cell r="V2627">
            <v>0</v>
          </cell>
          <cell r="X2627">
            <v>0</v>
          </cell>
        </row>
        <row r="2628">
          <cell r="Q2628" t="str">
            <v>.846</v>
          </cell>
          <cell r="S2628" t="str">
            <v xml:space="preserve">טפול בפגיעה </v>
          </cell>
          <cell r="U2628">
            <v>51800</v>
          </cell>
          <cell r="V2628">
            <v>51800</v>
          </cell>
          <cell r="X2628">
            <v>49400</v>
          </cell>
          <cell r="Y2628">
            <v>50250</v>
          </cell>
        </row>
        <row r="2629">
          <cell r="S2629" t="str">
            <v>מינית</v>
          </cell>
          <cell r="U2629">
            <v>0</v>
          </cell>
          <cell r="V2629">
            <v>0</v>
          </cell>
          <cell r="X2629">
            <v>0</v>
          </cell>
          <cell r="Y2629">
            <v>0</v>
          </cell>
        </row>
        <row r="2630">
          <cell r="Q2630" t="str">
            <v>.847</v>
          </cell>
          <cell r="S2630" t="str">
            <v>הסעות למועדוניות</v>
          </cell>
          <cell r="U2630">
            <v>228000</v>
          </cell>
          <cell r="V2630">
            <v>228000</v>
          </cell>
          <cell r="X2630">
            <v>228000</v>
          </cell>
          <cell r="Y2630">
            <v>189861.2</v>
          </cell>
        </row>
        <row r="2631">
          <cell r="Q2631" t="str">
            <v>.848</v>
          </cell>
          <cell r="S2631" t="str">
            <v>יצירת קשר הורים וילדים</v>
          </cell>
          <cell r="U2631">
            <v>20000</v>
          </cell>
          <cell r="V2631">
            <v>20000</v>
          </cell>
          <cell r="X2631">
            <v>19000</v>
          </cell>
          <cell r="Y2631">
            <v>21165</v>
          </cell>
        </row>
        <row r="2632">
          <cell r="Q2632" t="str">
            <v>.849</v>
          </cell>
          <cell r="S2632" t="str">
            <v>טפול בילדים בסיכון</v>
          </cell>
          <cell r="U2632">
            <v>18100</v>
          </cell>
          <cell r="V2632">
            <v>18100</v>
          </cell>
          <cell r="X2632">
            <v>18100</v>
          </cell>
          <cell r="Y2632">
            <v>4148</v>
          </cell>
        </row>
        <row r="2633">
          <cell r="X2633">
            <v>0</v>
          </cell>
        </row>
        <row r="2634">
          <cell r="J2634" t="str">
            <v>3436</v>
          </cell>
          <cell r="L2634" t="str">
            <v>מועד' טיפולית תאנה</v>
          </cell>
          <cell r="M2634">
            <v>38000</v>
          </cell>
          <cell r="N2634">
            <v>38000</v>
          </cell>
          <cell r="O2634">
            <v>36000</v>
          </cell>
          <cell r="P2634">
            <v>32975</v>
          </cell>
          <cell r="Q2634" t="str">
            <v>8436</v>
          </cell>
          <cell r="S2634" t="str">
            <v>מועד' טיפולית תאנה</v>
          </cell>
          <cell r="U2634">
            <v>369100</v>
          </cell>
          <cell r="V2634">
            <v>369100</v>
          </cell>
          <cell r="X2634">
            <v>268100</v>
          </cell>
          <cell r="Y2634">
            <v>293736.51</v>
          </cell>
        </row>
        <row r="2635">
          <cell r="J2635" t="str">
            <v>-------</v>
          </cell>
          <cell r="L2635" t="str">
            <v>---------------------</v>
          </cell>
          <cell r="M2635" t="str">
            <v>--------------</v>
          </cell>
          <cell r="N2635" t="str">
            <v>--------------</v>
          </cell>
          <cell r="O2635" t="str">
            <v>--------------</v>
          </cell>
          <cell r="P2635" t="str">
            <v>--------------</v>
          </cell>
          <cell r="Q2635" t="str">
            <v>-----------------</v>
          </cell>
          <cell r="S2635" t="str">
            <v>-----------------</v>
          </cell>
          <cell r="U2635" t="str">
            <v>-----------------</v>
          </cell>
          <cell r="V2635" t="str">
            <v>-----------------</v>
          </cell>
          <cell r="X2635" t="str">
            <v>--------------</v>
          </cell>
          <cell r="Y2635" t="str">
            <v>--------------</v>
          </cell>
        </row>
        <row r="2636">
          <cell r="J2636" t="str">
            <v>.420</v>
          </cell>
          <cell r="L2636" t="str">
            <v>השתת' הורים</v>
          </cell>
          <cell r="M2636">
            <v>38000</v>
          </cell>
          <cell r="N2636">
            <v>38000</v>
          </cell>
          <cell r="O2636">
            <v>36000</v>
          </cell>
          <cell r="P2636">
            <v>32975</v>
          </cell>
          <cell r="Q2636" t="str">
            <v>.210</v>
          </cell>
          <cell r="S2636" t="str">
            <v>משכורות</v>
          </cell>
          <cell r="U2636">
            <v>315000</v>
          </cell>
          <cell r="V2636">
            <v>315000</v>
          </cell>
          <cell r="X2636">
            <v>216100</v>
          </cell>
          <cell r="Y2636">
            <v>248815.18</v>
          </cell>
        </row>
        <row r="2637">
          <cell r="U2637">
            <v>0</v>
          </cell>
          <cell r="V2637">
            <v>0</v>
          </cell>
          <cell r="X2637">
            <v>0</v>
          </cell>
          <cell r="Y2637">
            <v>0</v>
          </cell>
        </row>
        <row r="2638">
          <cell r="Q2638" t="str">
            <v>.420</v>
          </cell>
          <cell r="S2638" t="str">
            <v>אחזקה</v>
          </cell>
          <cell r="U2638">
            <v>1900</v>
          </cell>
          <cell r="V2638">
            <v>1900</v>
          </cell>
          <cell r="X2638">
            <v>1900</v>
          </cell>
          <cell r="Y2638">
            <v>1886.19</v>
          </cell>
        </row>
        <row r="2639">
          <cell r="U2639">
            <v>0</v>
          </cell>
          <cell r="V2639">
            <v>0</v>
          </cell>
          <cell r="X2639">
            <v>0</v>
          </cell>
          <cell r="Y2639">
            <v>0</v>
          </cell>
        </row>
        <row r="2640">
          <cell r="Q2640" t="str">
            <v>.593</v>
          </cell>
          <cell r="S2640" t="str">
            <v>השתת' בהוצ' הנח"ש</v>
          </cell>
          <cell r="U2640">
            <v>7200</v>
          </cell>
          <cell r="V2640">
            <v>7200</v>
          </cell>
          <cell r="X2640">
            <v>14000</v>
          </cell>
          <cell r="Y2640">
            <v>11302.23</v>
          </cell>
        </row>
        <row r="2641">
          <cell r="U2641">
            <v>0</v>
          </cell>
          <cell r="V2641">
            <v>0</v>
          </cell>
          <cell r="X2641">
            <v>0</v>
          </cell>
          <cell r="Y2641">
            <v>0</v>
          </cell>
        </row>
        <row r="2642">
          <cell r="Q2642" t="str">
            <v>.841</v>
          </cell>
          <cell r="S2642" t="str">
            <v>פעולות</v>
          </cell>
          <cell r="U2642">
            <v>45000</v>
          </cell>
          <cell r="V2642">
            <v>45000</v>
          </cell>
          <cell r="X2642">
            <v>36100</v>
          </cell>
          <cell r="Y2642">
            <v>31732.91</v>
          </cell>
        </row>
        <row r="2643">
          <cell r="U2643">
            <v>0</v>
          </cell>
          <cell r="V2643">
            <v>0</v>
          </cell>
          <cell r="X2643">
            <v>0</v>
          </cell>
        </row>
        <row r="2644">
          <cell r="X2644">
            <v>0</v>
          </cell>
        </row>
        <row r="2645">
          <cell r="J2645">
            <v>3438</v>
          </cell>
          <cell r="L2645" t="str">
            <v>ילדים בפנימיות</v>
          </cell>
          <cell r="M2645">
            <v>2478000</v>
          </cell>
          <cell r="N2645">
            <v>2478000</v>
          </cell>
          <cell r="O2645">
            <v>2763000</v>
          </cell>
          <cell r="P2645">
            <v>2384748</v>
          </cell>
          <cell r="Q2645" t="str">
            <v>8438</v>
          </cell>
          <cell r="S2645" t="str">
            <v>ילדים בפנימיות</v>
          </cell>
          <cell r="U2645">
            <v>3131100</v>
          </cell>
          <cell r="V2645">
            <v>3131100</v>
          </cell>
          <cell r="X2645">
            <v>3607500</v>
          </cell>
          <cell r="Y2645">
            <v>3056583.25</v>
          </cell>
        </row>
        <row r="2646">
          <cell r="J2646" t="str">
            <v>-------</v>
          </cell>
          <cell r="L2646" t="str">
            <v>---------------------</v>
          </cell>
          <cell r="M2646" t="str">
            <v>--------------</v>
          </cell>
          <cell r="N2646" t="str">
            <v>--------------</v>
          </cell>
          <cell r="O2646" t="str">
            <v>--------------</v>
          </cell>
          <cell r="P2646" t="str">
            <v>--------------</v>
          </cell>
          <cell r="Q2646" t="str">
            <v>-----------------</v>
          </cell>
          <cell r="S2646" t="str">
            <v>-----------------</v>
          </cell>
          <cell r="U2646" t="str">
            <v>-----------------</v>
          </cell>
          <cell r="V2646" t="str">
            <v>-----------------</v>
          </cell>
          <cell r="X2646" t="str">
            <v>--------------</v>
          </cell>
          <cell r="Y2646" t="str">
            <v>--------------</v>
          </cell>
        </row>
        <row r="2647">
          <cell r="J2647" t="str">
            <v>.420</v>
          </cell>
          <cell r="L2647" t="str">
            <v>השתת' בפנימיות</v>
          </cell>
          <cell r="M2647">
            <v>220000</v>
          </cell>
          <cell r="N2647">
            <v>220000</v>
          </cell>
          <cell r="O2647">
            <v>170000</v>
          </cell>
          <cell r="P2647">
            <v>210901</v>
          </cell>
          <cell r="Q2647" t="str">
            <v>.210</v>
          </cell>
          <cell r="S2647" t="str">
            <v xml:space="preserve">עם פנים לקהילה </v>
          </cell>
          <cell r="U2647">
            <v>142800</v>
          </cell>
          <cell r="V2647">
            <v>142800</v>
          </cell>
          <cell r="X2647">
            <v>142800</v>
          </cell>
          <cell r="Y2647">
            <v>105472.8</v>
          </cell>
        </row>
        <row r="2648"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U2648">
            <v>0</v>
          </cell>
          <cell r="V2648">
            <v>0</v>
          </cell>
          <cell r="X2648">
            <v>0</v>
          </cell>
          <cell r="Y2648">
            <v>0</v>
          </cell>
        </row>
        <row r="2649">
          <cell r="J2649" t="str">
            <v>.421</v>
          </cell>
          <cell r="L2649" t="str">
            <v>השת' בפנימיות יום</v>
          </cell>
          <cell r="M2649">
            <v>3000</v>
          </cell>
          <cell r="N2649">
            <v>3000</v>
          </cell>
          <cell r="O2649">
            <v>8000</v>
          </cell>
          <cell r="P2649">
            <v>9820</v>
          </cell>
          <cell r="Q2649" t="str">
            <v>.710</v>
          </cell>
          <cell r="S2649" t="str">
            <v xml:space="preserve">הסעות לפנימיות </v>
          </cell>
          <cell r="U2649">
            <v>33300</v>
          </cell>
          <cell r="V2649">
            <v>33300</v>
          </cell>
          <cell r="X2649">
            <v>33300</v>
          </cell>
          <cell r="Y2649">
            <v>26961.599999999999</v>
          </cell>
        </row>
        <row r="2650"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U2650">
            <v>0</v>
          </cell>
          <cell r="V2650">
            <v>0</v>
          </cell>
          <cell r="X2650">
            <v>0</v>
          </cell>
          <cell r="Y2650">
            <v>0</v>
          </cell>
        </row>
        <row r="2651">
          <cell r="J2651" t="str">
            <v>.930</v>
          </cell>
          <cell r="L2651" t="str">
            <v>ילדים בפנימיות</v>
          </cell>
          <cell r="M2651">
            <v>1900000</v>
          </cell>
          <cell r="N2651">
            <v>1900000</v>
          </cell>
          <cell r="O2651">
            <v>2340000</v>
          </cell>
          <cell r="P2651">
            <v>1807776</v>
          </cell>
          <cell r="Q2651" t="str">
            <v>.841</v>
          </cell>
          <cell r="S2651" t="str">
            <v>ילדים בפנימיות</v>
          </cell>
          <cell r="U2651">
            <v>2600000</v>
          </cell>
          <cell r="V2651">
            <v>2600000</v>
          </cell>
          <cell r="X2651">
            <v>3120000</v>
          </cell>
          <cell r="Y2651">
            <v>2595085</v>
          </cell>
        </row>
        <row r="2652"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U2652">
            <v>0</v>
          </cell>
          <cell r="V2652">
            <v>0</v>
          </cell>
          <cell r="X2652">
            <v>0</v>
          </cell>
          <cell r="Y2652">
            <v>0</v>
          </cell>
        </row>
        <row r="2653">
          <cell r="J2653" t="str">
            <v>.931</v>
          </cell>
          <cell r="L2653" t="str">
            <v>עם הפנים לקהילה</v>
          </cell>
          <cell r="M2653">
            <v>355000</v>
          </cell>
          <cell r="N2653">
            <v>355000</v>
          </cell>
          <cell r="O2653">
            <v>245000</v>
          </cell>
          <cell r="P2653">
            <v>356251</v>
          </cell>
          <cell r="Q2653" t="str">
            <v>.842</v>
          </cell>
          <cell r="S2653" t="str">
            <v>עם הפנים לקהילה</v>
          </cell>
          <cell r="U2653">
            <v>355000</v>
          </cell>
          <cell r="V2653">
            <v>355000</v>
          </cell>
          <cell r="X2653">
            <v>311400</v>
          </cell>
          <cell r="Y2653">
            <v>329063.84999999998</v>
          </cell>
        </row>
        <row r="2654">
          <cell r="U2654">
            <v>0</v>
          </cell>
          <cell r="V2654">
            <v>0</v>
          </cell>
          <cell r="X2654">
            <v>0</v>
          </cell>
        </row>
        <row r="2655">
          <cell r="L2655" t="str">
            <v>אחזקת ילדים</v>
          </cell>
          <cell r="S2655" t="str">
            <v>אחזקת ילדים</v>
          </cell>
          <cell r="X2655">
            <v>0</v>
          </cell>
        </row>
        <row r="2656">
          <cell r="J2656" t="str">
            <v>3439</v>
          </cell>
          <cell r="L2656" t="str">
            <v>במעונות יום</v>
          </cell>
          <cell r="M2656">
            <v>406000</v>
          </cell>
          <cell r="N2656">
            <v>406000</v>
          </cell>
          <cell r="O2656">
            <v>307500</v>
          </cell>
          <cell r="P2656">
            <v>311876</v>
          </cell>
          <cell r="Q2656" t="str">
            <v>8439</v>
          </cell>
          <cell r="S2656" t="str">
            <v>במעונות יום</v>
          </cell>
          <cell r="U2656">
            <v>541400</v>
          </cell>
          <cell r="V2656">
            <v>541400</v>
          </cell>
          <cell r="X2656">
            <v>410000</v>
          </cell>
          <cell r="Y2656">
            <v>417107</v>
          </cell>
        </row>
        <row r="2657">
          <cell r="J2657" t="str">
            <v>-------</v>
          </cell>
          <cell r="L2657" t="str">
            <v>---------------------</v>
          </cell>
          <cell r="M2657" t="str">
            <v>--------------</v>
          </cell>
          <cell r="N2657" t="str">
            <v>--------------</v>
          </cell>
          <cell r="O2657" t="str">
            <v>--------------</v>
          </cell>
          <cell r="P2657" t="str">
            <v>--------------</v>
          </cell>
          <cell r="Q2657" t="str">
            <v>-----------------</v>
          </cell>
          <cell r="S2657" t="str">
            <v>-----------------</v>
          </cell>
          <cell r="U2657" t="str">
            <v>-----------------</v>
          </cell>
          <cell r="V2657" t="str">
            <v>-----------------</v>
          </cell>
          <cell r="X2657" t="str">
            <v>--------------</v>
          </cell>
          <cell r="Y2657" t="str">
            <v>--------------</v>
          </cell>
        </row>
        <row r="2658">
          <cell r="J2658" t="str">
            <v>.931</v>
          </cell>
          <cell r="L2658" t="str">
            <v>ילדים במעונות יום</v>
          </cell>
          <cell r="M2658">
            <v>406000</v>
          </cell>
          <cell r="N2658">
            <v>406000</v>
          </cell>
          <cell r="O2658">
            <v>307500</v>
          </cell>
          <cell r="P2658">
            <v>311876</v>
          </cell>
          <cell r="Q2658" t="str">
            <v>.841</v>
          </cell>
          <cell r="S2658" t="str">
            <v>ילדים במעונות יום</v>
          </cell>
          <cell r="U2658">
            <v>541400</v>
          </cell>
          <cell r="V2658">
            <v>541400</v>
          </cell>
          <cell r="X2658">
            <v>410000</v>
          </cell>
          <cell r="Y2658">
            <v>417107</v>
          </cell>
        </row>
        <row r="2659">
          <cell r="X2659">
            <v>0</v>
          </cell>
        </row>
        <row r="2660">
          <cell r="J2660" t="str">
            <v>344</v>
          </cell>
          <cell r="L2660" t="str">
            <v>טיפול בקשישים</v>
          </cell>
          <cell r="M2660">
            <v>2864400</v>
          </cell>
          <cell r="N2660">
            <v>2864400</v>
          </cell>
          <cell r="O2660">
            <v>2279600</v>
          </cell>
          <cell r="P2660">
            <v>2349912.73</v>
          </cell>
          <cell r="Q2660" t="str">
            <v>844</v>
          </cell>
          <cell r="S2660" t="str">
            <v>טיפול בקשישים</v>
          </cell>
          <cell r="U2660">
            <v>4019500</v>
          </cell>
          <cell r="V2660">
            <v>4019500</v>
          </cell>
          <cell r="X2660">
            <v>3102500</v>
          </cell>
          <cell r="Y2660">
            <v>3549176.04</v>
          </cell>
        </row>
        <row r="2661">
          <cell r="J2661" t="str">
            <v>-------</v>
          </cell>
          <cell r="L2661" t="str">
            <v>---------------------</v>
          </cell>
          <cell r="M2661" t="str">
            <v>--------------</v>
          </cell>
          <cell r="N2661" t="str">
            <v>--------------</v>
          </cell>
          <cell r="O2661" t="str">
            <v>--------------</v>
          </cell>
          <cell r="P2661" t="str">
            <v>--------------</v>
          </cell>
          <cell r="Q2661" t="str">
            <v>-----------------</v>
          </cell>
          <cell r="S2661" t="str">
            <v>-----------------</v>
          </cell>
          <cell r="U2661" t="str">
            <v>-----------------</v>
          </cell>
          <cell r="V2661" t="str">
            <v>-----------------</v>
          </cell>
          <cell r="X2661" t="str">
            <v>--------------</v>
          </cell>
          <cell r="Y2661" t="str">
            <v>--------------</v>
          </cell>
        </row>
        <row r="2662">
          <cell r="J2662" t="str">
            <v>3443</v>
          </cell>
          <cell r="L2662" t="str">
            <v xml:space="preserve"> שרותים לזקן</v>
          </cell>
          <cell r="M2662">
            <v>1314500</v>
          </cell>
          <cell r="N2662">
            <v>1314500</v>
          </cell>
          <cell r="O2662">
            <v>825000</v>
          </cell>
          <cell r="P2662">
            <v>827735</v>
          </cell>
          <cell r="Q2662" t="str">
            <v>8443</v>
          </cell>
          <cell r="S2662" t="str">
            <v xml:space="preserve"> שרותים לזקן</v>
          </cell>
          <cell r="U2662">
            <v>1752700</v>
          </cell>
          <cell r="V2662">
            <v>1752700</v>
          </cell>
          <cell r="X2662">
            <v>1100000</v>
          </cell>
          <cell r="Y2662">
            <v>1261904</v>
          </cell>
        </row>
        <row r="2663">
          <cell r="J2663" t="str">
            <v>-------</v>
          </cell>
          <cell r="L2663" t="str">
            <v>---------------------</v>
          </cell>
          <cell r="M2663" t="str">
            <v>--------------</v>
          </cell>
          <cell r="N2663" t="str">
            <v>--------------</v>
          </cell>
          <cell r="O2663" t="str">
            <v>--------------</v>
          </cell>
          <cell r="P2663" t="str">
            <v>--------------</v>
          </cell>
          <cell r="Q2663" t="str">
            <v>-----------------</v>
          </cell>
          <cell r="S2663" t="str">
            <v>-----------------</v>
          </cell>
          <cell r="U2663" t="str">
            <v>-----------------</v>
          </cell>
          <cell r="V2663" t="str">
            <v>-----------------</v>
          </cell>
          <cell r="X2663" t="str">
            <v>--------------</v>
          </cell>
          <cell r="Y2663" t="str">
            <v>--------------</v>
          </cell>
        </row>
        <row r="2664">
          <cell r="J2664" t="str">
            <v>.931</v>
          </cell>
          <cell r="L2664" t="str">
            <v>החזקה במעונות</v>
          </cell>
          <cell r="M2664">
            <v>1307000</v>
          </cell>
          <cell r="N2664">
            <v>1307000</v>
          </cell>
          <cell r="O2664">
            <v>825000</v>
          </cell>
          <cell r="P2664">
            <v>827735</v>
          </cell>
          <cell r="Q2664" t="str">
            <v>.841</v>
          </cell>
          <cell r="S2664" t="str">
            <v>החזקה במעונות</v>
          </cell>
          <cell r="U2664">
            <v>1742700</v>
          </cell>
          <cell r="V2664">
            <v>1742700</v>
          </cell>
          <cell r="X2664">
            <v>1100000</v>
          </cell>
          <cell r="Y2664">
            <v>1261904</v>
          </cell>
        </row>
        <row r="2665">
          <cell r="M2665" t="str">
            <v xml:space="preserve"> </v>
          </cell>
          <cell r="N2665" t="str">
            <v xml:space="preserve"> </v>
          </cell>
          <cell r="X2665">
            <v>0</v>
          </cell>
        </row>
        <row r="2666">
          <cell r="J2666" t="str">
            <v>.932</v>
          </cell>
          <cell r="L2666" t="str">
            <v>מיגוןציוד ביתי</v>
          </cell>
          <cell r="M2666">
            <v>7500</v>
          </cell>
          <cell r="N2666">
            <v>7500</v>
          </cell>
          <cell r="Q2666" t="str">
            <v>.842</v>
          </cell>
          <cell r="S2666" t="str">
            <v>מיגון ציוד ביתי</v>
          </cell>
          <cell r="U2666">
            <v>10000</v>
          </cell>
          <cell r="V2666">
            <v>10000</v>
          </cell>
          <cell r="X2666">
            <v>0</v>
          </cell>
        </row>
        <row r="2667">
          <cell r="X2667">
            <v>0</v>
          </cell>
        </row>
        <row r="2668">
          <cell r="J2668" t="str">
            <v>3444</v>
          </cell>
          <cell r="L2668" t="str">
            <v>שרותים לזקן קהילתי</v>
          </cell>
          <cell r="M2668">
            <v>1459900</v>
          </cell>
          <cell r="N2668">
            <v>1459900</v>
          </cell>
          <cell r="O2668">
            <v>1359600</v>
          </cell>
          <cell r="P2668">
            <v>1425148.87</v>
          </cell>
          <cell r="Q2668" t="str">
            <v>8444</v>
          </cell>
          <cell r="S2668" t="str">
            <v>'שרותי לזקן קהילת</v>
          </cell>
          <cell r="U2668">
            <v>1558800</v>
          </cell>
          <cell r="V2668">
            <v>1558800</v>
          </cell>
          <cell r="X2668">
            <v>1329200</v>
          </cell>
          <cell r="Y2668">
            <v>1525854.14</v>
          </cell>
        </row>
        <row r="2669">
          <cell r="J2669" t="str">
            <v>-------</v>
          </cell>
          <cell r="L2669" t="str">
            <v>---------------------</v>
          </cell>
          <cell r="M2669" t="str">
            <v>--------------</v>
          </cell>
          <cell r="N2669" t="str">
            <v>--------------</v>
          </cell>
          <cell r="O2669" t="str">
            <v>--------------</v>
          </cell>
          <cell r="P2669" t="str">
            <v>--------------</v>
          </cell>
          <cell r="Q2669" t="str">
            <v>-----------------</v>
          </cell>
          <cell r="S2669" t="str">
            <v>-----------------</v>
          </cell>
          <cell r="U2669" t="str">
            <v>-----------------</v>
          </cell>
          <cell r="V2669" t="str">
            <v>-----------------</v>
          </cell>
          <cell r="X2669" t="str">
            <v>--------------</v>
          </cell>
          <cell r="Y2669" t="str">
            <v>--------------</v>
          </cell>
        </row>
        <row r="2670">
          <cell r="J2670" t="str">
            <v xml:space="preserve">.420 </v>
          </cell>
          <cell r="L2670" t="str">
            <v>השת' קרובים</v>
          </cell>
          <cell r="M2670">
            <v>300000</v>
          </cell>
          <cell r="N2670">
            <v>300000</v>
          </cell>
          <cell r="O2670">
            <v>190000</v>
          </cell>
          <cell r="P2670">
            <v>180457.36</v>
          </cell>
          <cell r="Q2670" t="str">
            <v>.115</v>
          </cell>
          <cell r="S2670" t="str">
            <v>חוק סיעוד</v>
          </cell>
          <cell r="U2670">
            <v>176000</v>
          </cell>
          <cell r="V2670">
            <v>176000</v>
          </cell>
          <cell r="X2670">
            <v>176000</v>
          </cell>
          <cell r="Y2670">
            <v>192788.89</v>
          </cell>
        </row>
        <row r="2672">
          <cell r="J2672" t="str">
            <v>.421</v>
          </cell>
          <cell r="L2672" t="str">
            <v>השתת' קשישים במועדי</v>
          </cell>
          <cell r="M2672">
            <v>32000</v>
          </cell>
          <cell r="N2672">
            <v>32000</v>
          </cell>
          <cell r="O2672">
            <v>30000</v>
          </cell>
          <cell r="P2672">
            <v>28050</v>
          </cell>
          <cell r="Q2672" t="str">
            <v>.210</v>
          </cell>
          <cell r="S2672" t="str">
            <v xml:space="preserve"> חוגי ספורט</v>
          </cell>
          <cell r="U2672">
            <v>23000</v>
          </cell>
          <cell r="V2672">
            <v>23000</v>
          </cell>
          <cell r="X2672">
            <v>33000</v>
          </cell>
          <cell r="Y2672">
            <v>34551.03</v>
          </cell>
        </row>
        <row r="2674">
          <cell r="J2674" t="str">
            <v>.422</v>
          </cell>
          <cell r="L2674" t="str">
            <v xml:space="preserve"> השת-צרכים מיוחדים</v>
          </cell>
          <cell r="M2674">
            <v>18000</v>
          </cell>
          <cell r="N2674">
            <v>18000</v>
          </cell>
          <cell r="O2674">
            <v>18000</v>
          </cell>
          <cell r="P2674">
            <v>13592.5</v>
          </cell>
          <cell r="Q2674" t="str">
            <v>.420</v>
          </cell>
          <cell r="S2674" t="str">
            <v>אחזקה ותיקונים</v>
          </cell>
          <cell r="U2674">
            <v>1900</v>
          </cell>
          <cell r="V2674">
            <v>1900</v>
          </cell>
          <cell r="X2674">
            <v>1900</v>
          </cell>
          <cell r="Y2674">
            <v>2947.75</v>
          </cell>
        </row>
        <row r="2676">
          <cell r="J2676" t="str">
            <v>.424</v>
          </cell>
          <cell r="L2676" t="str">
            <v>חוגי  ספורט</v>
          </cell>
          <cell r="M2676">
            <v>61500</v>
          </cell>
          <cell r="N2676">
            <v>61500</v>
          </cell>
          <cell r="O2676">
            <v>63000</v>
          </cell>
          <cell r="P2676">
            <v>55862.1</v>
          </cell>
          <cell r="Q2676" t="str">
            <v>.432</v>
          </cell>
          <cell r="S2676" t="str">
            <v>מים</v>
          </cell>
          <cell r="U2676">
            <v>1000</v>
          </cell>
          <cell r="V2676">
            <v>1000</v>
          </cell>
          <cell r="X2676">
            <v>1000</v>
          </cell>
          <cell r="Y2676">
            <v>0</v>
          </cell>
        </row>
        <row r="2678">
          <cell r="J2678" t="str">
            <v>.425</v>
          </cell>
          <cell r="L2678" t="str">
            <v>השת'עמותה לקשיש</v>
          </cell>
          <cell r="M2678">
            <v>140000</v>
          </cell>
          <cell r="N2678">
            <v>140000</v>
          </cell>
          <cell r="O2678">
            <v>140000</v>
          </cell>
          <cell r="P2678">
            <v>159506</v>
          </cell>
          <cell r="Q2678" t="str">
            <v>.540</v>
          </cell>
          <cell r="S2678" t="str">
            <v>הוצ' טלפון</v>
          </cell>
          <cell r="U2678">
            <v>14600</v>
          </cell>
          <cell r="V2678">
            <v>14600</v>
          </cell>
          <cell r="X2678">
            <v>17000</v>
          </cell>
          <cell r="Y2678">
            <v>20732.22</v>
          </cell>
        </row>
        <row r="2680">
          <cell r="J2680" t="str">
            <v>.426</v>
          </cell>
          <cell r="L2680" t="str">
            <v>חודש הזקן הבינלאומי</v>
          </cell>
          <cell r="M2680">
            <v>20000</v>
          </cell>
          <cell r="N2680">
            <v>20000</v>
          </cell>
          <cell r="O2680">
            <v>18000</v>
          </cell>
          <cell r="P2680">
            <v>23397</v>
          </cell>
          <cell r="Q2680" t="str">
            <v>.593</v>
          </cell>
          <cell r="S2680" t="str">
            <v>השתת' בהוצ' הנח"ש</v>
          </cell>
          <cell r="U2680">
            <v>100</v>
          </cell>
          <cell r="V2680">
            <v>100</v>
          </cell>
          <cell r="X2680">
            <v>1000</v>
          </cell>
          <cell r="Y2680">
            <v>138.28</v>
          </cell>
        </row>
        <row r="2682">
          <cell r="J2682" t="str">
            <v>.427</v>
          </cell>
          <cell r="L2682" t="str">
            <v>השת' בהסעות</v>
          </cell>
          <cell r="M2682">
            <v>10000</v>
          </cell>
          <cell r="N2682">
            <v>10000</v>
          </cell>
          <cell r="O2682">
            <v>31300</v>
          </cell>
          <cell r="P2682">
            <v>11675</v>
          </cell>
          <cell r="Q2682" t="str">
            <v>.751</v>
          </cell>
          <cell r="S2682" t="str">
            <v>קבלן נקיון  במועדונים</v>
          </cell>
          <cell r="U2682">
            <v>36000</v>
          </cell>
          <cell r="V2682">
            <v>36000</v>
          </cell>
          <cell r="X2682">
            <v>22000</v>
          </cell>
          <cell r="Y2682">
            <v>25422.99</v>
          </cell>
        </row>
        <row r="2684">
          <cell r="J2684" t="str">
            <v>.428</v>
          </cell>
          <cell r="L2684" t="str">
            <v>הכנסות עצמיות</v>
          </cell>
          <cell r="M2684">
            <v>10000</v>
          </cell>
          <cell r="N2684">
            <v>10000</v>
          </cell>
          <cell r="O2684">
            <v>10000</v>
          </cell>
          <cell r="P2684">
            <v>17711.009999999998</v>
          </cell>
          <cell r="Q2684" t="str">
            <v>.752</v>
          </cell>
          <cell r="S2684" t="str">
            <v>שכ"ד לעמותה עזרא</v>
          </cell>
          <cell r="X2684">
            <v>14300</v>
          </cell>
          <cell r="Y2684">
            <v>10288</v>
          </cell>
        </row>
        <row r="2686">
          <cell r="J2686" t="str">
            <v>.931</v>
          </cell>
          <cell r="L2686" t="str">
            <v>חוק סיעוד(% 100)</v>
          </cell>
          <cell r="M2686">
            <v>174700</v>
          </cell>
          <cell r="N2686">
            <v>174700</v>
          </cell>
          <cell r="O2686">
            <v>176000</v>
          </cell>
          <cell r="P2686">
            <v>288503.90000000002</v>
          </cell>
          <cell r="Q2686" t="str">
            <v>.758</v>
          </cell>
          <cell r="S2686" t="str">
            <v>חוגי ספורט חשבוניות</v>
          </cell>
          <cell r="U2686">
            <v>38500</v>
          </cell>
          <cell r="V2686">
            <v>38500</v>
          </cell>
          <cell r="X2686">
            <v>28500</v>
          </cell>
          <cell r="Y2686">
            <v>37953</v>
          </cell>
        </row>
        <row r="2688">
          <cell r="J2688" t="str">
            <v>.932</v>
          </cell>
          <cell r="L2688" t="str">
            <v>העשרה במועדונים</v>
          </cell>
          <cell r="M2688">
            <v>13000</v>
          </cell>
          <cell r="N2688">
            <v>13000</v>
          </cell>
          <cell r="O2688">
            <v>13000</v>
          </cell>
          <cell r="P2688">
            <v>15295</v>
          </cell>
          <cell r="Q2688" t="str">
            <v>.759</v>
          </cell>
          <cell r="S2688" t="str">
            <v>קהילה תומכת</v>
          </cell>
          <cell r="U2688">
            <v>66500</v>
          </cell>
          <cell r="V2688">
            <v>66500</v>
          </cell>
          <cell r="X2688">
            <v>66500</v>
          </cell>
          <cell r="Y2688">
            <v>70000</v>
          </cell>
        </row>
        <row r="2690">
          <cell r="J2690" t="str">
            <v>.933</v>
          </cell>
          <cell r="L2690" t="str">
            <v>טפול בזקן בקהילה</v>
          </cell>
          <cell r="M2690">
            <v>91900</v>
          </cell>
          <cell r="N2690">
            <v>91900</v>
          </cell>
          <cell r="O2690">
            <v>106700</v>
          </cell>
          <cell r="P2690">
            <v>116856</v>
          </cell>
          <cell r="Q2690" t="str">
            <v>.781</v>
          </cell>
          <cell r="S2690" t="str">
            <v>חודש הזקן הבינלאומי</v>
          </cell>
          <cell r="U2690">
            <v>20000</v>
          </cell>
          <cell r="V2690">
            <v>20000</v>
          </cell>
          <cell r="X2690">
            <v>17100</v>
          </cell>
          <cell r="Y2690">
            <v>16358</v>
          </cell>
        </row>
        <row r="2692">
          <cell r="J2692" t="str">
            <v>.934</v>
          </cell>
          <cell r="L2692" t="str">
            <v>מסגרות יום לזקן</v>
          </cell>
          <cell r="M2692">
            <v>360000</v>
          </cell>
          <cell r="N2692">
            <v>360000</v>
          </cell>
          <cell r="O2692">
            <v>365300</v>
          </cell>
          <cell r="P2692">
            <v>333770</v>
          </cell>
          <cell r="Q2692" t="str">
            <v>.783</v>
          </cell>
          <cell r="S2692" t="str">
            <v xml:space="preserve">מועדון נצולי </v>
          </cell>
          <cell r="U2692">
            <v>9000</v>
          </cell>
          <cell r="V2692">
            <v>9000</v>
          </cell>
          <cell r="X2692">
            <v>9000</v>
          </cell>
          <cell r="Y2692">
            <v>9954.2999999999993</v>
          </cell>
        </row>
        <row r="2693">
          <cell r="S2693" t="str">
            <v>השואה</v>
          </cell>
          <cell r="U2693">
            <v>0</v>
          </cell>
          <cell r="V2693">
            <v>0</v>
          </cell>
          <cell r="X2693">
            <v>0</v>
          </cell>
          <cell r="Y2693">
            <v>0</v>
          </cell>
        </row>
        <row r="2694">
          <cell r="J2694" t="str">
            <v>.935</v>
          </cell>
          <cell r="L2694" t="str">
            <v>טיפולים ומכשירים</v>
          </cell>
          <cell r="M2694">
            <v>100000</v>
          </cell>
          <cell r="N2694">
            <v>100000</v>
          </cell>
          <cell r="O2694">
            <v>19000</v>
          </cell>
          <cell r="Q2694" t="str">
            <v>.840</v>
          </cell>
          <cell r="S2694" t="str">
            <v>מועדונית תכנית</v>
          </cell>
          <cell r="U2694">
            <v>24000</v>
          </cell>
          <cell r="V2694">
            <v>24000</v>
          </cell>
          <cell r="X2694">
            <v>24000</v>
          </cell>
          <cell r="Y2694">
            <v>23596.2</v>
          </cell>
        </row>
        <row r="2695">
          <cell r="S2695" t="str">
            <v>העשרה</v>
          </cell>
          <cell r="U2695">
            <v>0</v>
          </cell>
          <cell r="V2695">
            <v>0</v>
          </cell>
          <cell r="X2695">
            <v>0</v>
          </cell>
          <cell r="Y2695">
            <v>0</v>
          </cell>
        </row>
        <row r="2696">
          <cell r="J2696" t="str">
            <v>.936</v>
          </cell>
          <cell r="L2696" t="str">
            <v>מועדונים וארועים</v>
          </cell>
          <cell r="M2696">
            <v>31000</v>
          </cell>
          <cell r="N2696">
            <v>31000</v>
          </cell>
          <cell r="O2696">
            <v>31000</v>
          </cell>
          <cell r="P2696">
            <v>46250</v>
          </cell>
          <cell r="Q2696" t="str">
            <v>.841</v>
          </cell>
          <cell r="S2696" t="str">
            <v>שרות לניצולי</v>
          </cell>
          <cell r="U2696">
            <v>60000</v>
          </cell>
          <cell r="V2696">
            <v>60000</v>
          </cell>
          <cell r="X2696">
            <v>99800</v>
          </cell>
          <cell r="Y2696">
            <v>103556</v>
          </cell>
        </row>
        <row r="2697"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S2697" t="str">
            <v>השואה</v>
          </cell>
          <cell r="U2697">
            <v>0</v>
          </cell>
          <cell r="V2697">
            <v>0</v>
          </cell>
          <cell r="X2697">
            <v>0</v>
          </cell>
          <cell r="Y2697">
            <v>0</v>
          </cell>
        </row>
        <row r="2698">
          <cell r="J2698" t="str">
            <v>.937</v>
          </cell>
          <cell r="L2698" t="str">
            <v>נופשון לזקן</v>
          </cell>
          <cell r="M2698">
            <v>2100</v>
          </cell>
          <cell r="N2698">
            <v>2100</v>
          </cell>
          <cell r="O2698">
            <v>2100</v>
          </cell>
          <cell r="Q2698" t="str">
            <v>.842</v>
          </cell>
          <cell r="S2698" t="str">
            <v>טפול בזקן בקהילה</v>
          </cell>
          <cell r="U2698">
            <v>200000</v>
          </cell>
          <cell r="V2698">
            <v>200000</v>
          </cell>
          <cell r="X2698">
            <v>134900</v>
          </cell>
          <cell r="Y2698">
            <v>181403</v>
          </cell>
        </row>
        <row r="2699">
          <cell r="P2699">
            <v>0</v>
          </cell>
        </row>
        <row r="2700">
          <cell r="J2700" t="str">
            <v>.938</v>
          </cell>
          <cell r="L2700" t="str">
            <v>קהילה  תומכת</v>
          </cell>
          <cell r="M2700">
            <v>50700</v>
          </cell>
          <cell r="N2700">
            <v>50700</v>
          </cell>
          <cell r="O2700">
            <v>41200</v>
          </cell>
          <cell r="P2700">
            <v>24770</v>
          </cell>
          <cell r="Q2700" t="str">
            <v>.843</v>
          </cell>
          <cell r="S2700" t="str">
            <v>מסגרות יום לזקן</v>
          </cell>
          <cell r="U2700">
            <v>600000</v>
          </cell>
          <cell r="V2700">
            <v>600000</v>
          </cell>
          <cell r="X2700">
            <v>489700</v>
          </cell>
          <cell r="Y2700">
            <v>631196</v>
          </cell>
        </row>
        <row r="2702">
          <cell r="J2702" t="str">
            <v>.939</v>
          </cell>
          <cell r="L2702" t="str">
            <v>שרות לניצולי שואה</v>
          </cell>
          <cell r="M2702">
            <v>45000</v>
          </cell>
          <cell r="N2702">
            <v>45000</v>
          </cell>
          <cell r="O2702">
            <v>105000</v>
          </cell>
          <cell r="P2702">
            <v>109453</v>
          </cell>
          <cell r="Q2702" t="str">
            <v>.844</v>
          </cell>
          <cell r="S2702" t="str">
            <v>הסעות למועדונים</v>
          </cell>
          <cell r="U2702">
            <v>45000</v>
          </cell>
          <cell r="V2702">
            <v>45000</v>
          </cell>
          <cell r="X2702">
            <v>41800</v>
          </cell>
          <cell r="Y2702">
            <v>43152</v>
          </cell>
        </row>
        <row r="2704">
          <cell r="Q2704" t="str">
            <v>.845</v>
          </cell>
          <cell r="S2704" t="str">
            <v>מועדונים ואירועים</v>
          </cell>
          <cell r="U2704">
            <v>64600</v>
          </cell>
          <cell r="V2704">
            <v>64600</v>
          </cell>
          <cell r="X2704">
            <v>64600</v>
          </cell>
          <cell r="Y2704">
            <v>66407.37</v>
          </cell>
        </row>
        <row r="2706">
          <cell r="Q2706" t="str">
            <v>.846</v>
          </cell>
          <cell r="S2706" t="str">
            <v>קהילה תומכת</v>
          </cell>
          <cell r="U2706">
            <v>67600</v>
          </cell>
          <cell r="V2706">
            <v>67600</v>
          </cell>
          <cell r="X2706">
            <v>52300</v>
          </cell>
          <cell r="Y2706">
            <v>50480</v>
          </cell>
        </row>
        <row r="2708">
          <cell r="Q2708" t="str">
            <v>.847</v>
          </cell>
          <cell r="S2708" t="str">
            <v>מיגון לקשישים</v>
          </cell>
          <cell r="U2708">
            <v>8200</v>
          </cell>
          <cell r="V2708">
            <v>8200</v>
          </cell>
          <cell r="X2708">
            <v>8200</v>
          </cell>
          <cell r="Y2708">
            <v>4929.41</v>
          </cell>
        </row>
        <row r="2710">
          <cell r="Q2710" t="str">
            <v>.848</v>
          </cell>
          <cell r="S2710" t="str">
            <v>נופשון לזקן</v>
          </cell>
          <cell r="U2710">
            <v>2800</v>
          </cell>
          <cell r="V2710">
            <v>2800</v>
          </cell>
          <cell r="X2710">
            <v>2800</v>
          </cell>
          <cell r="Y2710">
            <v>0</v>
          </cell>
        </row>
        <row r="2712">
          <cell r="Q2712" t="str">
            <v>.849</v>
          </cell>
          <cell r="S2712" t="str">
            <v>טיפולים ומכשירים</v>
          </cell>
          <cell r="U2712">
            <v>100000</v>
          </cell>
          <cell r="V2712">
            <v>100000</v>
          </cell>
          <cell r="X2712">
            <v>23800</v>
          </cell>
          <cell r="Y2712">
            <v>0</v>
          </cell>
        </row>
        <row r="2715">
          <cell r="S2715" t="str">
            <v xml:space="preserve">מרכז </v>
          </cell>
        </row>
        <row r="2716">
          <cell r="J2716">
            <v>3445</v>
          </cell>
          <cell r="L2716" t="str">
            <v xml:space="preserve">תעסוקה לקשישים </v>
          </cell>
          <cell r="M2716">
            <v>90000</v>
          </cell>
          <cell r="N2716">
            <v>90000</v>
          </cell>
          <cell r="O2716">
            <v>95000</v>
          </cell>
          <cell r="P2716">
            <v>97028.86</v>
          </cell>
          <cell r="Q2716" t="str">
            <v>84452</v>
          </cell>
          <cell r="S2716" t="str">
            <v xml:space="preserve">תעסוקה לקשישים </v>
          </cell>
          <cell r="U2716">
            <v>487100</v>
          </cell>
          <cell r="V2716">
            <v>487100</v>
          </cell>
          <cell r="X2716">
            <v>457400</v>
          </cell>
          <cell r="Y2716">
            <v>536914.24</v>
          </cell>
        </row>
        <row r="2717">
          <cell r="J2717" t="str">
            <v>-------</v>
          </cell>
          <cell r="L2717" t="str">
            <v>---------------------</v>
          </cell>
          <cell r="M2717" t="str">
            <v>--------------</v>
          </cell>
          <cell r="N2717" t="str">
            <v>--------------</v>
          </cell>
          <cell r="O2717" t="str">
            <v>--------------</v>
          </cell>
          <cell r="P2717" t="str">
            <v>--------------</v>
          </cell>
          <cell r="Q2717" t="str">
            <v>-----------------</v>
          </cell>
          <cell r="S2717" t="str">
            <v>-----------------</v>
          </cell>
          <cell r="U2717" t="str">
            <v>-----------------</v>
          </cell>
          <cell r="V2717" t="str">
            <v>-----------------</v>
          </cell>
          <cell r="X2717" t="str">
            <v>--------------</v>
          </cell>
          <cell r="Y2717" t="str">
            <v>--------------</v>
          </cell>
        </row>
        <row r="2718">
          <cell r="J2718" t="str">
            <v>.421</v>
          </cell>
          <cell r="L2718" t="str">
            <v>הכנסות מתעסוקות</v>
          </cell>
          <cell r="M2718">
            <v>50000</v>
          </cell>
          <cell r="N2718">
            <v>50000</v>
          </cell>
          <cell r="O2718">
            <v>65000</v>
          </cell>
          <cell r="P2718">
            <v>56903.86</v>
          </cell>
          <cell r="Q2718" t="str">
            <v>.110</v>
          </cell>
          <cell r="S2718" t="str">
            <v>משכורות</v>
          </cell>
          <cell r="U2718">
            <v>252400</v>
          </cell>
          <cell r="V2718">
            <v>252400</v>
          </cell>
          <cell r="X2718">
            <v>240800</v>
          </cell>
          <cell r="Y2718">
            <v>347490.3</v>
          </cell>
        </row>
        <row r="2719">
          <cell r="M2719">
            <v>0</v>
          </cell>
          <cell r="N2719">
            <v>0</v>
          </cell>
          <cell r="O2719">
            <v>0</v>
          </cell>
          <cell r="U2719">
            <v>0</v>
          </cell>
          <cell r="V2719">
            <v>0</v>
          </cell>
          <cell r="X2719">
            <v>0</v>
          </cell>
          <cell r="Y2719">
            <v>0</v>
          </cell>
        </row>
        <row r="2720">
          <cell r="J2720" t="str">
            <v>.931</v>
          </cell>
          <cell r="L2720" t="str">
            <v xml:space="preserve">תעסוקת זקנים </v>
          </cell>
          <cell r="M2720">
            <v>40000</v>
          </cell>
          <cell r="N2720">
            <v>40000</v>
          </cell>
          <cell r="O2720">
            <v>30000</v>
          </cell>
          <cell r="P2720">
            <v>40125</v>
          </cell>
          <cell r="Q2720" t="str">
            <v>.420</v>
          </cell>
          <cell r="S2720" t="str">
            <v>אחזקה ותיקונים</v>
          </cell>
          <cell r="U2720">
            <v>2000</v>
          </cell>
          <cell r="V2720">
            <v>2000</v>
          </cell>
          <cell r="X2720">
            <v>2000</v>
          </cell>
          <cell r="Y2720">
            <v>46</v>
          </cell>
        </row>
        <row r="2721">
          <cell r="L2721" t="str">
            <v>במועדון</v>
          </cell>
          <cell r="M2721" t="str">
            <v xml:space="preserve"> </v>
          </cell>
          <cell r="N2721" t="str">
            <v xml:space="preserve"> </v>
          </cell>
          <cell r="U2721">
            <v>0</v>
          </cell>
          <cell r="V2721">
            <v>0</v>
          </cell>
          <cell r="X2721">
            <v>0</v>
          </cell>
          <cell r="Y2721">
            <v>0</v>
          </cell>
        </row>
        <row r="2722">
          <cell r="Q2722" t="str">
            <v>.431</v>
          </cell>
          <cell r="S2722" t="str">
            <v>הוצ' חשמל</v>
          </cell>
          <cell r="U2722">
            <v>10700</v>
          </cell>
          <cell r="V2722">
            <v>10700</v>
          </cell>
          <cell r="X2722">
            <v>18000</v>
          </cell>
          <cell r="Y2722">
            <v>10771.7</v>
          </cell>
        </row>
        <row r="2723">
          <cell r="M2723" t="str">
            <v xml:space="preserve"> </v>
          </cell>
          <cell r="N2723" t="str">
            <v xml:space="preserve"> </v>
          </cell>
          <cell r="Y2723">
            <v>0</v>
          </cell>
        </row>
        <row r="2724">
          <cell r="M2724" t="str">
            <v xml:space="preserve"> </v>
          </cell>
          <cell r="N2724" t="str">
            <v xml:space="preserve"> </v>
          </cell>
          <cell r="Q2724" t="str">
            <v>.432</v>
          </cell>
          <cell r="S2724" t="str">
            <v>הוצ' מים</v>
          </cell>
          <cell r="U2724">
            <v>4000</v>
          </cell>
          <cell r="V2724">
            <v>4000</v>
          </cell>
          <cell r="X2724">
            <v>4000</v>
          </cell>
          <cell r="Y2724">
            <v>2779.4</v>
          </cell>
        </row>
        <row r="2725">
          <cell r="U2725">
            <v>0</v>
          </cell>
          <cell r="V2725">
            <v>0</v>
          </cell>
          <cell r="X2725">
            <v>0</v>
          </cell>
          <cell r="Y2725">
            <v>0</v>
          </cell>
        </row>
        <row r="2726">
          <cell r="Q2726" t="str">
            <v>.593</v>
          </cell>
          <cell r="S2726" t="str">
            <v>השתת' בהוצ' הנח"ש</v>
          </cell>
          <cell r="U2726">
            <v>100</v>
          </cell>
          <cell r="V2726">
            <v>100</v>
          </cell>
          <cell r="X2726">
            <v>1000</v>
          </cell>
          <cell r="Y2726">
            <v>138.28</v>
          </cell>
        </row>
        <row r="2727">
          <cell r="U2727">
            <v>0</v>
          </cell>
          <cell r="V2727">
            <v>0</v>
          </cell>
          <cell r="X2727">
            <v>0</v>
          </cell>
          <cell r="Y2727">
            <v>0</v>
          </cell>
        </row>
        <row r="2728">
          <cell r="Q2728" t="str">
            <v>.751</v>
          </cell>
          <cell r="S2728" t="str">
            <v>קבלן נקיון</v>
          </cell>
          <cell r="U2728">
            <v>17000</v>
          </cell>
          <cell r="V2728">
            <v>17000</v>
          </cell>
          <cell r="X2728">
            <v>17000</v>
          </cell>
          <cell r="Y2728">
            <v>20338.28</v>
          </cell>
        </row>
        <row r="2729">
          <cell r="U2729">
            <v>0</v>
          </cell>
          <cell r="V2729">
            <v>0</v>
          </cell>
          <cell r="X2729">
            <v>0</v>
          </cell>
          <cell r="Y2729">
            <v>0</v>
          </cell>
        </row>
        <row r="2730">
          <cell r="Q2730" t="str">
            <v>.753</v>
          </cell>
          <cell r="S2730" t="str">
            <v>קבלן העסקת קשישים</v>
          </cell>
          <cell r="U2730">
            <v>125000</v>
          </cell>
          <cell r="V2730">
            <v>125000</v>
          </cell>
          <cell r="X2730">
            <v>114000</v>
          </cell>
          <cell r="Y2730">
            <v>108083.9</v>
          </cell>
        </row>
        <row r="2731">
          <cell r="U2731">
            <v>0</v>
          </cell>
          <cell r="V2731">
            <v>0</v>
          </cell>
          <cell r="X2731">
            <v>0</v>
          </cell>
          <cell r="Y2731">
            <v>0</v>
          </cell>
        </row>
        <row r="2732">
          <cell r="Q2732" t="str">
            <v>.780</v>
          </cell>
          <cell r="S2732" t="str">
            <v>מ. תעסוקה- שוטף</v>
          </cell>
          <cell r="U2732">
            <v>22600</v>
          </cell>
          <cell r="V2732">
            <v>22600</v>
          </cell>
          <cell r="X2732">
            <v>22600</v>
          </cell>
          <cell r="Y2732">
            <v>23310.61</v>
          </cell>
        </row>
        <row r="2733">
          <cell r="U2733">
            <v>0</v>
          </cell>
          <cell r="V2733">
            <v>0</v>
          </cell>
          <cell r="X2733">
            <v>0</v>
          </cell>
          <cell r="Y2733">
            <v>0</v>
          </cell>
        </row>
        <row r="2734">
          <cell r="Q2734" t="str">
            <v>.840</v>
          </cell>
          <cell r="S2734" t="str">
            <v xml:space="preserve">תעסוקה זקנים </v>
          </cell>
          <cell r="U2734">
            <v>53300</v>
          </cell>
          <cell r="V2734">
            <v>53300</v>
          </cell>
          <cell r="X2734">
            <v>38000</v>
          </cell>
          <cell r="Y2734">
            <v>23955.77</v>
          </cell>
        </row>
        <row r="2735">
          <cell r="S2735" t="str">
            <v>במועדון</v>
          </cell>
          <cell r="X2735">
            <v>0</v>
          </cell>
          <cell r="Y2735">
            <v>0</v>
          </cell>
        </row>
        <row r="2736">
          <cell r="X2736">
            <v>0</v>
          </cell>
        </row>
        <row r="2737">
          <cell r="Q2737">
            <v>84453</v>
          </cell>
          <cell r="S2737" t="str">
            <v>מרכז יצירה ותעסוקה</v>
          </cell>
          <cell r="U2737">
            <v>220900</v>
          </cell>
          <cell r="V2737">
            <v>220900</v>
          </cell>
          <cell r="X2737">
            <v>215900</v>
          </cell>
          <cell r="Y2737">
            <v>224503.66</v>
          </cell>
        </row>
        <row r="2738">
          <cell r="Q2738" t="str">
            <v>-------</v>
          </cell>
          <cell r="S2738" t="str">
            <v>-----------------</v>
          </cell>
          <cell r="U2738" t="str">
            <v>-----------------</v>
          </cell>
          <cell r="V2738" t="str">
            <v>-----------------</v>
          </cell>
          <cell r="X2738" t="str">
            <v>--------------</v>
          </cell>
          <cell r="Y2738" t="str">
            <v>--------------</v>
          </cell>
        </row>
        <row r="2739">
          <cell r="Q2739" t="str">
            <v>.110</v>
          </cell>
          <cell r="S2739" t="str">
            <v>משכורות</v>
          </cell>
          <cell r="U2739">
            <v>141300</v>
          </cell>
          <cell r="V2739">
            <v>141300</v>
          </cell>
          <cell r="X2739">
            <v>134800</v>
          </cell>
          <cell r="Y2739">
            <v>132089.09</v>
          </cell>
        </row>
        <row r="2740">
          <cell r="U2740">
            <v>0</v>
          </cell>
          <cell r="V2740">
            <v>0</v>
          </cell>
          <cell r="X2740">
            <v>0</v>
          </cell>
          <cell r="Y2740">
            <v>0</v>
          </cell>
        </row>
        <row r="2741">
          <cell r="M2741" t="str">
            <v xml:space="preserve"> </v>
          </cell>
          <cell r="N2741" t="str">
            <v xml:space="preserve"> </v>
          </cell>
          <cell r="Q2741" t="str">
            <v>.431</v>
          </cell>
          <cell r="S2741" t="str">
            <v>חשמל</v>
          </cell>
          <cell r="U2741">
            <v>59000</v>
          </cell>
          <cell r="V2741">
            <v>59000</v>
          </cell>
          <cell r="X2741">
            <v>60000</v>
          </cell>
          <cell r="Y2741">
            <v>68102.95</v>
          </cell>
        </row>
        <row r="2742">
          <cell r="M2742" t="str">
            <v xml:space="preserve"> </v>
          </cell>
          <cell r="N2742" t="str">
            <v xml:space="preserve"> </v>
          </cell>
          <cell r="Y2742">
            <v>0</v>
          </cell>
        </row>
        <row r="2743">
          <cell r="Q2743" t="str">
            <v>.540</v>
          </cell>
          <cell r="S2743" t="str">
            <v>הוצ' טלפון</v>
          </cell>
          <cell r="U2743">
            <v>2500</v>
          </cell>
          <cell r="V2743">
            <v>2500</v>
          </cell>
          <cell r="X2743">
            <v>3000</v>
          </cell>
          <cell r="Y2743">
            <v>3973.29</v>
          </cell>
        </row>
        <row r="2744">
          <cell r="M2744" t="str">
            <v xml:space="preserve"> </v>
          </cell>
          <cell r="N2744" t="str">
            <v xml:space="preserve"> </v>
          </cell>
          <cell r="U2744">
            <v>0</v>
          </cell>
          <cell r="V2744">
            <v>0</v>
          </cell>
          <cell r="X2744">
            <v>0</v>
          </cell>
          <cell r="Y2744">
            <v>0</v>
          </cell>
        </row>
        <row r="2745">
          <cell r="M2745" t="str">
            <v xml:space="preserve"> </v>
          </cell>
          <cell r="N2745" t="str">
            <v xml:space="preserve"> </v>
          </cell>
          <cell r="Q2745" t="str">
            <v>.780</v>
          </cell>
          <cell r="S2745" t="str">
            <v>תקציב שוטף</v>
          </cell>
          <cell r="U2745">
            <v>18100</v>
          </cell>
          <cell r="V2745">
            <v>18100</v>
          </cell>
          <cell r="X2745">
            <v>18100</v>
          </cell>
          <cell r="Y2745">
            <v>20338.330000000002</v>
          </cell>
        </row>
        <row r="2746">
          <cell r="X2746">
            <v>0</v>
          </cell>
        </row>
        <row r="2747">
          <cell r="J2747" t="str">
            <v>345</v>
          </cell>
          <cell r="L2747" t="str">
            <v>טיפול במפגר</v>
          </cell>
          <cell r="M2747">
            <v>12533100</v>
          </cell>
          <cell r="N2747">
            <v>12533100</v>
          </cell>
          <cell r="O2747">
            <v>12372700</v>
          </cell>
          <cell r="P2747">
            <v>12406445.799999999</v>
          </cell>
          <cell r="Q2747" t="str">
            <v>845</v>
          </cell>
          <cell r="S2747" t="str">
            <v>טיפול במפגר</v>
          </cell>
          <cell r="U2747">
            <v>17415600</v>
          </cell>
          <cell r="V2747">
            <v>17415600</v>
          </cell>
          <cell r="X2747">
            <v>16043800</v>
          </cell>
          <cell r="Y2747">
            <v>15836699.59</v>
          </cell>
        </row>
        <row r="2748">
          <cell r="J2748" t="str">
            <v>-------</v>
          </cell>
          <cell r="L2748" t="str">
            <v>---------------------</v>
          </cell>
          <cell r="M2748" t="str">
            <v>--------------</v>
          </cell>
          <cell r="N2748" t="str">
            <v>--------------</v>
          </cell>
          <cell r="O2748" t="str">
            <v>--------------</v>
          </cell>
          <cell r="P2748" t="str">
            <v>--------------</v>
          </cell>
          <cell r="Q2748" t="str">
            <v>-------</v>
          </cell>
          <cell r="S2748" t="str">
            <v>-----------------</v>
          </cell>
          <cell r="U2748" t="str">
            <v>-----------------</v>
          </cell>
          <cell r="V2748" t="str">
            <v>-----------------</v>
          </cell>
          <cell r="X2748" t="str">
            <v>-----------------</v>
          </cell>
          <cell r="Y2748" t="str">
            <v>-----------------</v>
          </cell>
        </row>
        <row r="2749">
          <cell r="J2749" t="str">
            <v>3451</v>
          </cell>
          <cell r="L2749" t="str">
            <v xml:space="preserve">מפגרים במוסדות </v>
          </cell>
          <cell r="M2749">
            <v>9871300</v>
          </cell>
          <cell r="N2749">
            <v>9871300</v>
          </cell>
          <cell r="O2749">
            <v>9632800</v>
          </cell>
          <cell r="P2749">
            <v>9571958.3999999985</v>
          </cell>
          <cell r="Q2749" t="str">
            <v>8451</v>
          </cell>
          <cell r="S2749" t="str">
            <v xml:space="preserve">מפגרים במוסדות </v>
          </cell>
          <cell r="U2749">
            <v>13042300</v>
          </cell>
          <cell r="V2749">
            <v>13042300</v>
          </cell>
          <cell r="X2749">
            <v>12346500</v>
          </cell>
          <cell r="Y2749">
            <v>12088716.52</v>
          </cell>
        </row>
        <row r="2750">
          <cell r="J2750" t="str">
            <v>-------</v>
          </cell>
          <cell r="L2750" t="str">
            <v>---------------------</v>
          </cell>
          <cell r="M2750" t="str">
            <v>--------------</v>
          </cell>
          <cell r="N2750" t="str">
            <v>--------------</v>
          </cell>
          <cell r="O2750" t="str">
            <v>--------------</v>
          </cell>
          <cell r="P2750" t="str">
            <v>--------------</v>
          </cell>
          <cell r="Q2750" t="str">
            <v>-------</v>
          </cell>
          <cell r="S2750" t="str">
            <v>-----------------</v>
          </cell>
          <cell r="U2750" t="str">
            <v>-----------------</v>
          </cell>
          <cell r="V2750" t="str">
            <v>-----------------</v>
          </cell>
          <cell r="X2750" t="str">
            <v>--------------</v>
          </cell>
          <cell r="Y2750" t="str">
            <v>--------------</v>
          </cell>
        </row>
        <row r="2751">
          <cell r="J2751" t="str">
            <v>.421</v>
          </cell>
          <cell r="L2751" t="str">
            <v>השת' קרובים</v>
          </cell>
          <cell r="M2751">
            <v>25000</v>
          </cell>
          <cell r="N2751">
            <v>25000</v>
          </cell>
          <cell r="O2751">
            <v>100000</v>
          </cell>
          <cell r="P2751">
            <v>30990</v>
          </cell>
          <cell r="Q2751" t="str">
            <v>.211</v>
          </cell>
          <cell r="S2751" t="str">
            <v>סביבה תומכת שכר</v>
          </cell>
          <cell r="U2751">
            <v>170000</v>
          </cell>
          <cell r="V2751">
            <v>170000</v>
          </cell>
        </row>
        <row r="2752">
          <cell r="M2752">
            <v>0</v>
          </cell>
          <cell r="N2752">
            <v>0</v>
          </cell>
          <cell r="O2752">
            <v>0</v>
          </cell>
          <cell r="U2752">
            <v>0</v>
          </cell>
          <cell r="V2752">
            <v>0</v>
          </cell>
          <cell r="X2752">
            <v>0</v>
          </cell>
        </row>
        <row r="2753">
          <cell r="J2753" t="str">
            <v>.422</v>
          </cell>
          <cell r="L2753" t="str">
            <v>מועדון גולן פי.ד.ד</v>
          </cell>
          <cell r="M2753">
            <v>18000</v>
          </cell>
          <cell r="N2753">
            <v>18000</v>
          </cell>
          <cell r="O2753">
            <v>0</v>
          </cell>
          <cell r="P2753">
            <v>13573.6</v>
          </cell>
          <cell r="Q2753" t="str">
            <v>.840</v>
          </cell>
          <cell r="S2753" t="str">
            <v>נופשנים וקיטנות</v>
          </cell>
          <cell r="U2753">
            <v>15600</v>
          </cell>
          <cell r="V2753">
            <v>15600</v>
          </cell>
          <cell r="X2753">
            <v>1900</v>
          </cell>
          <cell r="Y2753">
            <v>4890</v>
          </cell>
        </row>
        <row r="2754">
          <cell r="U2754">
            <v>0</v>
          </cell>
          <cell r="V2754">
            <v>0</v>
          </cell>
          <cell r="X2754">
            <v>0</v>
          </cell>
        </row>
        <row r="2755">
          <cell r="J2755" t="str">
            <v>.930</v>
          </cell>
          <cell r="L2755" t="str">
            <v>נופשונים וקיטנות</v>
          </cell>
          <cell r="M2755">
            <v>11700</v>
          </cell>
          <cell r="N2755">
            <v>11700</v>
          </cell>
          <cell r="O2755">
            <v>1400</v>
          </cell>
          <cell r="P2755">
            <v>7510</v>
          </cell>
          <cell r="Q2755" t="str">
            <v>.841</v>
          </cell>
          <cell r="S2755" t="str">
            <v>מפגרים במוסדות</v>
          </cell>
          <cell r="U2755">
            <v>8800000</v>
          </cell>
          <cell r="V2755">
            <v>8800000</v>
          </cell>
          <cell r="X2755">
            <v>8340000</v>
          </cell>
          <cell r="Y2755">
            <v>8253634</v>
          </cell>
        </row>
        <row r="2756"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U2756">
            <v>0</v>
          </cell>
          <cell r="V2756">
            <v>0</v>
          </cell>
          <cell r="X2756">
            <v>0</v>
          </cell>
          <cell r="Y2756">
            <v>0</v>
          </cell>
        </row>
        <row r="2757">
          <cell r="J2757" t="str">
            <v>.931</v>
          </cell>
          <cell r="L2757" t="str">
            <v>מפגרים במוסדות</v>
          </cell>
          <cell r="M2757">
            <v>6600000</v>
          </cell>
          <cell r="N2757">
            <v>6600000</v>
          </cell>
          <cell r="O2757">
            <v>6255000</v>
          </cell>
          <cell r="P2757">
            <v>6418875.7999999998</v>
          </cell>
          <cell r="Q2757" t="str">
            <v>.842</v>
          </cell>
          <cell r="S2757" t="str">
            <v>במוסדות ממשלתיים</v>
          </cell>
          <cell r="U2757">
            <v>2420000</v>
          </cell>
          <cell r="V2757">
            <v>2420000</v>
          </cell>
          <cell r="X2757">
            <v>2226000</v>
          </cell>
          <cell r="Y2757">
            <v>2284800</v>
          </cell>
        </row>
        <row r="2758"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U2758">
            <v>0</v>
          </cell>
          <cell r="V2758">
            <v>0</v>
          </cell>
          <cell r="X2758">
            <v>0</v>
          </cell>
          <cell r="Y2758">
            <v>0</v>
          </cell>
        </row>
        <row r="2759">
          <cell r="J2759" t="str">
            <v>.932</v>
          </cell>
          <cell r="L2759" t="str">
            <v>במ. ממשלתיים</v>
          </cell>
          <cell r="M2759">
            <v>1700000</v>
          </cell>
          <cell r="N2759">
            <v>1700000</v>
          </cell>
          <cell r="O2759">
            <v>1669000</v>
          </cell>
          <cell r="P2759">
            <v>1713600</v>
          </cell>
          <cell r="Q2759" t="str">
            <v>.843</v>
          </cell>
          <cell r="S2759" t="str">
            <v>החזקת אוטיסטים</v>
          </cell>
          <cell r="U2759">
            <v>1150000</v>
          </cell>
          <cell r="V2759">
            <v>1150000</v>
          </cell>
          <cell r="X2759">
            <v>990000</v>
          </cell>
          <cell r="Y2759">
            <v>1038080</v>
          </cell>
        </row>
        <row r="2760"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U2760">
            <v>0</v>
          </cell>
          <cell r="V2760">
            <v>0</v>
          </cell>
          <cell r="X2760">
            <v>0</v>
          </cell>
          <cell r="Y2760">
            <v>0</v>
          </cell>
        </row>
        <row r="2761">
          <cell r="J2761" t="str">
            <v>.933</v>
          </cell>
          <cell r="L2761" t="str">
            <v>השת' בהחזקת אוטיסטים</v>
          </cell>
          <cell r="M2761">
            <v>1150000</v>
          </cell>
          <cell r="N2761">
            <v>1150000</v>
          </cell>
          <cell r="O2761">
            <v>990000</v>
          </cell>
          <cell r="P2761">
            <v>1009024</v>
          </cell>
          <cell r="Q2761" t="str">
            <v>.844</v>
          </cell>
          <cell r="S2761" t="str">
            <v>טיפול בהורים ובילדים</v>
          </cell>
          <cell r="U2761">
            <v>112300</v>
          </cell>
          <cell r="V2761">
            <v>112300</v>
          </cell>
          <cell r="X2761">
            <v>142500</v>
          </cell>
          <cell r="Y2761">
            <v>95857</v>
          </cell>
        </row>
        <row r="2762"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U2762">
            <v>0</v>
          </cell>
          <cell r="V2762">
            <v>0</v>
          </cell>
          <cell r="X2762">
            <v>0</v>
          </cell>
          <cell r="Y2762">
            <v>0</v>
          </cell>
        </row>
        <row r="2763">
          <cell r="J2763" t="str">
            <v>.934</v>
          </cell>
          <cell r="L2763" t="str">
            <v>טיפול בהורים ובילדים</v>
          </cell>
          <cell r="M2763">
            <v>84200</v>
          </cell>
          <cell r="N2763">
            <v>84200</v>
          </cell>
          <cell r="O2763">
            <v>112000</v>
          </cell>
          <cell r="P2763">
            <v>125354</v>
          </cell>
          <cell r="Q2763" t="str">
            <v>.845</v>
          </cell>
          <cell r="S2763" t="str">
            <v xml:space="preserve">מענות יום שיקומים </v>
          </cell>
          <cell r="U2763">
            <v>154000</v>
          </cell>
          <cell r="V2763">
            <v>154000</v>
          </cell>
          <cell r="X2763">
            <v>219500</v>
          </cell>
          <cell r="Y2763">
            <v>237524</v>
          </cell>
        </row>
        <row r="2764"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U2764">
            <v>0</v>
          </cell>
          <cell r="V2764">
            <v>0</v>
          </cell>
          <cell r="X2764">
            <v>0</v>
          </cell>
          <cell r="Y2764">
            <v>0</v>
          </cell>
        </row>
        <row r="2765">
          <cell r="J2765" t="str">
            <v>.935</v>
          </cell>
          <cell r="L2765" t="str">
            <v>יום שקומים אוטיסים</v>
          </cell>
          <cell r="M2765">
            <v>115600</v>
          </cell>
          <cell r="N2765">
            <v>115600</v>
          </cell>
          <cell r="O2765">
            <v>173300</v>
          </cell>
          <cell r="P2765">
            <v>69815</v>
          </cell>
          <cell r="Q2765" t="str">
            <v>.846</v>
          </cell>
          <cell r="S2765" t="str">
            <v>תעסוקה לבוגרים</v>
          </cell>
          <cell r="U2765">
            <v>134000</v>
          </cell>
          <cell r="V2765">
            <v>134000</v>
          </cell>
          <cell r="X2765">
            <v>160600</v>
          </cell>
          <cell r="Y2765">
            <v>160880</v>
          </cell>
        </row>
        <row r="2766"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U2766">
            <v>0</v>
          </cell>
          <cell r="V2766">
            <v>0</v>
          </cell>
          <cell r="X2766">
            <v>0</v>
          </cell>
          <cell r="Y2766">
            <v>0</v>
          </cell>
        </row>
        <row r="2767">
          <cell r="J2767" t="str">
            <v>.936</v>
          </cell>
          <cell r="L2767" t="str">
            <v>תעסוקה לבוגרים</v>
          </cell>
          <cell r="M2767">
            <v>100000</v>
          </cell>
          <cell r="N2767">
            <v>100000</v>
          </cell>
          <cell r="O2767">
            <v>127000</v>
          </cell>
          <cell r="P2767">
            <v>124899</v>
          </cell>
          <cell r="Q2767" t="str">
            <v>.847</v>
          </cell>
          <cell r="S2767" t="str">
            <v>סביבה  תומכת</v>
          </cell>
          <cell r="X2767">
            <v>200000</v>
          </cell>
          <cell r="Y2767">
            <v>10153</v>
          </cell>
        </row>
        <row r="2768"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U2768">
            <v>0</v>
          </cell>
          <cell r="V2768">
            <v>0</v>
          </cell>
          <cell r="X2768">
            <v>0</v>
          </cell>
          <cell r="Y2768">
            <v>0</v>
          </cell>
        </row>
        <row r="2769">
          <cell r="J2769" t="str">
            <v>.937</v>
          </cell>
          <cell r="L2769" t="str">
            <v>סביבה  תומכת</v>
          </cell>
          <cell r="O2769">
            <v>153000</v>
          </cell>
          <cell r="P2769">
            <v>0</v>
          </cell>
          <cell r="Q2769" t="str">
            <v>.848</v>
          </cell>
          <cell r="S2769" t="str">
            <v>מועדונים לילדים</v>
          </cell>
          <cell r="U2769">
            <v>61200</v>
          </cell>
          <cell r="V2769">
            <v>61200</v>
          </cell>
          <cell r="X2769">
            <v>61200</v>
          </cell>
          <cell r="Y2769">
            <v>-3107.48</v>
          </cell>
        </row>
        <row r="2770"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U2770">
            <v>0</v>
          </cell>
          <cell r="V2770">
            <v>0</v>
          </cell>
          <cell r="X2770">
            <v>0</v>
          </cell>
          <cell r="Y2770">
            <v>0</v>
          </cell>
        </row>
        <row r="2771">
          <cell r="J2771" t="str">
            <v>.938</v>
          </cell>
          <cell r="L2771" t="str">
            <v>מועדונים לילדים</v>
          </cell>
          <cell r="M2771">
            <v>48300</v>
          </cell>
          <cell r="N2771">
            <v>48300</v>
          </cell>
          <cell r="O2771">
            <v>48300</v>
          </cell>
          <cell r="P2771">
            <v>53809</v>
          </cell>
          <cell r="Q2771" t="str">
            <v>.849</v>
          </cell>
          <cell r="S2771" t="str">
            <v>משפחות אומנה למפגר</v>
          </cell>
          <cell r="U2771">
            <v>6000</v>
          </cell>
          <cell r="V2771">
            <v>6000</v>
          </cell>
          <cell r="X2771">
            <v>4800</v>
          </cell>
          <cell r="Y2771">
            <v>6006</v>
          </cell>
        </row>
        <row r="2772">
          <cell r="J2772" t="str">
            <v>.940</v>
          </cell>
          <cell r="L2772" t="str">
            <v>הסעות לאוטיסטים</v>
          </cell>
          <cell r="M2772">
            <v>14000</v>
          </cell>
          <cell r="N2772">
            <v>14000</v>
          </cell>
          <cell r="O2772">
            <v>0</v>
          </cell>
          <cell r="P2772">
            <v>0</v>
          </cell>
        </row>
        <row r="2773">
          <cell r="J2773" t="str">
            <v>.939</v>
          </cell>
          <cell r="L2773" t="str">
            <v>משפחות אומנה</v>
          </cell>
          <cell r="M2773">
            <v>4500</v>
          </cell>
          <cell r="N2773">
            <v>4500</v>
          </cell>
          <cell r="O2773">
            <v>3800</v>
          </cell>
          <cell r="P2773">
            <v>4508</v>
          </cell>
          <cell r="Q2773" t="str">
            <v>.850</v>
          </cell>
          <cell r="S2773" t="str">
            <v>הסעות לאוטיסטים</v>
          </cell>
          <cell r="U2773">
            <v>19200</v>
          </cell>
          <cell r="V2773">
            <v>19200</v>
          </cell>
        </row>
        <row r="2775">
          <cell r="L2775" t="str">
            <v>סידור מפגרים</v>
          </cell>
          <cell r="S2775" t="str">
            <v>סידור מפגרים</v>
          </cell>
          <cell r="X2775">
            <v>0</v>
          </cell>
        </row>
        <row r="2776">
          <cell r="J2776" t="str">
            <v>3452</v>
          </cell>
          <cell r="L2776" t="str">
            <v xml:space="preserve">בבי"ס אגם </v>
          </cell>
          <cell r="M2776">
            <v>1074000</v>
          </cell>
          <cell r="N2776">
            <v>1074000</v>
          </cell>
          <cell r="O2776">
            <v>1287000</v>
          </cell>
          <cell r="P2776">
            <v>1091430.3999999999</v>
          </cell>
          <cell r="Q2776" t="str">
            <v>8452</v>
          </cell>
          <cell r="S2776" t="str">
            <v xml:space="preserve">בבי"ס אגם </v>
          </cell>
          <cell r="U2776">
            <v>1970000</v>
          </cell>
          <cell r="V2776">
            <v>1970000</v>
          </cell>
          <cell r="X2776">
            <v>1653900</v>
          </cell>
          <cell r="Y2776">
            <v>1675968.6</v>
          </cell>
        </row>
        <row r="2777">
          <cell r="J2777" t="str">
            <v>-------</v>
          </cell>
          <cell r="L2777" t="str">
            <v>---------------------</v>
          </cell>
          <cell r="M2777" t="str">
            <v>--------------</v>
          </cell>
          <cell r="N2777" t="str">
            <v>--------------</v>
          </cell>
          <cell r="O2777" t="str">
            <v>--------------</v>
          </cell>
          <cell r="P2777" t="str">
            <v>--------------</v>
          </cell>
          <cell r="Q2777" t="str">
            <v>-----------------</v>
          </cell>
          <cell r="S2777" t="str">
            <v>-----------------</v>
          </cell>
          <cell r="U2777" t="str">
            <v>-----------------</v>
          </cell>
          <cell r="V2777" t="str">
            <v>-----------------</v>
          </cell>
          <cell r="X2777" t="str">
            <v>--------------</v>
          </cell>
          <cell r="Y2777" t="str">
            <v>--------------</v>
          </cell>
        </row>
        <row r="2778">
          <cell r="J2778" t="str">
            <v>.421</v>
          </cell>
          <cell r="L2778" t="str">
            <v>השת' קרובים</v>
          </cell>
          <cell r="M2778">
            <v>30000</v>
          </cell>
          <cell r="N2778">
            <v>30000</v>
          </cell>
          <cell r="O2778">
            <v>26000</v>
          </cell>
          <cell r="P2778">
            <v>27908</v>
          </cell>
          <cell r="Q2778" t="str">
            <v>.110</v>
          </cell>
          <cell r="S2778" t="str">
            <v>משכורת</v>
          </cell>
          <cell r="U2778">
            <v>1420000</v>
          </cell>
          <cell r="V2778">
            <v>1420000</v>
          </cell>
          <cell r="X2778">
            <v>1100000</v>
          </cell>
          <cell r="Y2778">
            <v>1102335</v>
          </cell>
        </row>
        <row r="2779"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U2779">
            <v>0</v>
          </cell>
          <cell r="V2779">
            <v>0</v>
          </cell>
          <cell r="X2779">
            <v>0</v>
          </cell>
          <cell r="Y2779">
            <v>0</v>
          </cell>
        </row>
        <row r="2780">
          <cell r="J2780" t="str">
            <v>.934</v>
          </cell>
          <cell r="L2780" t="str">
            <v>השת מ.הרווחה באגם</v>
          </cell>
          <cell r="M2780">
            <v>900000</v>
          </cell>
          <cell r="N2780">
            <v>900000</v>
          </cell>
          <cell r="O2780">
            <v>1141000</v>
          </cell>
          <cell r="P2780">
            <v>964920</v>
          </cell>
          <cell r="Q2780" t="str">
            <v>.210</v>
          </cell>
          <cell r="S2780" t="str">
            <v>שכר מדריכים</v>
          </cell>
          <cell r="X2780">
            <v>100000</v>
          </cell>
          <cell r="Y2780">
            <v>8914.5499999999993</v>
          </cell>
        </row>
        <row r="2781"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U2781">
            <v>0</v>
          </cell>
          <cell r="V2781">
            <v>0</v>
          </cell>
          <cell r="X2781">
            <v>0</v>
          </cell>
          <cell r="Y2781">
            <v>0</v>
          </cell>
        </row>
        <row r="2782">
          <cell r="J2782" t="str">
            <v>31331.928</v>
          </cell>
          <cell r="L2782" t="str">
            <v>הזנה יוח"א תוחלת</v>
          </cell>
          <cell r="M2782">
            <v>144000</v>
          </cell>
          <cell r="N2782">
            <v>144000</v>
          </cell>
          <cell r="O2782">
            <v>120000</v>
          </cell>
          <cell r="P2782">
            <v>98602.4</v>
          </cell>
          <cell r="Q2782" t="str">
            <v>.290</v>
          </cell>
          <cell r="S2782" t="str">
            <v>טפול מיוחד בתלמיד</v>
          </cell>
          <cell r="U2782">
            <v>0</v>
          </cell>
          <cell r="V2782">
            <v>0</v>
          </cell>
          <cell r="X2782">
            <v>0</v>
          </cell>
          <cell r="Y2782">
            <v>143794.17000000001</v>
          </cell>
        </row>
        <row r="2783">
          <cell r="U2783">
            <v>0</v>
          </cell>
          <cell r="V2783">
            <v>0</v>
          </cell>
          <cell r="X2783">
            <v>0</v>
          </cell>
          <cell r="Y2783">
            <v>0</v>
          </cell>
        </row>
        <row r="2784">
          <cell r="Q2784" t="str">
            <v>.593</v>
          </cell>
          <cell r="S2784" t="str">
            <v>סדור מפגר-הנח"ש</v>
          </cell>
          <cell r="U2784">
            <v>1000</v>
          </cell>
          <cell r="V2784">
            <v>1000</v>
          </cell>
          <cell r="X2784">
            <v>1000</v>
          </cell>
          <cell r="Y2784">
            <v>138.28</v>
          </cell>
        </row>
        <row r="2785">
          <cell r="M2785" t="str">
            <v xml:space="preserve"> </v>
          </cell>
          <cell r="N2785" t="str">
            <v xml:space="preserve"> </v>
          </cell>
          <cell r="U2785">
            <v>0</v>
          </cell>
          <cell r="V2785">
            <v>0</v>
          </cell>
          <cell r="X2785">
            <v>0</v>
          </cell>
          <cell r="Y2785">
            <v>0</v>
          </cell>
        </row>
        <row r="2786">
          <cell r="Q2786" t="str">
            <v>.751</v>
          </cell>
          <cell r="S2786" t="str">
            <v>קבלן נקיון</v>
          </cell>
          <cell r="U2786">
            <v>0</v>
          </cell>
          <cell r="V2786">
            <v>0</v>
          </cell>
          <cell r="X2786">
            <v>0</v>
          </cell>
          <cell r="Y2786">
            <v>98517.96</v>
          </cell>
        </row>
        <row r="2787">
          <cell r="M2787" t="str">
            <v xml:space="preserve"> </v>
          </cell>
          <cell r="N2787" t="str">
            <v xml:space="preserve"> </v>
          </cell>
          <cell r="U2787">
            <v>0</v>
          </cell>
          <cell r="V2787">
            <v>0</v>
          </cell>
          <cell r="X2787">
            <v>0</v>
          </cell>
          <cell r="Y2787">
            <v>0</v>
          </cell>
        </row>
        <row r="2788">
          <cell r="M2788" t="str">
            <v xml:space="preserve"> </v>
          </cell>
          <cell r="N2788" t="str">
            <v xml:space="preserve"> </v>
          </cell>
          <cell r="Q2788" t="str">
            <v>.759</v>
          </cell>
          <cell r="S2788" t="str">
            <v>טפול מיוחד בתלמיד</v>
          </cell>
          <cell r="U2788">
            <v>165000</v>
          </cell>
          <cell r="V2788">
            <v>165000</v>
          </cell>
          <cell r="X2788">
            <v>95000</v>
          </cell>
          <cell r="Y2788">
            <v>168069.7</v>
          </cell>
        </row>
        <row r="2789">
          <cell r="M2789" t="str">
            <v xml:space="preserve"> </v>
          </cell>
          <cell r="N2789" t="str">
            <v xml:space="preserve"> </v>
          </cell>
          <cell r="U2789">
            <v>0</v>
          </cell>
          <cell r="V2789">
            <v>0</v>
          </cell>
          <cell r="X2789">
            <v>0</v>
          </cell>
          <cell r="Y2789">
            <v>0</v>
          </cell>
        </row>
        <row r="2790">
          <cell r="Q2790" t="str">
            <v>.780</v>
          </cell>
          <cell r="S2790" t="str">
            <v>תקציב שוטף</v>
          </cell>
          <cell r="U2790">
            <v>180000</v>
          </cell>
          <cell r="V2790">
            <v>180000</v>
          </cell>
          <cell r="X2790">
            <v>167900</v>
          </cell>
          <cell r="Y2790">
            <v>154198.94</v>
          </cell>
        </row>
        <row r="2791">
          <cell r="U2791">
            <v>0</v>
          </cell>
          <cell r="V2791">
            <v>0</v>
          </cell>
          <cell r="X2791">
            <v>0</v>
          </cell>
        </row>
        <row r="2792">
          <cell r="M2792" t="str">
            <v xml:space="preserve"> </v>
          </cell>
          <cell r="N2792" t="str">
            <v xml:space="preserve"> </v>
          </cell>
          <cell r="Q2792" t="str">
            <v>.781</v>
          </cell>
          <cell r="S2792" t="str">
            <v>הספקת "ארוחות"</v>
          </cell>
          <cell r="U2792">
            <v>204000</v>
          </cell>
          <cell r="V2792">
            <v>204000</v>
          </cell>
          <cell r="X2792">
            <v>190000</v>
          </cell>
        </row>
        <row r="2793">
          <cell r="X2793">
            <v>0</v>
          </cell>
        </row>
        <row r="2794">
          <cell r="X2794">
            <v>0</v>
          </cell>
        </row>
        <row r="2795">
          <cell r="J2795" t="str">
            <v>34521</v>
          </cell>
          <cell r="L2795" t="str">
            <v>נופשון באגם</v>
          </cell>
          <cell r="M2795">
            <v>60000</v>
          </cell>
          <cell r="N2795">
            <v>60000</v>
          </cell>
          <cell r="O2795">
            <v>85000</v>
          </cell>
          <cell r="P2795">
            <v>355149</v>
          </cell>
          <cell r="Q2795">
            <v>84521</v>
          </cell>
          <cell r="S2795" t="str">
            <v>נופשון באגם</v>
          </cell>
          <cell r="U2795">
            <v>87000</v>
          </cell>
          <cell r="V2795">
            <v>87000</v>
          </cell>
          <cell r="X2795">
            <v>83800</v>
          </cell>
          <cell r="Y2795">
            <v>89529.3</v>
          </cell>
        </row>
        <row r="2796">
          <cell r="J2796" t="str">
            <v>-------</v>
          </cell>
          <cell r="L2796" t="str">
            <v>---------------------</v>
          </cell>
          <cell r="M2796" t="str">
            <v>--------------</v>
          </cell>
          <cell r="N2796" t="str">
            <v>--------------</v>
          </cell>
          <cell r="O2796" t="str">
            <v>--------------</v>
          </cell>
          <cell r="P2796" t="str">
            <v>--------------</v>
          </cell>
          <cell r="Q2796" t="str">
            <v>----------</v>
          </cell>
          <cell r="S2796" t="str">
            <v>-----------------</v>
          </cell>
          <cell r="U2796" t="str">
            <v>-----------------</v>
          </cell>
          <cell r="V2796" t="str">
            <v>-----------------</v>
          </cell>
          <cell r="X2796" t="str">
            <v>--------------</v>
          </cell>
          <cell r="Y2796" t="str">
            <v>--------------</v>
          </cell>
        </row>
        <row r="2797">
          <cell r="J2797" t="str">
            <v>.420</v>
          </cell>
          <cell r="L2797" t="str">
            <v>השתת' הורים</v>
          </cell>
          <cell r="M2797">
            <v>20000</v>
          </cell>
          <cell r="N2797">
            <v>20000</v>
          </cell>
          <cell r="O2797">
            <v>30000</v>
          </cell>
          <cell r="P2797">
            <v>12825</v>
          </cell>
          <cell r="Q2797" t="str">
            <v>.210</v>
          </cell>
          <cell r="S2797" t="str">
            <v>שכר מדריכים</v>
          </cell>
          <cell r="U2797">
            <v>67000</v>
          </cell>
          <cell r="V2797">
            <v>67000</v>
          </cell>
          <cell r="X2797">
            <v>60000</v>
          </cell>
          <cell r="Y2797">
            <v>61041.760000000002</v>
          </cell>
        </row>
        <row r="2798"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U2798">
            <v>0</v>
          </cell>
          <cell r="V2798">
            <v>0</v>
          </cell>
          <cell r="X2798">
            <v>0</v>
          </cell>
          <cell r="Y2798">
            <v>0</v>
          </cell>
        </row>
        <row r="2799">
          <cell r="J2799" t="str">
            <v>.422</v>
          </cell>
          <cell r="L2799" t="str">
            <v>השתת' העמותה</v>
          </cell>
          <cell r="M2799">
            <v>15000</v>
          </cell>
          <cell r="N2799">
            <v>15000</v>
          </cell>
          <cell r="O2799">
            <v>15000</v>
          </cell>
          <cell r="P2799">
            <v>10025</v>
          </cell>
          <cell r="Q2799" t="str">
            <v>.780</v>
          </cell>
          <cell r="S2799" t="str">
            <v>תקציב שוטף</v>
          </cell>
          <cell r="U2799">
            <v>20000</v>
          </cell>
          <cell r="V2799">
            <v>20000</v>
          </cell>
          <cell r="X2799">
            <v>23800</v>
          </cell>
          <cell r="Y2799">
            <v>16707.54</v>
          </cell>
        </row>
        <row r="2800">
          <cell r="J2800" t="str">
            <v>.790</v>
          </cell>
          <cell r="L2800" t="str">
            <v>ציוד - קרן שלם</v>
          </cell>
          <cell r="P2800">
            <v>319664</v>
          </cell>
          <cell r="X2800">
            <v>0</v>
          </cell>
          <cell r="Y2800">
            <v>0</v>
          </cell>
        </row>
        <row r="2801">
          <cell r="J2801" t="str">
            <v>.930</v>
          </cell>
          <cell r="L2801" t="str">
            <v>השת' מ.הרווחה</v>
          </cell>
          <cell r="M2801">
            <v>25000</v>
          </cell>
          <cell r="N2801">
            <v>25000</v>
          </cell>
          <cell r="O2801">
            <v>40000</v>
          </cell>
          <cell r="P2801">
            <v>12635</v>
          </cell>
          <cell r="Q2801" t="str">
            <v>.930</v>
          </cell>
          <cell r="S2801" t="str">
            <v>ציוד,רהוט-בי"ס אגם</v>
          </cell>
          <cell r="X2801">
            <v>0</v>
          </cell>
          <cell r="Y2801">
            <v>11780</v>
          </cell>
        </row>
        <row r="2803">
          <cell r="J2803" t="str">
            <v>3453</v>
          </cell>
          <cell r="L2803" t="str">
            <v xml:space="preserve">שרותים למפגר קהילתי </v>
          </cell>
          <cell r="M2803">
            <v>638000</v>
          </cell>
          <cell r="N2803">
            <v>638000</v>
          </cell>
          <cell r="O2803">
            <v>642900</v>
          </cell>
          <cell r="P2803">
            <v>612774</v>
          </cell>
          <cell r="Q2803" t="str">
            <v>8453</v>
          </cell>
          <cell r="S2803" t="str">
            <v xml:space="preserve">שרותים למפגר קהילתי </v>
          </cell>
          <cell r="U2803">
            <v>938300</v>
          </cell>
          <cell r="V2803">
            <v>938300</v>
          </cell>
          <cell r="X2803">
            <v>902800</v>
          </cell>
          <cell r="Y2803">
            <v>837374.16</v>
          </cell>
        </row>
        <row r="2804">
          <cell r="J2804" t="str">
            <v>-------</v>
          </cell>
          <cell r="L2804" t="str">
            <v>---------------------</v>
          </cell>
          <cell r="M2804" t="str">
            <v>--------------</v>
          </cell>
          <cell r="N2804" t="str">
            <v>--------------</v>
          </cell>
          <cell r="O2804" t="str">
            <v>--------------</v>
          </cell>
          <cell r="P2804" t="str">
            <v>--------------</v>
          </cell>
          <cell r="Q2804" t="str">
            <v>-----------------</v>
          </cell>
          <cell r="S2804" t="str">
            <v>-----------------</v>
          </cell>
          <cell r="U2804" t="str">
            <v>-----------------</v>
          </cell>
          <cell r="V2804" t="str">
            <v>-----------------</v>
          </cell>
          <cell r="X2804" t="str">
            <v>--------------</v>
          </cell>
          <cell r="Y2804" t="str">
            <v>--------------</v>
          </cell>
        </row>
        <row r="2805">
          <cell r="J2805" t="str">
            <v>.931</v>
          </cell>
          <cell r="L2805" t="str">
            <v>מועדונים למפגר</v>
          </cell>
          <cell r="M2805">
            <v>10000</v>
          </cell>
          <cell r="N2805">
            <v>10000</v>
          </cell>
          <cell r="O2805">
            <v>25000</v>
          </cell>
          <cell r="P2805">
            <v>13677</v>
          </cell>
          <cell r="Q2805" t="str">
            <v>.210</v>
          </cell>
          <cell r="S2805" t="str">
            <v>הדרכה פעולה</v>
          </cell>
          <cell r="U2805">
            <v>87000</v>
          </cell>
          <cell r="V2805">
            <v>87000</v>
          </cell>
          <cell r="X2805">
            <v>87000</v>
          </cell>
          <cell r="Y2805">
            <v>72718</v>
          </cell>
        </row>
        <row r="2806">
          <cell r="M2806">
            <v>0</v>
          </cell>
          <cell r="N2806">
            <v>0</v>
          </cell>
          <cell r="O2806">
            <v>0</v>
          </cell>
          <cell r="P2806">
            <v>0</v>
          </cell>
          <cell r="U2806">
            <v>0</v>
          </cell>
          <cell r="V2806">
            <v>0</v>
          </cell>
          <cell r="X2806">
            <v>0</v>
          </cell>
          <cell r="Y2806">
            <v>0</v>
          </cell>
        </row>
        <row r="2807">
          <cell r="J2807" t="str">
            <v>.932</v>
          </cell>
          <cell r="L2807" t="str">
            <v>שרות תומכים למפגר</v>
          </cell>
          <cell r="M2807">
            <v>17300</v>
          </cell>
          <cell r="N2807">
            <v>17300</v>
          </cell>
          <cell r="O2807">
            <v>8300</v>
          </cell>
          <cell r="P2807">
            <v>8534</v>
          </cell>
          <cell r="Q2807" t="str">
            <v>.841</v>
          </cell>
          <cell r="S2807" t="str">
            <v>העשרה למפגר-הסעות</v>
          </cell>
          <cell r="U2807">
            <v>1800</v>
          </cell>
          <cell r="V2807">
            <v>1800</v>
          </cell>
          <cell r="X2807">
            <v>1800</v>
          </cell>
          <cell r="Y2807">
            <v>1563</v>
          </cell>
        </row>
        <row r="2808">
          <cell r="M2808">
            <v>0</v>
          </cell>
          <cell r="N2808">
            <v>0</v>
          </cell>
          <cell r="O2808">
            <v>0</v>
          </cell>
          <cell r="P2808">
            <v>0</v>
          </cell>
          <cell r="U2808">
            <v>0</v>
          </cell>
          <cell r="V2808">
            <v>0</v>
          </cell>
          <cell r="X2808">
            <v>0</v>
          </cell>
          <cell r="Y2808">
            <v>0</v>
          </cell>
        </row>
        <row r="2809">
          <cell r="J2809" t="str">
            <v>.934</v>
          </cell>
          <cell r="L2809" t="str">
            <v xml:space="preserve">נופשונים למפגר </v>
          </cell>
          <cell r="M2809">
            <v>48800</v>
          </cell>
          <cell r="N2809">
            <v>48800</v>
          </cell>
          <cell r="O2809">
            <v>40200</v>
          </cell>
          <cell r="P2809">
            <v>36023</v>
          </cell>
          <cell r="Q2809" t="str">
            <v>.842</v>
          </cell>
          <cell r="S2809" t="str">
            <v>שרי תומכים למפגר</v>
          </cell>
          <cell r="U2809">
            <v>23000</v>
          </cell>
          <cell r="V2809">
            <v>23000</v>
          </cell>
          <cell r="X2809">
            <v>10500</v>
          </cell>
          <cell r="Y2809">
            <v>21306</v>
          </cell>
        </row>
        <row r="2810"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U2810">
            <v>0</v>
          </cell>
          <cell r="V2810">
            <v>0</v>
          </cell>
          <cell r="X2810">
            <v>0</v>
          </cell>
          <cell r="Y2810">
            <v>0</v>
          </cell>
        </row>
        <row r="2811">
          <cell r="J2811" t="str">
            <v>.935</v>
          </cell>
          <cell r="L2811" t="str">
            <v>מעון יום אמוני</v>
          </cell>
          <cell r="M2811">
            <v>17300</v>
          </cell>
          <cell r="N2811">
            <v>17300</v>
          </cell>
          <cell r="O2811">
            <v>11400</v>
          </cell>
          <cell r="P2811">
            <v>17656</v>
          </cell>
          <cell r="Q2811" t="str">
            <v>.843</v>
          </cell>
          <cell r="S2811" t="str">
            <v>מועדונים למפגר</v>
          </cell>
          <cell r="U2811">
            <v>13300</v>
          </cell>
          <cell r="V2811">
            <v>13300</v>
          </cell>
          <cell r="X2811">
            <v>31400</v>
          </cell>
          <cell r="Y2811">
            <v>31421</v>
          </cell>
        </row>
        <row r="2812">
          <cell r="M2812">
            <v>0</v>
          </cell>
          <cell r="N2812">
            <v>0</v>
          </cell>
          <cell r="O2812">
            <v>0</v>
          </cell>
          <cell r="P2812">
            <v>0</v>
          </cell>
          <cell r="U2812">
            <v>0</v>
          </cell>
          <cell r="V2812">
            <v>0</v>
          </cell>
          <cell r="X2812">
            <v>0</v>
          </cell>
          <cell r="Y2812">
            <v>0</v>
          </cell>
        </row>
        <row r="2813">
          <cell r="J2813" t="str">
            <v>.936</v>
          </cell>
          <cell r="L2813" t="str">
            <v>מ. יום טפוליים</v>
          </cell>
          <cell r="M2813">
            <v>492000</v>
          </cell>
          <cell r="N2813">
            <v>492000</v>
          </cell>
          <cell r="O2813">
            <v>518000</v>
          </cell>
          <cell r="P2813">
            <v>480376</v>
          </cell>
          <cell r="Q2813" t="str">
            <v>.844</v>
          </cell>
          <cell r="S2813" t="str">
            <v>הסעות למפגר</v>
          </cell>
          <cell r="U2813">
            <v>70100</v>
          </cell>
          <cell r="V2813">
            <v>70100</v>
          </cell>
          <cell r="X2813">
            <v>51300</v>
          </cell>
          <cell r="Y2813">
            <v>52990</v>
          </cell>
        </row>
        <row r="2814">
          <cell r="M2814">
            <v>0</v>
          </cell>
          <cell r="N2814">
            <v>0</v>
          </cell>
          <cell r="O2814">
            <v>0</v>
          </cell>
          <cell r="P2814">
            <v>0</v>
          </cell>
          <cell r="U2814">
            <v>0</v>
          </cell>
          <cell r="V2814">
            <v>0</v>
          </cell>
          <cell r="X2814">
            <v>0</v>
          </cell>
          <cell r="Y2814">
            <v>0</v>
          </cell>
        </row>
        <row r="2815">
          <cell r="J2815" t="str">
            <v>.939</v>
          </cell>
          <cell r="L2815" t="str">
            <v>הסעות למפגר</v>
          </cell>
          <cell r="M2815">
            <v>52600</v>
          </cell>
          <cell r="N2815">
            <v>52600</v>
          </cell>
          <cell r="O2815">
            <v>40000</v>
          </cell>
          <cell r="P2815">
            <v>56508</v>
          </cell>
          <cell r="Q2815" t="str">
            <v>.845</v>
          </cell>
          <cell r="S2815" t="str">
            <v xml:space="preserve">נופשונים למפגר </v>
          </cell>
          <cell r="U2815">
            <v>65000</v>
          </cell>
          <cell r="V2815">
            <v>65000</v>
          </cell>
          <cell r="X2815">
            <v>50900</v>
          </cell>
          <cell r="Y2815">
            <v>30212</v>
          </cell>
        </row>
        <row r="2816">
          <cell r="M2816" t="str">
            <v xml:space="preserve"> </v>
          </cell>
          <cell r="N2816" t="str">
            <v xml:space="preserve"> </v>
          </cell>
          <cell r="U2816">
            <v>0</v>
          </cell>
          <cell r="V2816">
            <v>0</v>
          </cell>
          <cell r="X2816">
            <v>0</v>
          </cell>
          <cell r="Y2816">
            <v>0</v>
          </cell>
        </row>
        <row r="2817">
          <cell r="Q2817" t="str">
            <v>.846</v>
          </cell>
          <cell r="S2817" t="str">
            <v>מעון יום אמוני</v>
          </cell>
          <cell r="U2817">
            <v>23100</v>
          </cell>
          <cell r="V2817">
            <v>23100</v>
          </cell>
          <cell r="X2817">
            <v>14400</v>
          </cell>
          <cell r="Y2817">
            <v>23542</v>
          </cell>
        </row>
        <row r="2818">
          <cell r="U2818">
            <v>0</v>
          </cell>
          <cell r="V2818">
            <v>0</v>
          </cell>
          <cell r="X2818">
            <v>0</v>
          </cell>
          <cell r="Y2818">
            <v>0</v>
          </cell>
        </row>
        <row r="2819">
          <cell r="Q2819" t="str">
            <v>.847</v>
          </cell>
          <cell r="S2819" t="str">
            <v>מ. יום טפוליים</v>
          </cell>
          <cell r="U2819">
            <v>655000</v>
          </cell>
          <cell r="V2819">
            <v>655000</v>
          </cell>
          <cell r="X2819">
            <v>655500</v>
          </cell>
          <cell r="Y2819">
            <v>603622</v>
          </cell>
        </row>
        <row r="2821">
          <cell r="L2821" t="str">
            <v>מע"ש</v>
          </cell>
          <cell r="S2821" t="str">
            <v>מע"ש</v>
          </cell>
          <cell r="X2821">
            <v>0</v>
          </cell>
        </row>
        <row r="2822">
          <cell r="J2822" t="str">
            <v>3454</v>
          </cell>
          <cell r="L2822" t="str">
            <v>תעסוקה  למפגר</v>
          </cell>
          <cell r="M2822">
            <v>889800</v>
          </cell>
          <cell r="N2822">
            <v>889800</v>
          </cell>
          <cell r="O2822">
            <v>725000</v>
          </cell>
          <cell r="P2822">
            <v>775134</v>
          </cell>
          <cell r="Q2822" t="str">
            <v>8454</v>
          </cell>
          <cell r="S2822" t="str">
            <v>תעסוקה  למפגר</v>
          </cell>
          <cell r="U2822">
            <v>1378000</v>
          </cell>
          <cell r="V2822">
            <v>1378000</v>
          </cell>
          <cell r="X2822">
            <v>1056800</v>
          </cell>
          <cell r="Y2822">
            <v>1145111.01</v>
          </cell>
        </row>
        <row r="2823">
          <cell r="J2823" t="str">
            <v>-------</v>
          </cell>
          <cell r="L2823" t="str">
            <v>---------------------</v>
          </cell>
          <cell r="M2823" t="str">
            <v>--------------</v>
          </cell>
          <cell r="N2823" t="str">
            <v>--------------</v>
          </cell>
          <cell r="O2823" t="str">
            <v>--------------</v>
          </cell>
          <cell r="P2823" t="str">
            <v>--------------</v>
          </cell>
          <cell r="Q2823" t="str">
            <v>-----------------</v>
          </cell>
          <cell r="S2823" t="str">
            <v>-----------------</v>
          </cell>
          <cell r="U2823" t="str">
            <v>-----------------</v>
          </cell>
          <cell r="V2823" t="str">
            <v>-----------------</v>
          </cell>
          <cell r="X2823" t="str">
            <v>--------------</v>
          </cell>
          <cell r="Y2823" t="str">
            <v>--------------</v>
          </cell>
        </row>
        <row r="2824">
          <cell r="J2824" t="str">
            <v>.410</v>
          </cell>
          <cell r="L2824" t="str">
            <v>השתתפות חניכים</v>
          </cell>
          <cell r="M2824">
            <v>80000</v>
          </cell>
          <cell r="N2824">
            <v>80000</v>
          </cell>
          <cell r="O2824">
            <v>65000</v>
          </cell>
          <cell r="P2824">
            <v>69705</v>
          </cell>
          <cell r="Q2824" t="str">
            <v>.110</v>
          </cell>
          <cell r="S2824" t="str">
            <v>משכורת</v>
          </cell>
          <cell r="U2824">
            <v>565000</v>
          </cell>
          <cell r="V2824">
            <v>565000</v>
          </cell>
          <cell r="X2824">
            <v>474400</v>
          </cell>
          <cell r="Y2824">
            <v>475385.01</v>
          </cell>
        </row>
        <row r="2825">
          <cell r="M2825">
            <v>0</v>
          </cell>
          <cell r="N2825">
            <v>0</v>
          </cell>
          <cell r="O2825">
            <v>0</v>
          </cell>
          <cell r="P2825">
            <v>0</v>
          </cell>
          <cell r="U2825">
            <v>0</v>
          </cell>
          <cell r="V2825">
            <v>0</v>
          </cell>
          <cell r="X2825">
            <v>0</v>
          </cell>
          <cell r="Y2825">
            <v>0</v>
          </cell>
        </row>
        <row r="2826">
          <cell r="J2826" t="str">
            <v>.790</v>
          </cell>
          <cell r="L2826" t="str">
            <v>אלווין-  השתתפות</v>
          </cell>
          <cell r="M2826">
            <v>200000</v>
          </cell>
          <cell r="N2826">
            <v>200000</v>
          </cell>
          <cell r="O2826">
            <v>200000</v>
          </cell>
          <cell r="P2826">
            <v>234700</v>
          </cell>
          <cell r="Q2826" t="str">
            <v>.841</v>
          </cell>
          <cell r="S2826" t="str">
            <v>מכסות חניכים</v>
          </cell>
          <cell r="U2826">
            <v>813000</v>
          </cell>
          <cell r="V2826">
            <v>813000</v>
          </cell>
          <cell r="X2826">
            <v>582400</v>
          </cell>
          <cell r="Y2826">
            <v>669726</v>
          </cell>
        </row>
        <row r="2827">
          <cell r="M2827">
            <v>0</v>
          </cell>
          <cell r="N2827">
            <v>0</v>
          </cell>
          <cell r="O2827">
            <v>0</v>
          </cell>
          <cell r="P2827">
            <v>0</v>
          </cell>
          <cell r="U2827" t="str">
            <v xml:space="preserve"> </v>
          </cell>
          <cell r="V2827" t="str">
            <v xml:space="preserve"> </v>
          </cell>
          <cell r="X2827">
            <v>0</v>
          </cell>
        </row>
        <row r="2828">
          <cell r="J2828" t="str">
            <v>.932</v>
          </cell>
          <cell r="L2828" t="str">
            <v>השתתפות מ. הרווחה</v>
          </cell>
          <cell r="M2828">
            <v>609800</v>
          </cell>
          <cell r="N2828">
            <v>609800</v>
          </cell>
          <cell r="O2828">
            <v>460000</v>
          </cell>
          <cell r="P2828">
            <v>470729</v>
          </cell>
          <cell r="U2828" t="str">
            <v xml:space="preserve"> </v>
          </cell>
          <cell r="V2828" t="str">
            <v xml:space="preserve"> </v>
          </cell>
          <cell r="X2828">
            <v>0</v>
          </cell>
        </row>
        <row r="2829">
          <cell r="M2829" t="str">
            <v xml:space="preserve"> </v>
          </cell>
          <cell r="N2829" t="str">
            <v xml:space="preserve"> </v>
          </cell>
          <cell r="U2829" t="str">
            <v xml:space="preserve"> </v>
          </cell>
          <cell r="V2829" t="str">
            <v xml:space="preserve"> </v>
          </cell>
          <cell r="X2829">
            <v>0</v>
          </cell>
        </row>
        <row r="2830">
          <cell r="J2830" t="str">
            <v>346</v>
          </cell>
          <cell r="L2830" t="str">
            <v>שרותי שיקום</v>
          </cell>
          <cell r="M2830">
            <v>5236000</v>
          </cell>
          <cell r="N2830">
            <v>5236000</v>
          </cell>
          <cell r="O2830">
            <v>4556700</v>
          </cell>
          <cell r="P2830">
            <v>4060620.7</v>
          </cell>
          <cell r="Q2830" t="str">
            <v>846</v>
          </cell>
          <cell r="S2830" t="str">
            <v>שרותי שיקום</v>
          </cell>
          <cell r="U2830">
            <v>6504900</v>
          </cell>
          <cell r="V2830">
            <v>6504900</v>
          </cell>
          <cell r="X2830">
            <v>5795600</v>
          </cell>
          <cell r="Y2830">
            <v>5214657.75</v>
          </cell>
        </row>
        <row r="2831">
          <cell r="J2831" t="str">
            <v>-------</v>
          </cell>
          <cell r="L2831" t="str">
            <v>---------------------</v>
          </cell>
          <cell r="M2831" t="str">
            <v>--------------</v>
          </cell>
          <cell r="N2831" t="str">
            <v>--------------</v>
          </cell>
          <cell r="O2831" t="str">
            <v>--------------</v>
          </cell>
          <cell r="P2831" t="str">
            <v>--------------</v>
          </cell>
          <cell r="Q2831" t="str">
            <v>-----------------</v>
          </cell>
          <cell r="S2831" t="str">
            <v>-----------------</v>
          </cell>
          <cell r="U2831" t="str">
            <v>-----------------</v>
          </cell>
          <cell r="V2831" t="str">
            <v>-----------------</v>
          </cell>
          <cell r="X2831" t="str">
            <v>-----------------</v>
          </cell>
          <cell r="Y2831" t="str">
            <v>-----------------</v>
          </cell>
        </row>
        <row r="2832">
          <cell r="J2832" t="str">
            <v>3461</v>
          </cell>
          <cell r="L2832" t="str">
            <v xml:space="preserve">שקום העוור </v>
          </cell>
          <cell r="M2832">
            <v>29000</v>
          </cell>
          <cell r="N2832">
            <v>29000</v>
          </cell>
          <cell r="O2832">
            <v>29000</v>
          </cell>
          <cell r="P2832">
            <v>21089</v>
          </cell>
          <cell r="Q2832" t="str">
            <v>8461</v>
          </cell>
          <cell r="S2832" t="str">
            <v xml:space="preserve">שקום העוור </v>
          </cell>
          <cell r="U2832">
            <v>36100</v>
          </cell>
          <cell r="V2832">
            <v>36100</v>
          </cell>
          <cell r="X2832">
            <v>36100</v>
          </cell>
          <cell r="Y2832">
            <v>34825</v>
          </cell>
        </row>
        <row r="2833">
          <cell r="J2833" t="str">
            <v>-----------------</v>
          </cell>
          <cell r="L2833" t="str">
            <v>-----------------</v>
          </cell>
          <cell r="M2833" t="str">
            <v>--------------</v>
          </cell>
          <cell r="N2833" t="str">
            <v>--------------</v>
          </cell>
          <cell r="O2833" t="str">
            <v>--------------</v>
          </cell>
          <cell r="P2833" t="str">
            <v>--------------</v>
          </cell>
          <cell r="Q2833" t="str">
            <v>-----------------</v>
          </cell>
          <cell r="S2833" t="str">
            <v>-----------------</v>
          </cell>
          <cell r="U2833" t="str">
            <v>-----------------</v>
          </cell>
          <cell r="V2833" t="str">
            <v>-----------------</v>
          </cell>
          <cell r="X2833" t="str">
            <v>--------------</v>
          </cell>
          <cell r="Y2833" t="str">
            <v>--------------</v>
          </cell>
        </row>
        <row r="2834">
          <cell r="J2834" t="str">
            <v>.930</v>
          </cell>
          <cell r="L2834" t="str">
            <v>.ילדים עוורים במ</v>
          </cell>
          <cell r="M2834">
            <v>29000</v>
          </cell>
          <cell r="N2834">
            <v>29000</v>
          </cell>
          <cell r="O2834">
            <v>29000</v>
          </cell>
          <cell r="P2834">
            <v>21089</v>
          </cell>
          <cell r="Q2834" t="str">
            <v>.841</v>
          </cell>
          <cell r="S2834" t="str">
            <v>ילד' עוורים במוס</v>
          </cell>
          <cell r="U2834">
            <v>36100</v>
          </cell>
          <cell r="V2834">
            <v>36100</v>
          </cell>
          <cell r="X2834">
            <v>36100</v>
          </cell>
          <cell r="Y2834">
            <v>34825</v>
          </cell>
        </row>
        <row r="2835">
          <cell r="X2835">
            <v>0</v>
          </cell>
        </row>
        <row r="2836">
          <cell r="X2836">
            <v>0</v>
          </cell>
        </row>
        <row r="2837">
          <cell r="J2837" t="str">
            <v>3463</v>
          </cell>
          <cell r="L2837" t="str">
            <v>טפול בעוור בקהילה</v>
          </cell>
          <cell r="M2837">
            <v>12500</v>
          </cell>
          <cell r="N2837">
            <v>12500</v>
          </cell>
          <cell r="O2837">
            <v>25000</v>
          </cell>
          <cell r="P2837">
            <v>25643</v>
          </cell>
          <cell r="Q2837" t="str">
            <v>8463</v>
          </cell>
          <cell r="S2837" t="str">
            <v>טפול בעוור בקהילה</v>
          </cell>
          <cell r="U2837">
            <v>17400</v>
          </cell>
          <cell r="V2837">
            <v>17400</v>
          </cell>
          <cell r="X2837">
            <v>31700</v>
          </cell>
          <cell r="Y2837">
            <v>36075</v>
          </cell>
        </row>
        <row r="2838">
          <cell r="J2838" t="str">
            <v>-------</v>
          </cell>
          <cell r="L2838" t="str">
            <v>---------------------</v>
          </cell>
          <cell r="M2838" t="str">
            <v>--------------</v>
          </cell>
          <cell r="N2838" t="str">
            <v>--------------</v>
          </cell>
          <cell r="O2838" t="str">
            <v>--------------</v>
          </cell>
          <cell r="P2838" t="str">
            <v>--------------</v>
          </cell>
          <cell r="Q2838" t="str">
            <v>-----------------</v>
          </cell>
          <cell r="S2838" t="str">
            <v>-----------------</v>
          </cell>
          <cell r="U2838" t="str">
            <v>-----------------</v>
          </cell>
          <cell r="V2838" t="str">
            <v>-----------------</v>
          </cell>
          <cell r="X2838" t="str">
            <v>--------------</v>
          </cell>
          <cell r="Y2838" t="str">
            <v>--------------</v>
          </cell>
        </row>
        <row r="2839">
          <cell r="J2839" t="str">
            <v>.931</v>
          </cell>
          <cell r="L2839" t="str">
            <v xml:space="preserve">הדרכה לעוור </v>
          </cell>
          <cell r="M2839">
            <v>11000</v>
          </cell>
          <cell r="N2839">
            <v>11000</v>
          </cell>
          <cell r="O2839">
            <v>20000</v>
          </cell>
          <cell r="P2839">
            <v>24952</v>
          </cell>
          <cell r="Q2839" t="str">
            <v>.841</v>
          </cell>
          <cell r="S2839" t="str">
            <v>הדרכה לעוור ומשפחתו</v>
          </cell>
          <cell r="U2839">
            <v>14700</v>
          </cell>
          <cell r="V2839">
            <v>14700</v>
          </cell>
          <cell r="X2839">
            <v>25400</v>
          </cell>
          <cell r="Y2839">
            <v>33266</v>
          </cell>
        </row>
        <row r="2840">
          <cell r="L2840" t="str">
            <v>ומשפחתו</v>
          </cell>
          <cell r="P2840">
            <v>0</v>
          </cell>
          <cell r="U2840">
            <v>0</v>
          </cell>
          <cell r="V2840">
            <v>0</v>
          </cell>
          <cell r="X2840">
            <v>0</v>
          </cell>
          <cell r="Y2840">
            <v>0</v>
          </cell>
        </row>
        <row r="2841">
          <cell r="J2841" t="str">
            <v>.933</v>
          </cell>
          <cell r="L2841" t="str">
            <v>שקום עוור בקהילה</v>
          </cell>
          <cell r="M2841">
            <v>1500</v>
          </cell>
          <cell r="N2841">
            <v>1500</v>
          </cell>
          <cell r="O2841">
            <v>5000</v>
          </cell>
          <cell r="P2841">
            <v>691</v>
          </cell>
          <cell r="Q2841" t="str">
            <v>.843</v>
          </cell>
          <cell r="S2841" t="str">
            <v>שקום העוור בקהילה</v>
          </cell>
          <cell r="U2841">
            <v>2700</v>
          </cell>
          <cell r="V2841">
            <v>2700</v>
          </cell>
          <cell r="X2841">
            <v>6300</v>
          </cell>
          <cell r="Y2841">
            <v>2809</v>
          </cell>
        </row>
        <row r="2842">
          <cell r="M2842" t="str">
            <v xml:space="preserve"> </v>
          </cell>
          <cell r="N2842" t="str">
            <v xml:space="preserve"> </v>
          </cell>
          <cell r="U2842" t="str">
            <v xml:space="preserve"> </v>
          </cell>
          <cell r="V2842" t="str">
            <v xml:space="preserve"> </v>
          </cell>
          <cell r="X2842">
            <v>0</v>
          </cell>
          <cell r="Y2842">
            <v>0</v>
          </cell>
        </row>
        <row r="2843">
          <cell r="X2843">
            <v>0</v>
          </cell>
        </row>
        <row r="2844">
          <cell r="J2844" t="str">
            <v>3464</v>
          </cell>
          <cell r="L2844" t="str">
            <v>מפעלי תעסוקה לעוור</v>
          </cell>
          <cell r="M2844">
            <v>177000</v>
          </cell>
          <cell r="N2844">
            <v>177000</v>
          </cell>
          <cell r="O2844">
            <v>184000</v>
          </cell>
          <cell r="P2844">
            <v>148970</v>
          </cell>
          <cell r="Q2844" t="str">
            <v>8464</v>
          </cell>
          <cell r="S2844" t="str">
            <v>מפי תעסוקה לעוור</v>
          </cell>
          <cell r="U2844">
            <v>234600</v>
          </cell>
          <cell r="V2844">
            <v>234600</v>
          </cell>
          <cell r="X2844">
            <v>232800</v>
          </cell>
          <cell r="Y2844">
            <v>198625</v>
          </cell>
        </row>
        <row r="2845">
          <cell r="J2845" t="str">
            <v>-------</v>
          </cell>
          <cell r="L2845" t="str">
            <v>---------------------</v>
          </cell>
          <cell r="M2845" t="str">
            <v>--------------</v>
          </cell>
          <cell r="N2845" t="str">
            <v>--------------</v>
          </cell>
          <cell r="O2845" t="str">
            <v>--------------</v>
          </cell>
          <cell r="P2845" t="str">
            <v>--------------</v>
          </cell>
          <cell r="Q2845" t="str">
            <v>-----------------</v>
          </cell>
          <cell r="S2845" t="str">
            <v>-----------------</v>
          </cell>
          <cell r="U2845" t="str">
            <v>-----------------</v>
          </cell>
          <cell r="V2845" t="str">
            <v>-----------------</v>
          </cell>
          <cell r="X2845" t="str">
            <v>--------------</v>
          </cell>
          <cell r="Y2845" t="str">
            <v>--------------</v>
          </cell>
        </row>
        <row r="2846">
          <cell r="J2846" t="str">
            <v>.931</v>
          </cell>
          <cell r="L2846" t="str">
            <v>מפעל'שקום לעוור</v>
          </cell>
          <cell r="M2846">
            <v>170000</v>
          </cell>
          <cell r="N2846">
            <v>170000</v>
          </cell>
          <cell r="O2846">
            <v>177000</v>
          </cell>
          <cell r="P2846">
            <v>142628</v>
          </cell>
          <cell r="Q2846" t="str">
            <v>.841</v>
          </cell>
          <cell r="S2846" t="str">
            <v>מפעל' שקום לעוור</v>
          </cell>
          <cell r="U2846">
            <v>226000</v>
          </cell>
          <cell r="V2846">
            <v>226000</v>
          </cell>
          <cell r="X2846">
            <v>224200</v>
          </cell>
          <cell r="Y2846">
            <v>190170</v>
          </cell>
        </row>
        <row r="2847">
          <cell r="M2847">
            <v>0</v>
          </cell>
          <cell r="N2847">
            <v>0</v>
          </cell>
          <cell r="O2847">
            <v>0</v>
          </cell>
          <cell r="P2847">
            <v>0</v>
          </cell>
          <cell r="U2847">
            <v>0</v>
          </cell>
          <cell r="V2847">
            <v>0</v>
          </cell>
          <cell r="X2847">
            <v>0</v>
          </cell>
          <cell r="Y2847">
            <v>0</v>
          </cell>
        </row>
        <row r="2848">
          <cell r="J2848" t="str">
            <v>.932</v>
          </cell>
          <cell r="L2848" t="str">
            <v>מפעל' תעסוקה לעוור</v>
          </cell>
          <cell r="M2848">
            <v>7000</v>
          </cell>
          <cell r="N2848">
            <v>7000</v>
          </cell>
          <cell r="O2848">
            <v>7000</v>
          </cell>
          <cell r="P2848">
            <v>6342</v>
          </cell>
          <cell r="Q2848" t="str">
            <v>.842</v>
          </cell>
          <cell r="S2848" t="str">
            <v>מפעל תעסוקה לעוור</v>
          </cell>
          <cell r="U2848">
            <v>8600</v>
          </cell>
          <cell r="V2848">
            <v>8600</v>
          </cell>
          <cell r="X2848">
            <v>8600</v>
          </cell>
          <cell r="Y2848">
            <v>8455</v>
          </cell>
        </row>
        <row r="2849">
          <cell r="M2849" t="str">
            <v xml:space="preserve"> </v>
          </cell>
          <cell r="N2849" t="str">
            <v xml:space="preserve"> </v>
          </cell>
          <cell r="U2849" t="str">
            <v xml:space="preserve"> </v>
          </cell>
          <cell r="V2849" t="str">
            <v xml:space="preserve"> </v>
          </cell>
          <cell r="X2849">
            <v>0</v>
          </cell>
        </row>
        <row r="2850">
          <cell r="U2850" t="str">
            <v xml:space="preserve"> </v>
          </cell>
          <cell r="V2850" t="str">
            <v xml:space="preserve"> </v>
          </cell>
          <cell r="X2850">
            <v>0</v>
          </cell>
        </row>
        <row r="2851">
          <cell r="J2851" t="str">
            <v>3465</v>
          </cell>
          <cell r="L2851" t="str">
            <v>נכים שקום במוסדות</v>
          </cell>
          <cell r="M2851">
            <v>3300000</v>
          </cell>
          <cell r="N2851">
            <v>3300000</v>
          </cell>
          <cell r="O2851">
            <v>2789000</v>
          </cell>
          <cell r="P2851">
            <v>2849042</v>
          </cell>
          <cell r="Q2851" t="str">
            <v>8465</v>
          </cell>
          <cell r="S2851" t="str">
            <v>נכים שקום במוסדות</v>
          </cell>
          <cell r="U2851">
            <v>4300000</v>
          </cell>
          <cell r="V2851">
            <v>4300000</v>
          </cell>
          <cell r="X2851">
            <v>3718000</v>
          </cell>
          <cell r="Y2851">
            <v>3798722</v>
          </cell>
        </row>
        <row r="2852">
          <cell r="J2852" t="str">
            <v>-------</v>
          </cell>
          <cell r="L2852" t="str">
            <v>---------------------</v>
          </cell>
          <cell r="M2852" t="str">
            <v>--------------</v>
          </cell>
          <cell r="N2852" t="str">
            <v>--------------</v>
          </cell>
          <cell r="O2852" t="str">
            <v>--------------</v>
          </cell>
          <cell r="P2852" t="str">
            <v>--------------</v>
          </cell>
          <cell r="Q2852" t="str">
            <v>-----------------</v>
          </cell>
          <cell r="S2852" t="str">
            <v>-----------------</v>
          </cell>
          <cell r="U2852" t="str">
            <v>-----------------</v>
          </cell>
          <cell r="V2852" t="str">
            <v>-----------------</v>
          </cell>
          <cell r="X2852" t="str">
            <v>--------------</v>
          </cell>
          <cell r="Y2852" t="str">
            <v>--------------</v>
          </cell>
        </row>
        <row r="2853">
          <cell r="J2853" t="str">
            <v>.930</v>
          </cell>
          <cell r="L2853" t="str">
            <v>החזקת נכים בפנימיות</v>
          </cell>
          <cell r="M2853">
            <v>3300000</v>
          </cell>
          <cell r="N2853">
            <v>3300000</v>
          </cell>
          <cell r="O2853">
            <v>2789000</v>
          </cell>
          <cell r="P2853">
            <v>2849042</v>
          </cell>
          <cell r="Q2853" t="str">
            <v>.841</v>
          </cell>
          <cell r="S2853" t="str">
            <v>החזקת נכים בפנימיות</v>
          </cell>
          <cell r="U2853">
            <v>4300000</v>
          </cell>
          <cell r="V2853">
            <v>4300000</v>
          </cell>
          <cell r="X2853">
            <v>3718000</v>
          </cell>
          <cell r="Y2853">
            <v>3798722</v>
          </cell>
        </row>
        <row r="2854">
          <cell r="U2854" t="str">
            <v xml:space="preserve"> </v>
          </cell>
          <cell r="V2854" t="str">
            <v xml:space="preserve"> </v>
          </cell>
          <cell r="X2854">
            <v>0</v>
          </cell>
        </row>
        <row r="2855">
          <cell r="J2855" t="str">
            <v>3466</v>
          </cell>
          <cell r="L2855" t="str">
            <v>נכים מוסדות יום</v>
          </cell>
          <cell r="M2855">
            <v>174000</v>
          </cell>
          <cell r="N2855">
            <v>174000</v>
          </cell>
          <cell r="O2855">
            <v>215000</v>
          </cell>
          <cell r="P2855">
            <v>153765</v>
          </cell>
          <cell r="Q2855" t="str">
            <v>8466</v>
          </cell>
          <cell r="S2855" t="str">
            <v>נכים מוסדות יום</v>
          </cell>
          <cell r="U2855">
            <v>228300</v>
          </cell>
          <cell r="V2855">
            <v>228300</v>
          </cell>
          <cell r="X2855">
            <v>272900</v>
          </cell>
          <cell r="Y2855">
            <v>213233</v>
          </cell>
        </row>
        <row r="2856">
          <cell r="J2856" t="str">
            <v>-------</v>
          </cell>
          <cell r="L2856" t="str">
            <v>---------------------</v>
          </cell>
          <cell r="M2856" t="str">
            <v>--------------</v>
          </cell>
          <cell r="N2856" t="str">
            <v>--------------</v>
          </cell>
          <cell r="O2856" t="str">
            <v>--------------</v>
          </cell>
          <cell r="P2856" t="str">
            <v>--------------</v>
          </cell>
          <cell r="Q2856" t="str">
            <v>-----------------</v>
          </cell>
          <cell r="S2856" t="str">
            <v>-----------------</v>
          </cell>
          <cell r="U2856" t="str">
            <v>-----------------</v>
          </cell>
          <cell r="V2856" t="str">
            <v>-----------------</v>
          </cell>
          <cell r="X2856" t="str">
            <v>--------------</v>
          </cell>
          <cell r="Y2856" t="str">
            <v>--------------</v>
          </cell>
        </row>
        <row r="2857">
          <cell r="J2857" t="str">
            <v>.930</v>
          </cell>
          <cell r="L2857" t="str">
            <v>מ. יום ילד'  מוגבל</v>
          </cell>
          <cell r="M2857">
            <v>64000</v>
          </cell>
          <cell r="N2857">
            <v>64000</v>
          </cell>
          <cell r="O2857">
            <v>64000</v>
          </cell>
          <cell r="P2857">
            <v>38029</v>
          </cell>
          <cell r="Q2857" t="str">
            <v>.841</v>
          </cell>
          <cell r="S2857" t="str">
            <v>מ. יום ילד'  מוגבל</v>
          </cell>
          <cell r="U2857">
            <v>81700</v>
          </cell>
          <cell r="V2857">
            <v>81700</v>
          </cell>
          <cell r="X2857">
            <v>81700</v>
          </cell>
          <cell r="Y2857">
            <v>58923</v>
          </cell>
        </row>
        <row r="2858">
          <cell r="M2858">
            <v>0</v>
          </cell>
          <cell r="N2858">
            <v>0</v>
          </cell>
          <cell r="O2858">
            <v>0</v>
          </cell>
          <cell r="P2858">
            <v>0</v>
          </cell>
          <cell r="U2858">
            <v>0</v>
          </cell>
          <cell r="V2858">
            <v>0</v>
          </cell>
          <cell r="X2858">
            <v>0</v>
          </cell>
          <cell r="Y2858">
            <v>0</v>
          </cell>
        </row>
        <row r="2859">
          <cell r="J2859" t="str">
            <v>.931</v>
          </cell>
          <cell r="L2859" t="str">
            <v>תעסוקה מוגנת למוגבל</v>
          </cell>
          <cell r="M2859">
            <v>110000</v>
          </cell>
          <cell r="N2859">
            <v>110000</v>
          </cell>
          <cell r="O2859">
            <v>151000</v>
          </cell>
          <cell r="P2859">
            <v>115736</v>
          </cell>
          <cell r="Q2859" t="str">
            <v>.842</v>
          </cell>
          <cell r="S2859" t="str">
            <v xml:space="preserve">תעסוקה מוגנת </v>
          </cell>
          <cell r="U2859">
            <v>146600</v>
          </cell>
          <cell r="V2859">
            <v>146600</v>
          </cell>
          <cell r="X2859">
            <v>191200</v>
          </cell>
          <cell r="Y2859">
            <v>154310</v>
          </cell>
        </row>
        <row r="2860">
          <cell r="M2860" t="str">
            <v xml:space="preserve"> </v>
          </cell>
          <cell r="N2860" t="str">
            <v xml:space="preserve"> </v>
          </cell>
          <cell r="S2860" t="str">
            <v>למוגבל</v>
          </cell>
          <cell r="X2860">
            <v>0</v>
          </cell>
        </row>
        <row r="2862">
          <cell r="J2862" t="str">
            <v>3467</v>
          </cell>
          <cell r="L2862" t="str">
            <v>נכים טפול בקהילה</v>
          </cell>
          <cell r="M2862">
            <v>991100</v>
          </cell>
          <cell r="N2862">
            <v>991100</v>
          </cell>
          <cell r="O2862">
            <v>888500</v>
          </cell>
          <cell r="P2862">
            <v>449137</v>
          </cell>
          <cell r="Q2862">
            <v>8467</v>
          </cell>
          <cell r="S2862" t="str">
            <v>נכים טפול בקהילה</v>
          </cell>
          <cell r="U2862">
            <v>1305500</v>
          </cell>
          <cell r="V2862">
            <v>1305500</v>
          </cell>
          <cell r="X2862">
            <v>1159400</v>
          </cell>
          <cell r="Y2862">
            <v>634666.30000000005</v>
          </cell>
        </row>
        <row r="2863">
          <cell r="J2863" t="str">
            <v>-------</v>
          </cell>
          <cell r="L2863" t="str">
            <v>---------------------</v>
          </cell>
          <cell r="M2863" t="str">
            <v>--------------</v>
          </cell>
          <cell r="N2863" t="str">
            <v>--------------</v>
          </cell>
          <cell r="O2863" t="str">
            <v>--------------</v>
          </cell>
          <cell r="P2863" t="str">
            <v>--------------</v>
          </cell>
          <cell r="Q2863" t="str">
            <v>-----------------</v>
          </cell>
          <cell r="S2863" t="str">
            <v>-----------------</v>
          </cell>
          <cell r="U2863" t="str">
            <v>-----------------</v>
          </cell>
          <cell r="V2863" t="str">
            <v>-----------------</v>
          </cell>
          <cell r="X2863" t="str">
            <v>--------------</v>
          </cell>
          <cell r="Y2863" t="str">
            <v>--------------</v>
          </cell>
        </row>
        <row r="2864">
          <cell r="J2864" t="str">
            <v>.930</v>
          </cell>
          <cell r="L2864" t="str">
            <v>מועדון חברתי לבוגרים</v>
          </cell>
          <cell r="M2864">
            <v>5000</v>
          </cell>
          <cell r="N2864">
            <v>5000</v>
          </cell>
          <cell r="O2864">
            <v>5000</v>
          </cell>
          <cell r="P2864">
            <v>40450</v>
          </cell>
          <cell r="Q2864" t="str">
            <v>.841</v>
          </cell>
          <cell r="S2864" t="str">
            <v>תכנית לילד החריג</v>
          </cell>
          <cell r="U2864">
            <v>75000</v>
          </cell>
          <cell r="V2864">
            <v>75000</v>
          </cell>
          <cell r="X2864">
            <v>52300</v>
          </cell>
          <cell r="Y2864">
            <v>53934</v>
          </cell>
        </row>
        <row r="2866">
          <cell r="J2866" t="str">
            <v>.931</v>
          </cell>
          <cell r="L2866" t="str">
            <v>תכנית  לילד החריג</v>
          </cell>
          <cell r="M2866">
            <v>56300</v>
          </cell>
          <cell r="N2866">
            <v>56300</v>
          </cell>
          <cell r="O2866">
            <v>41300</v>
          </cell>
          <cell r="Q2866" t="str">
            <v>.840</v>
          </cell>
          <cell r="S2866" t="str">
            <v>מועדון חברתי לבוגרים</v>
          </cell>
          <cell r="U2866">
            <v>6300</v>
          </cell>
          <cell r="V2866">
            <v>6300</v>
          </cell>
          <cell r="X2866">
            <v>6300</v>
          </cell>
        </row>
        <row r="2868">
          <cell r="J2868" t="str">
            <v>.932</v>
          </cell>
          <cell r="L2868" t="str">
            <v xml:space="preserve">תכנית מעבר </v>
          </cell>
          <cell r="M2868">
            <v>69300</v>
          </cell>
          <cell r="N2868">
            <v>69300</v>
          </cell>
          <cell r="O2868">
            <v>8700</v>
          </cell>
          <cell r="P2868">
            <v>25311</v>
          </cell>
          <cell r="Q2868" t="str">
            <v>.842</v>
          </cell>
          <cell r="S2868" t="str">
            <v>תכנית מעבר</v>
          </cell>
          <cell r="U2868">
            <v>92400</v>
          </cell>
          <cell r="V2868">
            <v>92400</v>
          </cell>
          <cell r="X2868">
            <v>11000</v>
          </cell>
          <cell r="Y2868">
            <v>33749</v>
          </cell>
        </row>
        <row r="2869">
          <cell r="L2869" t="str">
            <v>לחרשים</v>
          </cell>
          <cell r="M2869">
            <v>0</v>
          </cell>
          <cell r="N2869">
            <v>0</v>
          </cell>
          <cell r="O2869">
            <v>0</v>
          </cell>
          <cell r="P2869">
            <v>0</v>
          </cell>
          <cell r="S2869" t="str">
            <v>לחרשים</v>
          </cell>
          <cell r="U2869">
            <v>0</v>
          </cell>
          <cell r="V2869">
            <v>0</v>
          </cell>
          <cell r="X2869">
            <v>0</v>
          </cell>
          <cell r="Y2869">
            <v>0</v>
          </cell>
        </row>
        <row r="2870">
          <cell r="J2870" t="str">
            <v>.933</v>
          </cell>
          <cell r="L2870" t="str">
            <v>הסעות נכים לשקום</v>
          </cell>
          <cell r="M2870">
            <v>47000</v>
          </cell>
          <cell r="N2870">
            <v>47000</v>
          </cell>
          <cell r="O2870">
            <v>47000</v>
          </cell>
          <cell r="P2870">
            <v>43281</v>
          </cell>
          <cell r="Q2870" t="str">
            <v>.843</v>
          </cell>
          <cell r="S2870" t="str">
            <v xml:space="preserve">הסעות נכים </v>
          </cell>
          <cell r="U2870">
            <v>62700</v>
          </cell>
          <cell r="V2870">
            <v>62700</v>
          </cell>
          <cell r="X2870">
            <v>62700</v>
          </cell>
          <cell r="Y2870">
            <v>51515.7</v>
          </cell>
        </row>
        <row r="2871">
          <cell r="M2871">
            <v>0</v>
          </cell>
          <cell r="N2871">
            <v>0</v>
          </cell>
          <cell r="O2871">
            <v>0</v>
          </cell>
          <cell r="P2871">
            <v>0</v>
          </cell>
          <cell r="S2871" t="str">
            <v>לשקום</v>
          </cell>
          <cell r="U2871">
            <v>0</v>
          </cell>
          <cell r="V2871">
            <v>0</v>
          </cell>
          <cell r="X2871">
            <v>0</v>
          </cell>
          <cell r="Y2871">
            <v>0</v>
          </cell>
        </row>
        <row r="2872">
          <cell r="J2872" t="str">
            <v>.934</v>
          </cell>
          <cell r="L2872" t="str">
            <v>מרכז יום שיקומי</v>
          </cell>
          <cell r="M2872">
            <v>462100</v>
          </cell>
          <cell r="N2872">
            <v>462100</v>
          </cell>
          <cell r="O2872">
            <v>462100</v>
          </cell>
          <cell r="P2872">
            <v>114913</v>
          </cell>
          <cell r="Q2872" t="str">
            <v>.844</v>
          </cell>
          <cell r="S2872" t="str">
            <v>מרכז יום שיקומי</v>
          </cell>
          <cell r="U2872">
            <v>616200</v>
          </cell>
          <cell r="V2872">
            <v>616200</v>
          </cell>
          <cell r="X2872">
            <v>616200</v>
          </cell>
          <cell r="Y2872">
            <v>191830</v>
          </cell>
        </row>
        <row r="2873">
          <cell r="M2873">
            <v>0</v>
          </cell>
          <cell r="N2873">
            <v>0</v>
          </cell>
          <cell r="O2873">
            <v>0</v>
          </cell>
          <cell r="P2873">
            <v>0</v>
          </cell>
          <cell r="U2873">
            <v>0</v>
          </cell>
          <cell r="V2873">
            <v>0</v>
          </cell>
          <cell r="X2873">
            <v>0</v>
          </cell>
          <cell r="Y2873">
            <v>0</v>
          </cell>
        </row>
        <row r="2874">
          <cell r="J2874" t="str">
            <v>.935</v>
          </cell>
          <cell r="L2874" t="str">
            <v>הסעות יום שקומים</v>
          </cell>
          <cell r="M2874">
            <v>167400</v>
          </cell>
          <cell r="N2874">
            <v>167400</v>
          </cell>
          <cell r="O2874">
            <v>167400</v>
          </cell>
          <cell r="P2874">
            <v>140710</v>
          </cell>
          <cell r="Q2874" t="str">
            <v>.845</v>
          </cell>
          <cell r="S2874" t="str">
            <v xml:space="preserve">הסעות  למ.  יום </v>
          </cell>
          <cell r="U2874">
            <v>212100</v>
          </cell>
          <cell r="V2874">
            <v>212100</v>
          </cell>
          <cell r="X2874">
            <v>212100</v>
          </cell>
          <cell r="Y2874">
            <v>197827.6</v>
          </cell>
        </row>
        <row r="2875">
          <cell r="M2875">
            <v>0</v>
          </cell>
          <cell r="N2875">
            <v>0</v>
          </cell>
          <cell r="O2875">
            <v>0</v>
          </cell>
          <cell r="P2875">
            <v>0</v>
          </cell>
          <cell r="S2875" t="str">
            <v>שיקומיים</v>
          </cell>
          <cell r="U2875">
            <v>0</v>
          </cell>
          <cell r="V2875">
            <v>0</v>
          </cell>
          <cell r="X2875">
            <v>0</v>
          </cell>
          <cell r="Y2875">
            <v>0</v>
          </cell>
        </row>
        <row r="2876">
          <cell r="J2876" t="str">
            <v>.936</v>
          </cell>
          <cell r="L2876" t="str">
            <v xml:space="preserve">לווי להסעות יום </v>
          </cell>
          <cell r="M2876">
            <v>57000</v>
          </cell>
          <cell r="N2876">
            <v>57000</v>
          </cell>
          <cell r="O2876">
            <v>57000</v>
          </cell>
          <cell r="P2876">
            <v>56458</v>
          </cell>
          <cell r="Q2876" t="str">
            <v>.846</v>
          </cell>
          <cell r="S2876" t="str">
            <v>ליווי יום שיקומי</v>
          </cell>
          <cell r="U2876">
            <v>77000</v>
          </cell>
          <cell r="V2876">
            <v>77000</v>
          </cell>
          <cell r="X2876">
            <v>72200</v>
          </cell>
          <cell r="Y2876">
            <v>68458</v>
          </cell>
        </row>
        <row r="2877">
          <cell r="L2877" t="str">
            <v>שקומי</v>
          </cell>
          <cell r="M2877">
            <v>0</v>
          </cell>
          <cell r="N2877">
            <v>0</v>
          </cell>
          <cell r="O2877">
            <v>0</v>
          </cell>
          <cell r="P2877">
            <v>0</v>
          </cell>
          <cell r="U2877">
            <v>0</v>
          </cell>
          <cell r="V2877">
            <v>0</v>
          </cell>
          <cell r="X2877">
            <v>0</v>
          </cell>
          <cell r="Y2877">
            <v>0</v>
          </cell>
        </row>
        <row r="2878">
          <cell r="J2878" t="str">
            <v>.937</v>
          </cell>
          <cell r="L2878" t="str">
            <v>נופשונים להבראה</v>
          </cell>
          <cell r="M2878">
            <v>10000</v>
          </cell>
          <cell r="N2878">
            <v>10000</v>
          </cell>
          <cell r="O2878">
            <v>10000</v>
          </cell>
          <cell r="P2878">
            <v>4595</v>
          </cell>
          <cell r="Q2878" t="str">
            <v>.847</v>
          </cell>
          <cell r="S2878" t="str">
            <v>נופשונים להבראה</v>
          </cell>
          <cell r="U2878">
            <v>12600</v>
          </cell>
          <cell r="V2878">
            <v>12600</v>
          </cell>
          <cell r="X2878">
            <v>12600</v>
          </cell>
          <cell r="Y2878">
            <v>6126</v>
          </cell>
        </row>
        <row r="2880">
          <cell r="J2880" t="str">
            <v>.938</v>
          </cell>
          <cell r="L2880" t="str">
            <v xml:space="preserve">תעסוקה נתמכת  </v>
          </cell>
          <cell r="M2880">
            <v>45000</v>
          </cell>
          <cell r="N2880">
            <v>45000</v>
          </cell>
          <cell r="O2880">
            <v>18000</v>
          </cell>
          <cell r="P2880">
            <v>23419</v>
          </cell>
          <cell r="Q2880" t="str">
            <v>.848</v>
          </cell>
          <cell r="S2880" t="str">
            <v>תעסוקה נתמכת</v>
          </cell>
          <cell r="U2880">
            <v>60000</v>
          </cell>
          <cell r="V2880">
            <v>60000</v>
          </cell>
          <cell r="X2880">
            <v>22800</v>
          </cell>
          <cell r="Y2880">
            <v>31226</v>
          </cell>
        </row>
        <row r="2881">
          <cell r="L2881" t="str">
            <v>לנכים</v>
          </cell>
          <cell r="O2881">
            <v>0</v>
          </cell>
          <cell r="S2881" t="str">
            <v>לנכים</v>
          </cell>
          <cell r="U2881">
            <v>0</v>
          </cell>
          <cell r="V2881">
            <v>0</v>
          </cell>
          <cell r="X2881">
            <v>0</v>
          </cell>
        </row>
        <row r="2882">
          <cell r="J2882" t="str">
            <v>.939</v>
          </cell>
          <cell r="L2882" t="str">
            <v>מ.נוער לבעלי נכויות</v>
          </cell>
          <cell r="M2882">
            <v>72000</v>
          </cell>
          <cell r="N2882">
            <v>72000</v>
          </cell>
          <cell r="O2882">
            <v>72000</v>
          </cell>
          <cell r="Q2882" t="str">
            <v>.849</v>
          </cell>
          <cell r="S2882" t="str">
            <v>מ.נוער לבעלי נכויות</v>
          </cell>
          <cell r="U2882">
            <v>91200</v>
          </cell>
          <cell r="V2882">
            <v>91200</v>
          </cell>
          <cell r="X2882">
            <v>91200</v>
          </cell>
        </row>
        <row r="2884">
          <cell r="J2884" t="str">
            <v>3468</v>
          </cell>
          <cell r="L2884" t="str">
            <v>נכים מפעלי תעסוקה</v>
          </cell>
          <cell r="M2884">
            <v>552400</v>
          </cell>
          <cell r="N2884">
            <v>552400</v>
          </cell>
          <cell r="O2884">
            <v>426200</v>
          </cell>
          <cell r="P2884">
            <v>412974.7</v>
          </cell>
          <cell r="Q2884" t="str">
            <v>8468</v>
          </cell>
          <cell r="S2884" t="str">
            <v>נכים מפעלי תעסוקה</v>
          </cell>
          <cell r="U2884">
            <v>383000</v>
          </cell>
          <cell r="V2884">
            <v>383000</v>
          </cell>
          <cell r="X2884">
            <v>344700</v>
          </cell>
          <cell r="Y2884">
            <v>298511.45</v>
          </cell>
        </row>
        <row r="2885">
          <cell r="J2885" t="str">
            <v>-------</v>
          </cell>
          <cell r="L2885" t="str">
            <v>---------------------</v>
          </cell>
          <cell r="M2885" t="str">
            <v>--------------</v>
          </cell>
          <cell r="N2885" t="str">
            <v>--------------</v>
          </cell>
          <cell r="O2885" t="str">
            <v>--------------</v>
          </cell>
          <cell r="P2885" t="str">
            <v>--------------</v>
          </cell>
          <cell r="Q2885" t="str">
            <v>-----------------</v>
          </cell>
          <cell r="S2885" t="str">
            <v>-----------------</v>
          </cell>
          <cell r="U2885" t="str">
            <v>-----------------</v>
          </cell>
          <cell r="V2885" t="str">
            <v>-----------------</v>
          </cell>
          <cell r="X2885" t="str">
            <v>--------------</v>
          </cell>
          <cell r="Y2885" t="str">
            <v>--------------</v>
          </cell>
        </row>
        <row r="2886">
          <cell r="J2886" t="str">
            <v>.421</v>
          </cell>
          <cell r="L2886" t="str">
            <v>מסגרות יום שיקום</v>
          </cell>
          <cell r="M2886">
            <v>230000</v>
          </cell>
          <cell r="N2886">
            <v>230000</v>
          </cell>
          <cell r="O2886">
            <v>200000</v>
          </cell>
          <cell r="P2886">
            <v>203560</v>
          </cell>
          <cell r="Q2886" t="str">
            <v>.210</v>
          </cell>
          <cell r="S2886" t="str">
            <v xml:space="preserve">שכר עובדי פעולה </v>
          </cell>
          <cell r="U2886">
            <v>62000</v>
          </cell>
          <cell r="V2886">
            <v>62000</v>
          </cell>
          <cell r="X2886">
            <v>62000</v>
          </cell>
          <cell r="Y2886">
            <v>49294.080000000002</v>
          </cell>
        </row>
        <row r="2887">
          <cell r="M2887">
            <v>0</v>
          </cell>
          <cell r="N2887">
            <v>0</v>
          </cell>
          <cell r="O2887">
            <v>0</v>
          </cell>
          <cell r="U2887">
            <v>0</v>
          </cell>
          <cell r="V2887">
            <v>0</v>
          </cell>
          <cell r="X2887">
            <v>0</v>
          </cell>
          <cell r="Y2887">
            <v>0</v>
          </cell>
        </row>
        <row r="2888">
          <cell r="J2888" t="str">
            <v>.422</v>
          </cell>
          <cell r="L2888" t="str">
            <v>מועדון חברתי</v>
          </cell>
          <cell r="M2888">
            <v>11400</v>
          </cell>
          <cell r="N2888">
            <v>11400</v>
          </cell>
          <cell r="O2888">
            <v>11400</v>
          </cell>
          <cell r="P2888">
            <v>8696</v>
          </cell>
          <cell r="Q2888" t="str">
            <v>.759</v>
          </cell>
          <cell r="S2888" t="str">
            <v>ספורט טיפולי</v>
          </cell>
          <cell r="Y2888">
            <v>29716</v>
          </cell>
        </row>
        <row r="2889">
          <cell r="M2889">
            <v>0</v>
          </cell>
          <cell r="N2889">
            <v>0</v>
          </cell>
          <cell r="O2889">
            <v>0</v>
          </cell>
          <cell r="P2889">
            <v>0</v>
          </cell>
          <cell r="Y2889">
            <v>0</v>
          </cell>
        </row>
        <row r="2890">
          <cell r="J2890" t="str">
            <v>.423</v>
          </cell>
          <cell r="L2890" t="str">
            <v>מרכז לרכיבת אופנים</v>
          </cell>
          <cell r="M2890">
            <v>80000</v>
          </cell>
          <cell r="N2890">
            <v>80000</v>
          </cell>
          <cell r="O2890">
            <v>57000</v>
          </cell>
          <cell r="P2890">
            <v>80929.7</v>
          </cell>
          <cell r="Q2890" t="str">
            <v>.780</v>
          </cell>
          <cell r="S2890" t="str">
            <v>מועדון חברתי</v>
          </cell>
          <cell r="U2890">
            <v>10800</v>
          </cell>
          <cell r="V2890">
            <v>10800</v>
          </cell>
          <cell r="X2890">
            <v>10800</v>
          </cell>
          <cell r="Y2890">
            <v>5552.81</v>
          </cell>
        </row>
        <row r="2891">
          <cell r="U2891">
            <v>0</v>
          </cell>
          <cell r="V2891">
            <v>0</v>
          </cell>
          <cell r="X2891">
            <v>0</v>
          </cell>
          <cell r="Y2891">
            <v>0</v>
          </cell>
        </row>
        <row r="2892">
          <cell r="J2892" t="str">
            <v>.424</v>
          </cell>
          <cell r="L2892" t="str">
            <v>קורס עוזרי מדריך רכיבה</v>
          </cell>
          <cell r="M2892">
            <v>50000</v>
          </cell>
          <cell r="N2892">
            <v>50000</v>
          </cell>
          <cell r="Q2892" t="str">
            <v>.781</v>
          </cell>
          <cell r="S2892" t="str">
            <v xml:space="preserve">מרכז לרכיבת </v>
          </cell>
          <cell r="U2892">
            <v>72200</v>
          </cell>
          <cell r="V2892">
            <v>72200</v>
          </cell>
          <cell r="X2892">
            <v>72200</v>
          </cell>
          <cell r="Y2892">
            <v>66986.36</v>
          </cell>
        </row>
        <row r="2893">
          <cell r="O2893">
            <v>0</v>
          </cell>
          <cell r="P2893">
            <v>0</v>
          </cell>
          <cell r="S2893" t="str">
            <v>אופנים</v>
          </cell>
          <cell r="U2893">
            <v>0</v>
          </cell>
          <cell r="V2893">
            <v>0</v>
          </cell>
          <cell r="X2893">
            <v>0</v>
          </cell>
          <cell r="Y2893">
            <v>0</v>
          </cell>
        </row>
        <row r="2894">
          <cell r="J2894" t="str">
            <v>.932</v>
          </cell>
          <cell r="L2894" t="str">
            <v>נכים קשים בקהילה</v>
          </cell>
          <cell r="M2894">
            <v>30000</v>
          </cell>
          <cell r="N2894">
            <v>30000</v>
          </cell>
          <cell r="O2894">
            <v>19800</v>
          </cell>
          <cell r="P2894">
            <v>6600</v>
          </cell>
          <cell r="Q2894" t="str">
            <v>.840</v>
          </cell>
          <cell r="S2894" t="str">
            <v>מרכז יום לנפגעי</v>
          </cell>
          <cell r="U2894">
            <v>140000</v>
          </cell>
          <cell r="V2894">
            <v>140000</v>
          </cell>
          <cell r="X2894">
            <v>116600</v>
          </cell>
          <cell r="Y2894">
            <v>97043</v>
          </cell>
        </row>
        <row r="2895">
          <cell r="M2895">
            <v>0</v>
          </cell>
          <cell r="N2895">
            <v>0</v>
          </cell>
          <cell r="O2895">
            <v>0</v>
          </cell>
          <cell r="P2895">
            <v>0</v>
          </cell>
          <cell r="S2895" t="str">
            <v>ראש</v>
          </cell>
          <cell r="U2895">
            <v>0</v>
          </cell>
          <cell r="V2895">
            <v>0</v>
          </cell>
          <cell r="X2895">
            <v>0</v>
          </cell>
          <cell r="Y2895">
            <v>0</v>
          </cell>
        </row>
        <row r="2896">
          <cell r="J2896" t="str">
            <v>.933</v>
          </cell>
          <cell r="L2896" t="str">
            <v>שיקום נכים</v>
          </cell>
          <cell r="M2896">
            <v>34500</v>
          </cell>
          <cell r="N2896">
            <v>34500</v>
          </cell>
          <cell r="O2896">
            <v>34500</v>
          </cell>
          <cell r="P2896">
            <v>32953</v>
          </cell>
          <cell r="Q2896" t="str">
            <v>.841</v>
          </cell>
          <cell r="S2896" t="str">
            <v>מועדונים לעוור</v>
          </cell>
          <cell r="U2896">
            <v>8600</v>
          </cell>
          <cell r="V2896">
            <v>8600</v>
          </cell>
          <cell r="X2896">
            <v>8600</v>
          </cell>
          <cell r="Y2896">
            <v>10148</v>
          </cell>
        </row>
        <row r="2897">
          <cell r="M2897">
            <v>0</v>
          </cell>
          <cell r="N2897">
            <v>0</v>
          </cell>
          <cell r="O2897">
            <v>0</v>
          </cell>
          <cell r="P2897">
            <v>0</v>
          </cell>
          <cell r="Y2897">
            <v>0</v>
          </cell>
        </row>
        <row r="2898">
          <cell r="J2898" t="str">
            <v>.935</v>
          </cell>
          <cell r="L2898" t="str">
            <v>מרכז יום לנפגעי</v>
          </cell>
          <cell r="M2898">
            <v>105000</v>
          </cell>
          <cell r="N2898">
            <v>105000</v>
          </cell>
          <cell r="O2898">
            <v>92000</v>
          </cell>
          <cell r="P2898">
            <v>72783</v>
          </cell>
          <cell r="Q2898" t="str">
            <v>.844</v>
          </cell>
          <cell r="S2898" t="str">
            <v>שיקום נכים בקהילה</v>
          </cell>
          <cell r="U2898">
            <v>43700</v>
          </cell>
          <cell r="V2898">
            <v>43700</v>
          </cell>
          <cell r="X2898">
            <v>43700</v>
          </cell>
          <cell r="Y2898">
            <v>29830</v>
          </cell>
        </row>
        <row r="2899">
          <cell r="L2899" t="str">
            <v>ראש</v>
          </cell>
          <cell r="M2899">
            <v>0</v>
          </cell>
          <cell r="N2899">
            <v>0</v>
          </cell>
          <cell r="O2899">
            <v>0</v>
          </cell>
          <cell r="P2899">
            <v>0</v>
          </cell>
          <cell r="U2899">
            <v>0</v>
          </cell>
          <cell r="V2899">
            <v>0</v>
          </cell>
          <cell r="X2899">
            <v>0</v>
          </cell>
          <cell r="Y2899">
            <v>0</v>
          </cell>
        </row>
        <row r="2900">
          <cell r="J2900" t="str">
            <v>.936</v>
          </cell>
          <cell r="L2900" t="str">
            <v>מרכזי אבחון</v>
          </cell>
          <cell r="M2900">
            <v>4500</v>
          </cell>
          <cell r="N2900">
            <v>4500</v>
          </cell>
          <cell r="O2900">
            <v>4500</v>
          </cell>
          <cell r="P2900">
            <v>0</v>
          </cell>
          <cell r="Q2900" t="str">
            <v>.845</v>
          </cell>
          <cell r="S2900" t="str">
            <v>נכים קשים</v>
          </cell>
          <cell r="U2900">
            <v>40000</v>
          </cell>
          <cell r="V2900">
            <v>40000</v>
          </cell>
          <cell r="X2900">
            <v>25100</v>
          </cell>
          <cell r="Y2900">
            <v>9941.2000000000007</v>
          </cell>
        </row>
        <row r="2901">
          <cell r="M2901">
            <v>0</v>
          </cell>
          <cell r="N2901">
            <v>0</v>
          </cell>
          <cell r="O2901">
            <v>0</v>
          </cell>
          <cell r="P2901">
            <v>0</v>
          </cell>
          <cell r="S2901" t="str">
            <v>בקהילה</v>
          </cell>
          <cell r="U2901">
            <v>0</v>
          </cell>
          <cell r="V2901">
            <v>0</v>
          </cell>
          <cell r="X2901">
            <v>0</v>
          </cell>
          <cell r="Y2901">
            <v>0</v>
          </cell>
        </row>
        <row r="2902">
          <cell r="J2902" t="str">
            <v>.939</v>
          </cell>
          <cell r="L2902" t="str">
            <v>מועדונים לעוור</v>
          </cell>
          <cell r="M2902">
            <v>7000</v>
          </cell>
          <cell r="N2902">
            <v>7000</v>
          </cell>
          <cell r="O2902">
            <v>7000</v>
          </cell>
          <cell r="P2902">
            <v>7453</v>
          </cell>
          <cell r="Q2902" t="str">
            <v>.849</v>
          </cell>
          <cell r="S2902" t="str">
            <v>מרכזי אבחון</v>
          </cell>
          <cell r="U2902">
            <v>5700</v>
          </cell>
          <cell r="V2902">
            <v>5700</v>
          </cell>
          <cell r="X2902">
            <v>5700</v>
          </cell>
          <cell r="Y2902">
            <v>0</v>
          </cell>
        </row>
        <row r="2904">
          <cell r="J2904" t="str">
            <v>347</v>
          </cell>
          <cell r="L2904" t="str">
            <v>שרותי תקון</v>
          </cell>
          <cell r="M2904">
            <v>118600</v>
          </cell>
          <cell r="N2904">
            <v>118600</v>
          </cell>
          <cell r="O2904">
            <v>1136700</v>
          </cell>
          <cell r="P2904">
            <v>473145</v>
          </cell>
          <cell r="Q2904" t="str">
            <v>847</v>
          </cell>
          <cell r="S2904" t="str">
            <v>שרותי תקון</v>
          </cell>
          <cell r="U2904">
            <v>978900</v>
          </cell>
          <cell r="V2904">
            <v>978900</v>
          </cell>
          <cell r="X2904">
            <v>1324600</v>
          </cell>
          <cell r="Y2904">
            <v>1332422.29</v>
          </cell>
        </row>
        <row r="2905">
          <cell r="J2905" t="str">
            <v>-------</v>
          </cell>
          <cell r="L2905" t="str">
            <v>---------------------</v>
          </cell>
          <cell r="M2905" t="str">
            <v>--------------</v>
          </cell>
          <cell r="N2905" t="str">
            <v>--------------</v>
          </cell>
          <cell r="O2905" t="str">
            <v>--------------</v>
          </cell>
          <cell r="P2905" t="str">
            <v>--------------</v>
          </cell>
          <cell r="Q2905" t="str">
            <v>-----------------</v>
          </cell>
          <cell r="S2905" t="str">
            <v>-----------------</v>
          </cell>
          <cell r="U2905" t="str">
            <v>-----------------</v>
          </cell>
          <cell r="V2905" t="str">
            <v>-----------------</v>
          </cell>
          <cell r="X2905" t="str">
            <v>-----------------</v>
          </cell>
          <cell r="Y2905" t="str">
            <v>-----------------</v>
          </cell>
        </row>
        <row r="2906">
          <cell r="L2906" t="str">
            <v>טפול בחבורות רחוב</v>
          </cell>
          <cell r="S2906" t="str">
            <v>טפול בחבורות רחוב</v>
          </cell>
        </row>
        <row r="2907">
          <cell r="J2907" t="str">
            <v>3471</v>
          </cell>
          <cell r="L2907" t="str">
            <v>נוער במצוקה</v>
          </cell>
          <cell r="M2907">
            <v>68900</v>
          </cell>
          <cell r="N2907">
            <v>68900</v>
          </cell>
          <cell r="O2907">
            <v>137900</v>
          </cell>
          <cell r="P2907">
            <v>114472</v>
          </cell>
          <cell r="Q2907" t="str">
            <v>8471</v>
          </cell>
          <cell r="S2907" t="str">
            <v>ונוער במצוקה</v>
          </cell>
          <cell r="U2907">
            <v>165200</v>
          </cell>
          <cell r="V2907">
            <v>165200</v>
          </cell>
          <cell r="X2907">
            <v>207400</v>
          </cell>
          <cell r="Y2907">
            <v>180607</v>
          </cell>
        </row>
        <row r="2908">
          <cell r="J2908" t="str">
            <v>-------</v>
          </cell>
          <cell r="L2908" t="str">
            <v>---------------------</v>
          </cell>
          <cell r="M2908" t="str">
            <v>--------------</v>
          </cell>
          <cell r="N2908" t="str">
            <v>--------------</v>
          </cell>
          <cell r="O2908" t="str">
            <v>--------------</v>
          </cell>
          <cell r="P2908" t="str">
            <v>--------------</v>
          </cell>
          <cell r="Q2908" t="str">
            <v>-----------------</v>
          </cell>
          <cell r="S2908" t="str">
            <v>-----------------</v>
          </cell>
          <cell r="U2908" t="str">
            <v>-----------------</v>
          </cell>
          <cell r="V2908" t="str">
            <v>-----------------</v>
          </cell>
          <cell r="X2908" t="str">
            <v>--------------</v>
          </cell>
          <cell r="Y2908" t="str">
            <v>--------------</v>
          </cell>
        </row>
        <row r="2909">
          <cell r="J2909" t="str">
            <v>.420</v>
          </cell>
          <cell r="L2909" t="str">
            <v>השתת' נוער בסדנאות</v>
          </cell>
          <cell r="M2909">
            <v>5000</v>
          </cell>
          <cell r="N2909">
            <v>5000</v>
          </cell>
          <cell r="O2909">
            <v>12000</v>
          </cell>
          <cell r="P2909">
            <v>9267</v>
          </cell>
          <cell r="Q2909" t="str">
            <v>.780</v>
          </cell>
          <cell r="S2909" t="str">
            <v>ניידת עלם</v>
          </cell>
          <cell r="U2909">
            <v>50000</v>
          </cell>
          <cell r="V2909">
            <v>50000</v>
          </cell>
          <cell r="X2909">
            <v>47500</v>
          </cell>
          <cell r="Y2909">
            <v>48544</v>
          </cell>
        </row>
        <row r="2910">
          <cell r="O2910">
            <v>0</v>
          </cell>
          <cell r="P2910">
            <v>0</v>
          </cell>
          <cell r="U2910">
            <v>0</v>
          </cell>
          <cell r="V2910">
            <v>0</v>
          </cell>
          <cell r="X2910">
            <v>0</v>
          </cell>
          <cell r="Y2910">
            <v>0</v>
          </cell>
        </row>
        <row r="2911">
          <cell r="J2911" t="str">
            <v>.932</v>
          </cell>
          <cell r="L2911" t="str">
            <v>נערות וצעירות</v>
          </cell>
          <cell r="M2911">
            <v>28900</v>
          </cell>
          <cell r="N2911">
            <v>28900</v>
          </cell>
          <cell r="O2911">
            <v>28900</v>
          </cell>
          <cell r="P2911">
            <v>32542</v>
          </cell>
          <cell r="Q2911" t="str">
            <v>.841</v>
          </cell>
          <cell r="S2911" t="str">
            <v>נערות וצעירות</v>
          </cell>
          <cell r="U2911">
            <v>38500</v>
          </cell>
          <cell r="V2911">
            <v>38500</v>
          </cell>
          <cell r="X2911">
            <v>36700</v>
          </cell>
          <cell r="Y2911">
            <v>43026</v>
          </cell>
        </row>
        <row r="2912">
          <cell r="M2912">
            <v>0</v>
          </cell>
          <cell r="N2912">
            <v>0</v>
          </cell>
          <cell r="O2912">
            <v>0</v>
          </cell>
          <cell r="P2912">
            <v>0</v>
          </cell>
          <cell r="Y2912">
            <v>0</v>
          </cell>
        </row>
        <row r="2913">
          <cell r="J2913" t="str">
            <v>.936</v>
          </cell>
          <cell r="L2913" t="str">
            <v xml:space="preserve"> נערים וצעירים</v>
          </cell>
          <cell r="M2913">
            <v>17000</v>
          </cell>
          <cell r="N2913">
            <v>17000</v>
          </cell>
          <cell r="O2913">
            <v>17000</v>
          </cell>
          <cell r="P2913">
            <v>16335</v>
          </cell>
          <cell r="Q2913" t="str">
            <v>.781</v>
          </cell>
          <cell r="S2913" t="str">
            <v>ליליות</v>
          </cell>
          <cell r="U2913">
            <v>30000</v>
          </cell>
          <cell r="V2913">
            <v>30000</v>
          </cell>
        </row>
        <row r="2915">
          <cell r="J2915" t="str">
            <v>.938</v>
          </cell>
          <cell r="L2915" t="str">
            <v>טפול באלכוהוליסטים</v>
          </cell>
          <cell r="M2915">
            <v>18000</v>
          </cell>
          <cell r="N2915">
            <v>18000</v>
          </cell>
          <cell r="O2915">
            <v>80000</v>
          </cell>
          <cell r="P2915">
            <v>56328</v>
          </cell>
          <cell r="Q2915" t="str">
            <v>.845</v>
          </cell>
          <cell r="S2915" t="str">
            <v xml:space="preserve"> נערים וצעירים</v>
          </cell>
          <cell r="U2915">
            <v>22700</v>
          </cell>
          <cell r="V2915">
            <v>22700</v>
          </cell>
          <cell r="X2915">
            <v>21800</v>
          </cell>
          <cell r="Y2915">
            <v>21450</v>
          </cell>
        </row>
        <row r="2916">
          <cell r="U2916">
            <v>0</v>
          </cell>
          <cell r="V2916">
            <v>0</v>
          </cell>
          <cell r="X2916">
            <v>0</v>
          </cell>
          <cell r="Y2916">
            <v>0</v>
          </cell>
        </row>
        <row r="2917">
          <cell r="Q2917" t="str">
            <v>.846</v>
          </cell>
          <cell r="S2917" t="str">
            <v xml:space="preserve">טפול </v>
          </cell>
          <cell r="U2917">
            <v>24000</v>
          </cell>
          <cell r="V2917">
            <v>24000</v>
          </cell>
          <cell r="X2917">
            <v>101400</v>
          </cell>
          <cell r="Y2917">
            <v>67587</v>
          </cell>
        </row>
        <row r="2918">
          <cell r="S2918" t="str">
            <v>באלכוהוליסטים</v>
          </cell>
          <cell r="X2918">
            <v>0</v>
          </cell>
          <cell r="Y2918">
            <v>0</v>
          </cell>
        </row>
        <row r="2920">
          <cell r="J2920">
            <v>3473</v>
          </cell>
          <cell r="L2920" t="str">
            <v>מרכז התמכרויות</v>
          </cell>
          <cell r="M2920">
            <v>49700</v>
          </cell>
          <cell r="N2920">
            <v>49700</v>
          </cell>
          <cell r="O2920">
            <v>65800</v>
          </cell>
          <cell r="P2920">
            <v>32087</v>
          </cell>
          <cell r="Q2920" t="str">
            <v>8473</v>
          </cell>
          <cell r="S2920" t="str">
            <v>מרכז התמכרויות</v>
          </cell>
          <cell r="U2920">
            <v>298900</v>
          </cell>
          <cell r="V2920">
            <v>298900</v>
          </cell>
          <cell r="X2920">
            <v>343900</v>
          </cell>
          <cell r="Y2920">
            <v>263942.34000000003</v>
          </cell>
        </row>
        <row r="2921">
          <cell r="J2921" t="str">
            <v>-------</v>
          </cell>
          <cell r="L2921" t="str">
            <v>---------------------</v>
          </cell>
          <cell r="M2921" t="str">
            <v>--------------</v>
          </cell>
          <cell r="N2921" t="str">
            <v>--------------</v>
          </cell>
          <cell r="O2921" t="str">
            <v>--------------</v>
          </cell>
          <cell r="P2921" t="str">
            <v>--------------</v>
          </cell>
          <cell r="Q2921" t="str">
            <v>-----------------</v>
          </cell>
          <cell r="S2921" t="str">
            <v>-----------------</v>
          </cell>
          <cell r="U2921" t="str">
            <v>-----------------</v>
          </cell>
          <cell r="V2921" t="str">
            <v>-----------------</v>
          </cell>
          <cell r="X2921" t="str">
            <v>--------------</v>
          </cell>
          <cell r="Y2921" t="str">
            <v>--------------</v>
          </cell>
        </row>
        <row r="2922">
          <cell r="J2922" t="str">
            <v>.420</v>
          </cell>
          <cell r="L2922" t="str">
            <v>השת' הורים  בהדרכה</v>
          </cell>
          <cell r="M2922">
            <v>6500</v>
          </cell>
          <cell r="N2922">
            <v>6500</v>
          </cell>
          <cell r="O2922">
            <v>5000</v>
          </cell>
          <cell r="P2922">
            <v>6445</v>
          </cell>
          <cell r="Q2922" t="str">
            <v>.110</v>
          </cell>
          <cell r="S2922" t="str">
            <v>משכורת</v>
          </cell>
          <cell r="U2922">
            <v>139400</v>
          </cell>
          <cell r="V2922">
            <v>139400</v>
          </cell>
          <cell r="X2922">
            <v>133000</v>
          </cell>
          <cell r="Y2922">
            <v>127999.47</v>
          </cell>
        </row>
        <row r="2923"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Y2923">
            <v>0</v>
          </cell>
        </row>
        <row r="2924">
          <cell r="J2924" t="str">
            <v>.930</v>
          </cell>
          <cell r="L2924" t="str">
            <v>טיפול  בקהילה</v>
          </cell>
          <cell r="M2924">
            <v>10000</v>
          </cell>
          <cell r="N2924">
            <v>10000</v>
          </cell>
          <cell r="O2924">
            <v>10000</v>
          </cell>
          <cell r="P2924">
            <v>25642</v>
          </cell>
          <cell r="Q2924" t="str">
            <v>.210</v>
          </cell>
          <cell r="S2924" t="str">
            <v>שכר  מדריכים</v>
          </cell>
          <cell r="U2924">
            <v>100000</v>
          </cell>
          <cell r="V2924">
            <v>100000</v>
          </cell>
          <cell r="X2924">
            <v>100000</v>
          </cell>
          <cell r="Y2924">
            <v>68016.91</v>
          </cell>
        </row>
        <row r="2925"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U2925">
            <v>0</v>
          </cell>
          <cell r="V2925">
            <v>0</v>
          </cell>
          <cell r="X2925">
            <v>0</v>
          </cell>
          <cell r="Y2925">
            <v>0</v>
          </cell>
        </row>
        <row r="2926">
          <cell r="J2926" t="str">
            <v>.931</v>
          </cell>
          <cell r="L2926" t="str">
            <v>מוסדות יום נוער</v>
          </cell>
          <cell r="M2926">
            <v>33200</v>
          </cell>
          <cell r="N2926">
            <v>33200</v>
          </cell>
          <cell r="O2926">
            <v>50800</v>
          </cell>
          <cell r="Q2926" t="str">
            <v>.541</v>
          </cell>
          <cell r="S2926" t="str">
            <v>בולים</v>
          </cell>
          <cell r="U2926">
            <v>1900</v>
          </cell>
          <cell r="V2926">
            <v>1900</v>
          </cell>
          <cell r="X2926">
            <v>1800</v>
          </cell>
          <cell r="Y2926">
            <v>1117.57</v>
          </cell>
        </row>
        <row r="2927">
          <cell r="U2927">
            <v>0</v>
          </cell>
          <cell r="V2927">
            <v>0</v>
          </cell>
          <cell r="X2927">
            <v>0</v>
          </cell>
        </row>
        <row r="2928">
          <cell r="Q2928" t="str">
            <v>.840</v>
          </cell>
          <cell r="S2928" t="str">
            <v>טיפול בקהילה</v>
          </cell>
          <cell r="U2928">
            <v>0</v>
          </cell>
          <cell r="V2928">
            <v>0</v>
          </cell>
          <cell r="X2928">
            <v>0</v>
          </cell>
          <cell r="Y2928">
            <v>12862</v>
          </cell>
        </row>
        <row r="2930">
          <cell r="Q2930" t="str">
            <v>.841</v>
          </cell>
          <cell r="S2930" t="str">
            <v>סמים טפול בקהילה</v>
          </cell>
          <cell r="U2930">
            <v>13300</v>
          </cell>
          <cell r="V2930">
            <v>13300</v>
          </cell>
          <cell r="X2930">
            <v>36100</v>
          </cell>
          <cell r="Y2930">
            <v>27202.39</v>
          </cell>
        </row>
        <row r="2931">
          <cell r="U2931">
            <v>0</v>
          </cell>
          <cell r="V2931">
            <v>0</v>
          </cell>
          <cell r="X2931">
            <v>0</v>
          </cell>
          <cell r="Y2931">
            <v>0</v>
          </cell>
        </row>
        <row r="2932">
          <cell r="Q2932" t="str">
            <v>.842</v>
          </cell>
          <cell r="S2932" t="str">
            <v>גמילה מסמים</v>
          </cell>
          <cell r="X2932">
            <v>8600</v>
          </cell>
          <cell r="Y2932">
            <v>3016</v>
          </cell>
        </row>
        <row r="2933">
          <cell r="U2933">
            <v>0</v>
          </cell>
          <cell r="V2933">
            <v>0</v>
          </cell>
          <cell r="X2933">
            <v>0</v>
          </cell>
          <cell r="Y2933">
            <v>0</v>
          </cell>
        </row>
        <row r="2934">
          <cell r="Q2934" t="str">
            <v>.843</v>
          </cell>
          <cell r="S2934" t="str">
            <v>מוסדות יום נוער</v>
          </cell>
          <cell r="U2934">
            <v>44300</v>
          </cell>
          <cell r="V2934">
            <v>44300</v>
          </cell>
          <cell r="X2934">
            <v>64400</v>
          </cell>
          <cell r="Y2934">
            <v>23728</v>
          </cell>
        </row>
        <row r="2935">
          <cell r="U2935" t="str">
            <v xml:space="preserve"> </v>
          </cell>
          <cell r="V2935" t="str">
            <v xml:space="preserve"> </v>
          </cell>
          <cell r="X2935">
            <v>0</v>
          </cell>
        </row>
        <row r="2936">
          <cell r="J2936" t="str">
            <v>3474</v>
          </cell>
          <cell r="L2936" t="str">
            <v>מפתנים</v>
          </cell>
          <cell r="M2936">
            <v>0</v>
          </cell>
          <cell r="N2936">
            <v>0</v>
          </cell>
          <cell r="O2936">
            <v>933000</v>
          </cell>
          <cell r="P2936">
            <v>326586</v>
          </cell>
          <cell r="Q2936" t="str">
            <v>8474</v>
          </cell>
          <cell r="S2936" t="str">
            <v>מפתנים</v>
          </cell>
          <cell r="U2936">
            <v>514800</v>
          </cell>
          <cell r="V2936">
            <v>514800</v>
          </cell>
          <cell r="X2936">
            <v>773300</v>
          </cell>
          <cell r="Y2936">
            <v>887872.95</v>
          </cell>
        </row>
        <row r="2937">
          <cell r="J2937" t="str">
            <v>-------</v>
          </cell>
          <cell r="L2937" t="str">
            <v>---------------------</v>
          </cell>
          <cell r="M2937" t="str">
            <v>--------------</v>
          </cell>
          <cell r="N2937" t="str">
            <v>--------------</v>
          </cell>
          <cell r="O2937" t="str">
            <v>--------------</v>
          </cell>
          <cell r="P2937" t="str">
            <v>--------------</v>
          </cell>
          <cell r="Q2937" t="str">
            <v>-----------------</v>
          </cell>
          <cell r="S2937" t="str">
            <v>----------------------</v>
          </cell>
          <cell r="U2937" t="str">
            <v>-----------------</v>
          </cell>
          <cell r="V2937" t="str">
            <v>-----------------</v>
          </cell>
          <cell r="X2937" t="str">
            <v>-----------------</v>
          </cell>
          <cell r="Y2937" t="str">
            <v>-----------------</v>
          </cell>
        </row>
        <row r="2938">
          <cell r="J2938" t="str">
            <v>34741</v>
          </cell>
          <cell r="L2938" t="str">
            <v>מפתנים</v>
          </cell>
          <cell r="M2938">
            <v>0</v>
          </cell>
          <cell r="N2938">
            <v>0</v>
          </cell>
          <cell r="O2938">
            <v>553000</v>
          </cell>
          <cell r="P2938">
            <v>100824</v>
          </cell>
          <cell r="Q2938" t="str">
            <v>84741</v>
          </cell>
          <cell r="S2938" t="str">
            <v>מפתנים</v>
          </cell>
          <cell r="U2938">
            <v>64000</v>
          </cell>
          <cell r="V2938">
            <v>64000</v>
          </cell>
          <cell r="X2938">
            <v>322500</v>
          </cell>
          <cell r="Y2938">
            <v>349812.17</v>
          </cell>
        </row>
        <row r="2939">
          <cell r="J2939" t="str">
            <v>-----------------</v>
          </cell>
          <cell r="L2939" t="str">
            <v>-----------------</v>
          </cell>
          <cell r="M2939" t="str">
            <v>--------------</v>
          </cell>
          <cell r="N2939" t="str">
            <v>--------------</v>
          </cell>
          <cell r="O2939" t="str">
            <v>--------------</v>
          </cell>
          <cell r="P2939" t="str">
            <v>--------------</v>
          </cell>
          <cell r="Q2939" t="str">
            <v>-----------------</v>
          </cell>
          <cell r="S2939" t="str">
            <v>----------------------</v>
          </cell>
          <cell r="U2939" t="str">
            <v>-----------------</v>
          </cell>
          <cell r="V2939" t="str">
            <v>-----------------</v>
          </cell>
          <cell r="X2939" t="str">
            <v>--------------</v>
          </cell>
          <cell r="Y2939" t="str">
            <v>--------------</v>
          </cell>
        </row>
        <row r="2940">
          <cell r="J2940" t="str">
            <v>.212</v>
          </cell>
          <cell r="L2940" t="str">
            <v>אגרות חנוך תלמידי</v>
          </cell>
          <cell r="O2940">
            <v>11000</v>
          </cell>
          <cell r="P2940">
            <v>5504</v>
          </cell>
          <cell r="Q2940" t="str">
            <v>.210</v>
          </cell>
          <cell r="S2940" t="str">
            <v>משכורות ס. פעולה</v>
          </cell>
          <cell r="X2940">
            <v>15000</v>
          </cell>
          <cell r="Y2940">
            <v>3145</v>
          </cell>
        </row>
        <row r="2941">
          <cell r="L2941" t="str">
            <v>חוץ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U2941">
            <v>0</v>
          </cell>
          <cell r="V2941">
            <v>0</v>
          </cell>
          <cell r="X2941">
            <v>0</v>
          </cell>
          <cell r="Y2941">
            <v>0</v>
          </cell>
        </row>
        <row r="2942">
          <cell r="J2942" t="str">
            <v>.422</v>
          </cell>
          <cell r="L2942" t="str">
            <v>הכנסות הון חוזר</v>
          </cell>
          <cell r="O2942">
            <v>472000</v>
          </cell>
          <cell r="P2942">
            <v>2270</v>
          </cell>
          <cell r="Q2942" t="str">
            <v>.420</v>
          </cell>
          <cell r="S2942" t="str">
            <v>אחזקה ותיקונים</v>
          </cell>
          <cell r="X2942">
            <v>23800</v>
          </cell>
          <cell r="Y2942">
            <v>30391.38</v>
          </cell>
        </row>
        <row r="2943">
          <cell r="O2943">
            <v>0</v>
          </cell>
          <cell r="P2943">
            <v>0</v>
          </cell>
          <cell r="U2943">
            <v>0</v>
          </cell>
          <cell r="V2943">
            <v>0</v>
          </cell>
          <cell r="X2943">
            <v>0</v>
          </cell>
          <cell r="Y2943">
            <v>0</v>
          </cell>
        </row>
        <row r="2944">
          <cell r="J2944" t="str">
            <v>.932</v>
          </cell>
          <cell r="L2944" t="str">
            <v>השת' מ.הרווחה</v>
          </cell>
          <cell r="O2944">
            <v>70000</v>
          </cell>
          <cell r="P2944">
            <v>93050</v>
          </cell>
          <cell r="Q2944" t="str">
            <v>.431</v>
          </cell>
          <cell r="S2944" t="str">
            <v>הוצ' חשמל</v>
          </cell>
          <cell r="U2944">
            <v>59000</v>
          </cell>
          <cell r="V2944">
            <v>59000</v>
          </cell>
          <cell r="X2944">
            <v>47000</v>
          </cell>
          <cell r="Y2944">
            <v>49631.98</v>
          </cell>
        </row>
        <row r="2945"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U2945">
            <v>0</v>
          </cell>
          <cell r="V2945">
            <v>0</v>
          </cell>
          <cell r="X2945">
            <v>0</v>
          </cell>
          <cell r="Y2945">
            <v>0</v>
          </cell>
        </row>
        <row r="2946">
          <cell r="Q2946" t="str">
            <v>.432</v>
          </cell>
          <cell r="S2946" t="str">
            <v>הוצ' מים</v>
          </cell>
          <cell r="U2946">
            <v>5000</v>
          </cell>
          <cell r="V2946">
            <v>5000</v>
          </cell>
          <cell r="X2946">
            <v>5000</v>
          </cell>
          <cell r="Y2946">
            <v>3845.64</v>
          </cell>
        </row>
        <row r="2947">
          <cell r="U2947">
            <v>0</v>
          </cell>
          <cell r="V2947">
            <v>0</v>
          </cell>
          <cell r="X2947">
            <v>0</v>
          </cell>
          <cell r="Y2947">
            <v>0</v>
          </cell>
        </row>
        <row r="2948">
          <cell r="Q2948" t="str">
            <v>.540</v>
          </cell>
          <cell r="S2948" t="str">
            <v>טלפון</v>
          </cell>
          <cell r="X2948">
            <v>20000</v>
          </cell>
          <cell r="Y2948">
            <v>23101.34</v>
          </cell>
        </row>
        <row r="2949">
          <cell r="U2949">
            <v>0</v>
          </cell>
          <cell r="V2949">
            <v>0</v>
          </cell>
          <cell r="X2949">
            <v>0</v>
          </cell>
          <cell r="Y2949">
            <v>0</v>
          </cell>
        </row>
        <row r="2950">
          <cell r="Q2950" t="str">
            <v>.593</v>
          </cell>
          <cell r="S2950" t="str">
            <v>הנח"ש</v>
          </cell>
          <cell r="X2950">
            <v>1000</v>
          </cell>
          <cell r="Y2950">
            <v>1279.72</v>
          </cell>
        </row>
        <row r="2951">
          <cell r="M2951" t="str">
            <v xml:space="preserve"> </v>
          </cell>
          <cell r="N2951" t="str">
            <v xml:space="preserve"> </v>
          </cell>
          <cell r="U2951">
            <v>0</v>
          </cell>
          <cell r="V2951">
            <v>0</v>
          </cell>
          <cell r="X2951">
            <v>0</v>
          </cell>
          <cell r="Y2951">
            <v>0</v>
          </cell>
        </row>
        <row r="2952">
          <cell r="Q2952" t="str">
            <v>.751</v>
          </cell>
          <cell r="S2952" t="str">
            <v>קבלן נקיון</v>
          </cell>
          <cell r="X2952">
            <v>60600</v>
          </cell>
          <cell r="Y2952">
            <v>56722.71</v>
          </cell>
        </row>
        <row r="2953">
          <cell r="U2953">
            <v>0</v>
          </cell>
          <cell r="V2953">
            <v>0</v>
          </cell>
          <cell r="X2953">
            <v>0</v>
          </cell>
        </row>
        <row r="2954">
          <cell r="Q2954" t="str">
            <v>.781</v>
          </cell>
          <cell r="S2954" t="str">
            <v>שירות לאומי- מפתן</v>
          </cell>
          <cell r="X2954">
            <v>7600</v>
          </cell>
          <cell r="Y2954">
            <v>6663</v>
          </cell>
        </row>
        <row r="2956">
          <cell r="Q2956" t="str">
            <v>.841</v>
          </cell>
          <cell r="S2956" t="str">
            <v>תקציב שוטף</v>
          </cell>
          <cell r="X2956">
            <v>142500</v>
          </cell>
          <cell r="Y2956">
            <v>175031.4</v>
          </cell>
        </row>
        <row r="2957">
          <cell r="U2957" t="str">
            <v xml:space="preserve"> </v>
          </cell>
          <cell r="V2957" t="str">
            <v xml:space="preserve"> </v>
          </cell>
          <cell r="X2957">
            <v>0</v>
          </cell>
        </row>
        <row r="2958">
          <cell r="J2958" t="str">
            <v>34742</v>
          </cell>
          <cell r="L2958" t="str">
            <v>תוכנית " מיתר "</v>
          </cell>
          <cell r="M2958">
            <v>0</v>
          </cell>
          <cell r="N2958">
            <v>0</v>
          </cell>
          <cell r="O2958">
            <v>380000</v>
          </cell>
          <cell r="P2958">
            <v>225762</v>
          </cell>
          <cell r="Q2958" t="str">
            <v>84742</v>
          </cell>
          <cell r="S2958" t="str">
            <v>תוכנית " מיתר "</v>
          </cell>
          <cell r="U2958">
            <v>450800</v>
          </cell>
          <cell r="V2958">
            <v>450800</v>
          </cell>
          <cell r="X2958">
            <v>450800</v>
          </cell>
          <cell r="Y2958">
            <v>538060.78</v>
          </cell>
        </row>
        <row r="2959">
          <cell r="J2959" t="str">
            <v>-------</v>
          </cell>
          <cell r="L2959" t="str">
            <v>---------------------</v>
          </cell>
          <cell r="M2959" t="str">
            <v>--------------</v>
          </cell>
          <cell r="N2959" t="str">
            <v>--------------</v>
          </cell>
          <cell r="O2959" t="str">
            <v>--------------</v>
          </cell>
          <cell r="P2959" t="str">
            <v>--------------</v>
          </cell>
          <cell r="Q2959" t="str">
            <v>-----------------</v>
          </cell>
          <cell r="S2959" t="str">
            <v>-----------------</v>
          </cell>
          <cell r="U2959" t="str">
            <v>-----------------</v>
          </cell>
          <cell r="V2959" t="str">
            <v>-----------------</v>
          </cell>
          <cell r="X2959" t="str">
            <v>--------------</v>
          </cell>
          <cell r="Y2959" t="str">
            <v>--------------</v>
          </cell>
        </row>
        <row r="2960">
          <cell r="J2960" t="str">
            <v>.930</v>
          </cell>
          <cell r="L2960" t="str">
            <v>השת' מ.הרווחה</v>
          </cell>
          <cell r="O2960">
            <v>180000</v>
          </cell>
          <cell r="P2960">
            <v>0</v>
          </cell>
          <cell r="Q2960" t="str">
            <v>.112</v>
          </cell>
          <cell r="S2960" t="str">
            <v>שכר רכז לפי תקן-"מ</v>
          </cell>
          <cell r="U2960">
            <v>246000</v>
          </cell>
          <cell r="V2960">
            <v>246000</v>
          </cell>
          <cell r="X2960">
            <v>246000</v>
          </cell>
          <cell r="Y2960">
            <v>333043.71999999997</v>
          </cell>
        </row>
        <row r="2961">
          <cell r="O2961">
            <v>0</v>
          </cell>
          <cell r="P2961">
            <v>0</v>
          </cell>
          <cell r="U2961">
            <v>0</v>
          </cell>
          <cell r="V2961">
            <v>0</v>
          </cell>
          <cell r="X2961">
            <v>0</v>
          </cell>
          <cell r="Y2961">
            <v>0</v>
          </cell>
        </row>
        <row r="2962">
          <cell r="J2962" t="str">
            <v>.932</v>
          </cell>
          <cell r="L2962" t="str">
            <v>השלמה שעות הדרכה</v>
          </cell>
          <cell r="O2962">
            <v>200000</v>
          </cell>
          <cell r="P2962">
            <v>225762</v>
          </cell>
          <cell r="Q2962" t="str">
            <v>.211</v>
          </cell>
          <cell r="S2962" t="str">
            <v>מדריכי חוגים</v>
          </cell>
          <cell r="U2962">
            <v>67000</v>
          </cell>
          <cell r="V2962">
            <v>67000</v>
          </cell>
          <cell r="X2962">
            <v>67000</v>
          </cell>
          <cell r="Y2962">
            <v>83878.02</v>
          </cell>
        </row>
        <row r="2963">
          <cell r="M2963" t="str">
            <v xml:space="preserve"> </v>
          </cell>
          <cell r="N2963" t="str">
            <v xml:space="preserve"> </v>
          </cell>
          <cell r="O2963">
            <v>0</v>
          </cell>
          <cell r="P2963">
            <v>0</v>
          </cell>
          <cell r="U2963">
            <v>0</v>
          </cell>
          <cell r="V2963">
            <v>0</v>
          </cell>
          <cell r="X2963">
            <v>0</v>
          </cell>
          <cell r="Y2963">
            <v>0</v>
          </cell>
        </row>
        <row r="2964">
          <cell r="Q2964" t="str">
            <v>.841</v>
          </cell>
          <cell r="S2964" t="str">
            <v>ת. מניעת אלימות</v>
          </cell>
          <cell r="Y2964">
            <v>23155</v>
          </cell>
        </row>
        <row r="2965">
          <cell r="Y2965">
            <v>0</v>
          </cell>
        </row>
        <row r="2966">
          <cell r="Q2966" t="str">
            <v>.780</v>
          </cell>
          <cell r="S2966" t="str">
            <v>תקציב שוטף</v>
          </cell>
          <cell r="U2966">
            <v>137800</v>
          </cell>
          <cell r="V2966">
            <v>137800</v>
          </cell>
          <cell r="X2966">
            <v>137800</v>
          </cell>
          <cell r="Y2966">
            <v>97984.04</v>
          </cell>
        </row>
        <row r="2967">
          <cell r="X2967">
            <v>0</v>
          </cell>
        </row>
        <row r="2968">
          <cell r="J2968" t="str">
            <v>348</v>
          </cell>
          <cell r="L2968" t="str">
            <v>עבודה קהילתית</v>
          </cell>
          <cell r="M2968">
            <v>114000</v>
          </cell>
          <cell r="N2968">
            <v>114000</v>
          </cell>
          <cell r="O2968">
            <v>204400</v>
          </cell>
          <cell r="P2968">
            <v>133694.9</v>
          </cell>
          <cell r="Q2968" t="str">
            <v>848</v>
          </cell>
          <cell r="S2968" t="str">
            <v>עבודה קהילתית</v>
          </cell>
          <cell r="U2968">
            <v>184800</v>
          </cell>
          <cell r="V2968">
            <v>184800</v>
          </cell>
          <cell r="X2968">
            <v>274400</v>
          </cell>
          <cell r="Y2968">
            <v>182322.72</v>
          </cell>
        </row>
        <row r="2969">
          <cell r="J2969" t="str">
            <v>-------</v>
          </cell>
          <cell r="L2969" t="str">
            <v>---------------------</v>
          </cell>
          <cell r="M2969" t="str">
            <v>--------------</v>
          </cell>
          <cell r="N2969" t="str">
            <v>--------------</v>
          </cell>
          <cell r="O2969" t="str">
            <v>--------------</v>
          </cell>
          <cell r="P2969" t="str">
            <v>--------------</v>
          </cell>
          <cell r="Q2969" t="str">
            <v>-----------------</v>
          </cell>
          <cell r="S2969" t="str">
            <v>-----------------</v>
          </cell>
          <cell r="U2969" t="str">
            <v>-----------------</v>
          </cell>
          <cell r="V2969" t="str">
            <v>-----------------</v>
          </cell>
          <cell r="X2969" t="str">
            <v>-----------------</v>
          </cell>
          <cell r="Y2969" t="str">
            <v>-----------------</v>
          </cell>
        </row>
        <row r="2970">
          <cell r="J2970" t="str">
            <v>3482</v>
          </cell>
          <cell r="L2970" t="str">
            <v>מרכזים קהילתיים</v>
          </cell>
          <cell r="M2970">
            <v>92000</v>
          </cell>
          <cell r="N2970">
            <v>92000</v>
          </cell>
          <cell r="O2970">
            <v>179400</v>
          </cell>
          <cell r="P2970">
            <v>115040.9</v>
          </cell>
          <cell r="Q2970" t="str">
            <v>8482</v>
          </cell>
          <cell r="S2970" t="str">
            <v>מרכזים קהילתיים</v>
          </cell>
          <cell r="U2970">
            <v>129700</v>
          </cell>
          <cell r="V2970">
            <v>129700</v>
          </cell>
          <cell r="X2970">
            <v>211500</v>
          </cell>
          <cell r="Y2970">
            <v>126837.19</v>
          </cell>
        </row>
        <row r="2971">
          <cell r="J2971" t="str">
            <v>-------</v>
          </cell>
          <cell r="L2971" t="str">
            <v>---------------------</v>
          </cell>
          <cell r="M2971" t="str">
            <v>--------------</v>
          </cell>
          <cell r="N2971" t="str">
            <v>--------------</v>
          </cell>
          <cell r="O2971" t="str">
            <v>--------------</v>
          </cell>
          <cell r="P2971" t="str">
            <v>--------------</v>
          </cell>
          <cell r="Q2971" t="str">
            <v>-----------------</v>
          </cell>
          <cell r="S2971" t="str">
            <v>-----------------</v>
          </cell>
          <cell r="U2971" t="str">
            <v>-----------------</v>
          </cell>
          <cell r="V2971" t="str">
            <v>-----------------</v>
          </cell>
          <cell r="X2971" t="str">
            <v>--------------</v>
          </cell>
          <cell r="Y2971" t="str">
            <v>--------------</v>
          </cell>
        </row>
        <row r="2972">
          <cell r="J2972" t="str">
            <v>.420</v>
          </cell>
          <cell r="L2972" t="str">
            <v>תיאטרון קהילתי</v>
          </cell>
          <cell r="M2972">
            <v>12000</v>
          </cell>
          <cell r="N2972">
            <v>12000</v>
          </cell>
          <cell r="O2972">
            <v>10000</v>
          </cell>
          <cell r="P2972">
            <v>5020</v>
          </cell>
          <cell r="Q2972" t="str">
            <v>.210</v>
          </cell>
          <cell r="S2972" t="str">
            <v>שכר מדריכים</v>
          </cell>
          <cell r="U2972">
            <v>15000</v>
          </cell>
          <cell r="V2972">
            <v>15000</v>
          </cell>
          <cell r="X2972">
            <v>15000</v>
          </cell>
          <cell r="Y2972">
            <v>23677.4</v>
          </cell>
        </row>
        <row r="2973">
          <cell r="M2973">
            <v>0</v>
          </cell>
          <cell r="N2973">
            <v>0</v>
          </cell>
          <cell r="O2973">
            <v>0</v>
          </cell>
          <cell r="P2973">
            <v>0</v>
          </cell>
          <cell r="U2973">
            <v>0</v>
          </cell>
          <cell r="V2973">
            <v>0</v>
          </cell>
          <cell r="X2973">
            <v>0</v>
          </cell>
          <cell r="Y2973">
            <v>0</v>
          </cell>
        </row>
        <row r="2974">
          <cell r="J2974" t="str">
            <v>.421</v>
          </cell>
          <cell r="L2974" t="str">
            <v>השתת' תושבים</v>
          </cell>
          <cell r="M2974">
            <v>900</v>
          </cell>
          <cell r="N2974">
            <v>900</v>
          </cell>
          <cell r="O2974">
            <v>500</v>
          </cell>
          <cell r="P2974">
            <v>1280</v>
          </cell>
          <cell r="Q2974" t="str">
            <v>.593</v>
          </cell>
          <cell r="S2974" t="str">
            <v>מ.קהילתית-הנח"ש</v>
          </cell>
          <cell r="U2974">
            <v>1000</v>
          </cell>
          <cell r="V2974">
            <v>1000</v>
          </cell>
          <cell r="X2974">
            <v>1000</v>
          </cell>
          <cell r="Y2974">
            <v>138.28</v>
          </cell>
        </row>
        <row r="2975">
          <cell r="M2975">
            <v>0</v>
          </cell>
          <cell r="N2975">
            <v>0</v>
          </cell>
          <cell r="O2975">
            <v>0</v>
          </cell>
          <cell r="P2975">
            <v>0</v>
          </cell>
          <cell r="U2975">
            <v>0</v>
          </cell>
          <cell r="V2975">
            <v>0</v>
          </cell>
          <cell r="X2975">
            <v>0</v>
          </cell>
          <cell r="Y2975">
            <v>0</v>
          </cell>
        </row>
        <row r="2976">
          <cell r="J2976" t="str">
            <v>.422</v>
          </cell>
          <cell r="L2976" t="str">
            <v>השתלמויות והדרכה</v>
          </cell>
          <cell r="M2976">
            <v>22700</v>
          </cell>
          <cell r="N2976">
            <v>22700</v>
          </cell>
          <cell r="O2976">
            <v>22500</v>
          </cell>
          <cell r="P2976">
            <v>300</v>
          </cell>
          <cell r="Q2976" t="str">
            <v>.780</v>
          </cell>
          <cell r="S2976" t="str">
            <v>השתלמויות והדרכה</v>
          </cell>
          <cell r="U2976">
            <v>28500</v>
          </cell>
          <cell r="V2976">
            <v>28500</v>
          </cell>
          <cell r="X2976">
            <v>28500</v>
          </cell>
          <cell r="Y2976">
            <v>23996</v>
          </cell>
        </row>
        <row r="2977">
          <cell r="M2977">
            <v>0</v>
          </cell>
          <cell r="N2977">
            <v>0</v>
          </cell>
          <cell r="O2977">
            <v>0</v>
          </cell>
          <cell r="P2977">
            <v>0</v>
          </cell>
          <cell r="U2977">
            <v>0</v>
          </cell>
          <cell r="V2977">
            <v>0</v>
          </cell>
          <cell r="X2977">
            <v>0</v>
          </cell>
          <cell r="Y2977">
            <v>0</v>
          </cell>
        </row>
        <row r="2978">
          <cell r="J2978" t="str">
            <v>.423</v>
          </cell>
          <cell r="L2978" t="str">
            <v>פורום נשות עסקים</v>
          </cell>
          <cell r="M2978">
            <v>4800</v>
          </cell>
          <cell r="N2978">
            <v>4800</v>
          </cell>
          <cell r="O2978">
            <v>4800</v>
          </cell>
          <cell r="P2978">
            <v>2900</v>
          </cell>
          <cell r="Q2978" t="str">
            <v>.783</v>
          </cell>
          <cell r="S2978" t="str">
            <v>פורום נשות עסקים</v>
          </cell>
          <cell r="U2978">
            <v>4600</v>
          </cell>
          <cell r="V2978">
            <v>4600</v>
          </cell>
          <cell r="X2978">
            <v>4600</v>
          </cell>
          <cell r="Y2978">
            <v>0</v>
          </cell>
        </row>
        <row r="2979">
          <cell r="U2979">
            <v>0</v>
          </cell>
          <cell r="V2979">
            <v>0</v>
          </cell>
          <cell r="X2979">
            <v>0</v>
          </cell>
          <cell r="Y2979">
            <v>0</v>
          </cell>
        </row>
        <row r="2980">
          <cell r="J2980" t="str">
            <v>.790</v>
          </cell>
          <cell r="L2980" t="str">
            <v>תאטרון קהלתי ק.שלם</v>
          </cell>
          <cell r="O2980">
            <v>92000</v>
          </cell>
          <cell r="P2980">
            <v>49173</v>
          </cell>
          <cell r="Q2980" t="str">
            <v>.784</v>
          </cell>
          <cell r="S2980" t="str">
            <v xml:space="preserve">תאטרון קהלתי </v>
          </cell>
          <cell r="X2980">
            <v>87400</v>
          </cell>
          <cell r="Y2980">
            <v>0</v>
          </cell>
        </row>
        <row r="2981">
          <cell r="S2981" t="str">
            <v>קרית שרת</v>
          </cell>
          <cell r="Y2981">
            <v>0</v>
          </cell>
        </row>
        <row r="2982">
          <cell r="J2982" t="str">
            <v>.930</v>
          </cell>
          <cell r="L2982" t="str">
            <v>עבודה קהילתית</v>
          </cell>
          <cell r="M2982">
            <v>35600</v>
          </cell>
          <cell r="N2982">
            <v>35600</v>
          </cell>
          <cell r="O2982">
            <v>35600</v>
          </cell>
          <cell r="P2982">
            <v>36417.9</v>
          </cell>
          <cell r="Q2982" t="str">
            <v>.785</v>
          </cell>
          <cell r="S2982" t="str">
            <v>תיאטרון קהילתי</v>
          </cell>
          <cell r="U2982">
            <v>11800</v>
          </cell>
          <cell r="V2982">
            <v>11800</v>
          </cell>
          <cell r="X2982">
            <v>11800</v>
          </cell>
          <cell r="Y2982">
            <v>12875.45</v>
          </cell>
        </row>
        <row r="2983">
          <cell r="M2983">
            <v>0</v>
          </cell>
          <cell r="N2983">
            <v>0</v>
          </cell>
          <cell r="O2983">
            <v>0</v>
          </cell>
          <cell r="Y2983">
            <v>0</v>
          </cell>
        </row>
        <row r="2984">
          <cell r="J2984" t="str">
            <v>.934</v>
          </cell>
          <cell r="L2984" t="str">
            <v>פרויקט "קדימה "</v>
          </cell>
          <cell r="M2984">
            <v>16000</v>
          </cell>
          <cell r="N2984">
            <v>16000</v>
          </cell>
          <cell r="O2984">
            <v>14000</v>
          </cell>
          <cell r="P2984">
            <v>19950</v>
          </cell>
          <cell r="Q2984" t="str">
            <v>.841</v>
          </cell>
          <cell r="S2984" t="str">
            <v>עבודה קהילתית</v>
          </cell>
          <cell r="U2984">
            <v>47500</v>
          </cell>
          <cell r="V2984">
            <v>47500</v>
          </cell>
          <cell r="X2984">
            <v>45100</v>
          </cell>
          <cell r="Y2984">
            <v>44896.25</v>
          </cell>
        </row>
        <row r="2985">
          <cell r="M2985">
            <v>0</v>
          </cell>
          <cell r="N2985">
            <v>0</v>
          </cell>
          <cell r="O2985">
            <v>0</v>
          </cell>
          <cell r="U2985">
            <v>0</v>
          </cell>
          <cell r="V2985">
            <v>0</v>
          </cell>
          <cell r="X2985">
            <v>0</v>
          </cell>
        </row>
        <row r="2986">
          <cell r="Q2986" t="str">
            <v>.844</v>
          </cell>
          <cell r="S2986" t="str">
            <v>נפגעי תאונות בדרכי</v>
          </cell>
          <cell r="Y2986">
            <v>4500</v>
          </cell>
        </row>
        <row r="2988">
          <cell r="Q2988" t="str">
            <v>.845</v>
          </cell>
          <cell r="S2988" t="str">
            <v xml:space="preserve">פרויקט תוכנית </v>
          </cell>
          <cell r="U2988">
            <v>21300</v>
          </cell>
          <cell r="V2988">
            <v>21300</v>
          </cell>
          <cell r="X2988">
            <v>18100</v>
          </cell>
          <cell r="Y2988">
            <v>16753.810000000001</v>
          </cell>
        </row>
        <row r="2989">
          <cell r="S2989" t="str">
            <v xml:space="preserve">קדימה </v>
          </cell>
          <cell r="X2989">
            <v>0</v>
          </cell>
        </row>
        <row r="2991">
          <cell r="J2991" t="str">
            <v>3483</v>
          </cell>
          <cell r="L2991" t="str">
            <v>התנדבות</v>
          </cell>
          <cell r="M2991">
            <v>17500</v>
          </cell>
          <cell r="N2991">
            <v>17500</v>
          </cell>
          <cell r="O2991">
            <v>20500</v>
          </cell>
          <cell r="P2991">
            <v>15193</v>
          </cell>
          <cell r="Q2991" t="str">
            <v>8483</v>
          </cell>
          <cell r="S2991" t="str">
            <v>התנדבות</v>
          </cell>
          <cell r="U2991">
            <v>23800</v>
          </cell>
          <cell r="V2991">
            <v>23800</v>
          </cell>
          <cell r="X2991">
            <v>23800</v>
          </cell>
          <cell r="Y2991">
            <v>24931.45</v>
          </cell>
        </row>
        <row r="2992">
          <cell r="J2992" t="str">
            <v>-------</v>
          </cell>
          <cell r="L2992" t="str">
            <v>---------------------</v>
          </cell>
          <cell r="M2992" t="str">
            <v>--------------</v>
          </cell>
          <cell r="N2992" t="str">
            <v>--------------</v>
          </cell>
          <cell r="O2992" t="str">
            <v>--------------</v>
          </cell>
          <cell r="P2992" t="str">
            <v>--------------</v>
          </cell>
          <cell r="Q2992" t="str">
            <v>-----------------</v>
          </cell>
          <cell r="S2992" t="str">
            <v>-----------------</v>
          </cell>
          <cell r="U2992" t="str">
            <v>-----------------</v>
          </cell>
          <cell r="V2992" t="str">
            <v>-----------------</v>
          </cell>
          <cell r="X2992" t="str">
            <v>--------------</v>
          </cell>
          <cell r="Y2992" t="str">
            <v>--------------</v>
          </cell>
        </row>
        <row r="2993">
          <cell r="J2993" t="str">
            <v>.420</v>
          </cell>
          <cell r="L2993" t="str">
            <v>השתתפות פת"גם</v>
          </cell>
          <cell r="M2993">
            <v>7500</v>
          </cell>
          <cell r="N2993">
            <v>7500</v>
          </cell>
          <cell r="O2993">
            <v>7000</v>
          </cell>
          <cell r="P2993">
            <v>8390</v>
          </cell>
          <cell r="Q2993" t="str">
            <v>.841</v>
          </cell>
          <cell r="S2993" t="str">
            <v xml:space="preserve"> פעולות התנדבות</v>
          </cell>
          <cell r="U2993">
            <v>17100</v>
          </cell>
          <cell r="V2993">
            <v>17100</v>
          </cell>
          <cell r="X2993">
            <v>17100</v>
          </cell>
          <cell r="Y2993">
            <v>14145.29</v>
          </cell>
        </row>
        <row r="2994">
          <cell r="M2994">
            <v>0</v>
          </cell>
          <cell r="N2994">
            <v>0</v>
          </cell>
          <cell r="O2994">
            <v>0</v>
          </cell>
          <cell r="P2994">
            <v>0</v>
          </cell>
          <cell r="U2994">
            <v>0</v>
          </cell>
          <cell r="V2994">
            <v>0</v>
          </cell>
          <cell r="X2994">
            <v>0</v>
          </cell>
          <cell r="Y2994">
            <v>0</v>
          </cell>
        </row>
        <row r="2995">
          <cell r="J2995" t="str">
            <v>.931</v>
          </cell>
          <cell r="L2995" t="str">
            <v xml:space="preserve"> פעולות התנדבות</v>
          </cell>
          <cell r="M2995">
            <v>10000</v>
          </cell>
          <cell r="N2995">
            <v>10000</v>
          </cell>
          <cell r="O2995">
            <v>13500</v>
          </cell>
          <cell r="P2995">
            <v>6803</v>
          </cell>
          <cell r="Q2995" t="str">
            <v>.845</v>
          </cell>
          <cell r="S2995" t="str">
            <v>תוכניות פת"גם</v>
          </cell>
          <cell r="U2995">
            <v>6700</v>
          </cell>
          <cell r="V2995">
            <v>6700</v>
          </cell>
          <cell r="X2995">
            <v>6700</v>
          </cell>
          <cell r="Y2995">
            <v>10786.16</v>
          </cell>
        </row>
        <row r="2998">
          <cell r="J2998" t="str">
            <v>3484</v>
          </cell>
          <cell r="L2998" t="str">
            <v>שרות יעוץ לאזרח</v>
          </cell>
          <cell r="M2998">
            <v>4500</v>
          </cell>
          <cell r="N2998">
            <v>4500</v>
          </cell>
          <cell r="O2998">
            <v>4500</v>
          </cell>
          <cell r="P2998">
            <v>3461</v>
          </cell>
          <cell r="Q2998" t="str">
            <v>8484</v>
          </cell>
          <cell r="S2998" t="str">
            <v>שרות יעוץ לאזרח</v>
          </cell>
          <cell r="U2998">
            <v>31300</v>
          </cell>
          <cell r="V2998">
            <v>31300</v>
          </cell>
          <cell r="X2998">
            <v>39100</v>
          </cell>
          <cell r="Y2998">
            <v>30554.080000000002</v>
          </cell>
        </row>
        <row r="2999">
          <cell r="J2999" t="str">
            <v>-------</v>
          </cell>
          <cell r="L2999" t="str">
            <v>---------------------</v>
          </cell>
          <cell r="M2999" t="str">
            <v>--------------</v>
          </cell>
          <cell r="N2999" t="str">
            <v>--------------</v>
          </cell>
          <cell r="O2999" t="str">
            <v>--------------</v>
          </cell>
          <cell r="P2999" t="str">
            <v>--------------</v>
          </cell>
          <cell r="Q2999" t="str">
            <v>-----------------</v>
          </cell>
          <cell r="S2999" t="str">
            <v>-----------------</v>
          </cell>
          <cell r="U2999" t="str">
            <v>-----------------</v>
          </cell>
          <cell r="V2999" t="str">
            <v>-----------------</v>
          </cell>
          <cell r="X2999" t="str">
            <v>--------------</v>
          </cell>
          <cell r="Y2999" t="str">
            <v>--------------</v>
          </cell>
        </row>
        <row r="3000">
          <cell r="J3000" t="str">
            <v>.931</v>
          </cell>
          <cell r="L3000" t="str">
            <v>השתת' מ. הרווחה</v>
          </cell>
          <cell r="M3000">
            <v>4500</v>
          </cell>
          <cell r="N3000">
            <v>4500</v>
          </cell>
          <cell r="O3000">
            <v>4500</v>
          </cell>
          <cell r="P3000">
            <v>3461</v>
          </cell>
          <cell r="Q3000" t="str">
            <v>.420</v>
          </cell>
          <cell r="S3000" t="str">
            <v>אחזקה ותיקונים</v>
          </cell>
          <cell r="U3000">
            <v>1900</v>
          </cell>
          <cell r="V3000">
            <v>1900</v>
          </cell>
          <cell r="X3000">
            <v>1900</v>
          </cell>
          <cell r="Y3000">
            <v>845.31</v>
          </cell>
        </row>
        <row r="3001">
          <cell r="M3001" t="str">
            <v xml:space="preserve"> </v>
          </cell>
          <cell r="N3001" t="str">
            <v xml:space="preserve"> </v>
          </cell>
          <cell r="U3001">
            <v>0</v>
          </cell>
          <cell r="V3001">
            <v>0</v>
          </cell>
          <cell r="X3001">
            <v>0</v>
          </cell>
          <cell r="Y3001">
            <v>0</v>
          </cell>
        </row>
        <row r="3002">
          <cell r="Q3002" t="str">
            <v>.431</v>
          </cell>
          <cell r="S3002" t="str">
            <v>חשמל</v>
          </cell>
          <cell r="U3002">
            <v>3000</v>
          </cell>
          <cell r="V3002">
            <v>3000</v>
          </cell>
          <cell r="X3002">
            <v>3000</v>
          </cell>
          <cell r="Y3002">
            <v>0</v>
          </cell>
        </row>
        <row r="3003">
          <cell r="Y3003">
            <v>0</v>
          </cell>
        </row>
        <row r="3004">
          <cell r="Q3004" t="str">
            <v>.432</v>
          </cell>
          <cell r="S3004" t="str">
            <v>הוצ' מים</v>
          </cell>
          <cell r="U3004">
            <v>1000</v>
          </cell>
          <cell r="V3004">
            <v>1000</v>
          </cell>
          <cell r="X3004">
            <v>1000</v>
          </cell>
          <cell r="Y3004">
            <v>476.34</v>
          </cell>
        </row>
        <row r="3005">
          <cell r="Y3005">
            <v>0</v>
          </cell>
        </row>
        <row r="3006">
          <cell r="Q3006" t="str">
            <v>.540</v>
          </cell>
          <cell r="S3006" t="str">
            <v>טלפון</v>
          </cell>
          <cell r="U3006">
            <v>7000</v>
          </cell>
          <cell r="V3006">
            <v>7000</v>
          </cell>
          <cell r="X3006">
            <v>13000</v>
          </cell>
          <cell r="Y3006">
            <v>12300.89</v>
          </cell>
        </row>
        <row r="3007">
          <cell r="U3007">
            <v>0</v>
          </cell>
          <cell r="V3007">
            <v>0</v>
          </cell>
          <cell r="X3007">
            <v>0</v>
          </cell>
          <cell r="Y3007">
            <v>0</v>
          </cell>
        </row>
        <row r="3008">
          <cell r="Q3008" t="str">
            <v>.751</v>
          </cell>
          <cell r="S3008" t="str">
            <v>קבלן נקיון</v>
          </cell>
          <cell r="U3008">
            <v>10200</v>
          </cell>
          <cell r="V3008">
            <v>10200</v>
          </cell>
          <cell r="X3008">
            <v>12000</v>
          </cell>
          <cell r="Y3008">
            <v>11559.1</v>
          </cell>
        </row>
        <row r="3009">
          <cell r="U3009">
            <v>0</v>
          </cell>
          <cell r="V3009">
            <v>0</v>
          </cell>
          <cell r="X3009">
            <v>0</v>
          </cell>
          <cell r="Y3009">
            <v>0</v>
          </cell>
        </row>
        <row r="3010">
          <cell r="Q3010" t="str">
            <v>.841</v>
          </cell>
          <cell r="S3010" t="str">
            <v>הדרכה מתנדבים</v>
          </cell>
          <cell r="U3010">
            <v>5400</v>
          </cell>
          <cell r="V3010">
            <v>5400</v>
          </cell>
          <cell r="X3010">
            <v>5400</v>
          </cell>
          <cell r="Y3010">
            <v>5372.44</v>
          </cell>
        </row>
        <row r="3011">
          <cell r="U3011">
            <v>0</v>
          </cell>
          <cell r="V3011">
            <v>0</v>
          </cell>
          <cell r="X3011">
            <v>0</v>
          </cell>
          <cell r="Y3011">
            <v>0</v>
          </cell>
        </row>
        <row r="3012">
          <cell r="Q3012" t="str">
            <v>.842</v>
          </cell>
          <cell r="S3012" t="str">
            <v xml:space="preserve"> תקציב שוטף</v>
          </cell>
          <cell r="U3012">
            <v>2800</v>
          </cell>
          <cell r="V3012">
            <v>2800</v>
          </cell>
          <cell r="X3012">
            <v>2800</v>
          </cell>
          <cell r="Y3012">
            <v>0</v>
          </cell>
        </row>
        <row r="3013">
          <cell r="X3013">
            <v>0</v>
          </cell>
        </row>
        <row r="3014">
          <cell r="J3014">
            <v>349</v>
          </cell>
          <cell r="L3014" t="str">
            <v>שרותים לעולים</v>
          </cell>
          <cell r="M3014">
            <v>908200</v>
          </cell>
          <cell r="N3014">
            <v>908200</v>
          </cell>
          <cell r="O3014">
            <v>602700</v>
          </cell>
          <cell r="P3014">
            <v>705421</v>
          </cell>
          <cell r="Q3014" t="str">
            <v>849</v>
          </cell>
          <cell r="S3014" t="str">
            <v>שרותים לעולים</v>
          </cell>
          <cell r="U3014">
            <v>1302900</v>
          </cell>
          <cell r="V3014">
            <v>1302900</v>
          </cell>
          <cell r="X3014">
            <v>798500</v>
          </cell>
          <cell r="Y3014">
            <v>995568.84</v>
          </cell>
        </row>
        <row r="3015">
          <cell r="J3015" t="str">
            <v>-------</v>
          </cell>
          <cell r="L3015" t="str">
            <v>---------------------</v>
          </cell>
          <cell r="M3015" t="str">
            <v>--------------</v>
          </cell>
          <cell r="N3015" t="str">
            <v>--------------</v>
          </cell>
          <cell r="O3015" t="str">
            <v>--------------</v>
          </cell>
          <cell r="P3015" t="str">
            <v>--------------</v>
          </cell>
          <cell r="Q3015" t="str">
            <v>-----------------</v>
          </cell>
          <cell r="S3015" t="str">
            <v>-----------------</v>
          </cell>
          <cell r="U3015" t="str">
            <v>-----------------</v>
          </cell>
          <cell r="V3015" t="str">
            <v>-----------------</v>
          </cell>
          <cell r="X3015" t="str">
            <v>-----------------</v>
          </cell>
          <cell r="Y3015" t="str">
            <v>-----------------</v>
          </cell>
        </row>
        <row r="3016">
          <cell r="J3016">
            <v>3491</v>
          </cell>
          <cell r="L3016" t="str">
            <v>שרותים לעולים</v>
          </cell>
          <cell r="M3016">
            <v>360600</v>
          </cell>
          <cell r="N3016">
            <v>360600</v>
          </cell>
          <cell r="O3016">
            <v>251900</v>
          </cell>
          <cell r="P3016">
            <v>221898</v>
          </cell>
          <cell r="Q3016">
            <v>8491</v>
          </cell>
          <cell r="S3016" t="str">
            <v>שרותים לעולים</v>
          </cell>
          <cell r="U3016">
            <v>515800</v>
          </cell>
          <cell r="V3016">
            <v>515800</v>
          </cell>
          <cell r="X3016">
            <v>354000</v>
          </cell>
          <cell r="Y3016">
            <v>412397.84</v>
          </cell>
        </row>
        <row r="3017">
          <cell r="J3017" t="str">
            <v>-------</v>
          </cell>
          <cell r="L3017" t="str">
            <v>---------------------</v>
          </cell>
          <cell r="M3017" t="str">
            <v>--------------</v>
          </cell>
          <cell r="N3017" t="str">
            <v>--------------</v>
          </cell>
          <cell r="O3017" t="str">
            <v>--------------</v>
          </cell>
          <cell r="P3017" t="str">
            <v>--------------</v>
          </cell>
          <cell r="Q3017" t="str">
            <v>-----------------</v>
          </cell>
          <cell r="S3017" t="str">
            <v>-----------------</v>
          </cell>
          <cell r="U3017" t="str">
            <v>-----------------</v>
          </cell>
          <cell r="V3017" t="str">
            <v>-----------------</v>
          </cell>
          <cell r="X3017" t="str">
            <v>--------------</v>
          </cell>
          <cell r="Y3017" t="str">
            <v>--------------</v>
          </cell>
        </row>
        <row r="3018">
          <cell r="J3018" t="str">
            <v>.420</v>
          </cell>
          <cell r="L3018" t="str">
            <v>הכנסות מועדוני עול</v>
          </cell>
          <cell r="M3018">
            <v>5500</v>
          </cell>
          <cell r="N3018">
            <v>5500</v>
          </cell>
          <cell r="O3018">
            <v>5000</v>
          </cell>
          <cell r="P3018">
            <v>4020</v>
          </cell>
          <cell r="Q3018" t="str">
            <v>.110</v>
          </cell>
          <cell r="S3018" t="str">
            <v xml:space="preserve">עובדי שכונה </v>
          </cell>
          <cell r="U3018">
            <v>94700</v>
          </cell>
          <cell r="V3018">
            <v>94700</v>
          </cell>
          <cell r="X3018">
            <v>90400</v>
          </cell>
          <cell r="Y3018">
            <v>123710.88</v>
          </cell>
        </row>
        <row r="3019">
          <cell r="P3019">
            <v>0</v>
          </cell>
          <cell r="U3019">
            <v>0</v>
          </cell>
          <cell r="V3019">
            <v>0</v>
          </cell>
          <cell r="X3019">
            <v>0</v>
          </cell>
          <cell r="Y3019">
            <v>0</v>
          </cell>
        </row>
        <row r="3020">
          <cell r="J3020" t="str">
            <v>.930</v>
          </cell>
          <cell r="L3020" t="str">
            <v>שכר עו"ס עולים</v>
          </cell>
          <cell r="M3020">
            <v>56000</v>
          </cell>
          <cell r="N3020">
            <v>56000</v>
          </cell>
          <cell r="O3020">
            <v>56000</v>
          </cell>
          <cell r="P3020">
            <v>59858</v>
          </cell>
          <cell r="Q3020" t="str">
            <v>.780</v>
          </cell>
          <cell r="S3020" t="str">
            <v xml:space="preserve">מועדון העולים </v>
          </cell>
          <cell r="U3020">
            <v>29000</v>
          </cell>
          <cell r="V3020">
            <v>29000</v>
          </cell>
          <cell r="X3020">
            <v>21700</v>
          </cell>
          <cell r="Y3020">
            <v>32010.14</v>
          </cell>
        </row>
        <row r="3021">
          <cell r="P3021">
            <v>0</v>
          </cell>
          <cell r="U3021">
            <v>0</v>
          </cell>
          <cell r="V3021">
            <v>0</v>
          </cell>
          <cell r="X3021">
            <v>0</v>
          </cell>
          <cell r="Y3021">
            <v>0</v>
          </cell>
        </row>
        <row r="3022">
          <cell r="J3022" t="str">
            <v>.931</v>
          </cell>
          <cell r="L3022" t="str">
            <v>משפחות במצוקה</v>
          </cell>
          <cell r="M3022">
            <v>19200</v>
          </cell>
          <cell r="N3022">
            <v>19200</v>
          </cell>
          <cell r="O3022">
            <v>19200</v>
          </cell>
          <cell r="P3022">
            <v>11565</v>
          </cell>
          <cell r="Q3022" t="str">
            <v>.841</v>
          </cell>
          <cell r="S3022" t="str">
            <v>משפחות במצוקה</v>
          </cell>
          <cell r="U3022">
            <v>24300</v>
          </cell>
          <cell r="V3022">
            <v>24300</v>
          </cell>
          <cell r="X3022">
            <v>24300</v>
          </cell>
          <cell r="Y3022">
            <v>18796</v>
          </cell>
        </row>
        <row r="3023">
          <cell r="P3023">
            <v>0</v>
          </cell>
          <cell r="U3023">
            <v>0</v>
          </cell>
          <cell r="V3023">
            <v>0</v>
          </cell>
          <cell r="X3023">
            <v>0</v>
          </cell>
          <cell r="Y3023">
            <v>0</v>
          </cell>
        </row>
        <row r="3024">
          <cell r="J3024" t="str">
            <v>.933</v>
          </cell>
          <cell r="L3024" t="str">
            <v>מעון יום אמוני</v>
          </cell>
          <cell r="M3024">
            <v>3800</v>
          </cell>
          <cell r="N3024">
            <v>3800</v>
          </cell>
          <cell r="O3024">
            <v>2100</v>
          </cell>
          <cell r="P3024">
            <v>3357</v>
          </cell>
          <cell r="Q3024" t="str">
            <v>.843</v>
          </cell>
          <cell r="S3024" t="str">
            <v>מעון יום אמוני</v>
          </cell>
          <cell r="U3024">
            <v>5000</v>
          </cell>
          <cell r="V3024">
            <v>5000</v>
          </cell>
          <cell r="X3024">
            <v>2800</v>
          </cell>
          <cell r="Y3024">
            <v>4476</v>
          </cell>
        </row>
        <row r="3025">
          <cell r="P3025">
            <v>0</v>
          </cell>
          <cell r="U3025">
            <v>0</v>
          </cell>
          <cell r="V3025">
            <v>0</v>
          </cell>
          <cell r="X3025">
            <v>0</v>
          </cell>
          <cell r="Y3025">
            <v>0</v>
          </cell>
        </row>
        <row r="3026">
          <cell r="J3026" t="str">
            <v>.934</v>
          </cell>
          <cell r="L3026" t="str">
            <v>ילדים במצוקה</v>
          </cell>
          <cell r="M3026">
            <v>51600</v>
          </cell>
          <cell r="N3026">
            <v>51600</v>
          </cell>
          <cell r="O3026">
            <v>51600</v>
          </cell>
          <cell r="P3026">
            <v>22559</v>
          </cell>
          <cell r="Q3026" t="str">
            <v>.844</v>
          </cell>
          <cell r="S3026" t="str">
            <v>ילדים במצוקה</v>
          </cell>
          <cell r="U3026">
            <v>65400</v>
          </cell>
          <cell r="V3026">
            <v>65400</v>
          </cell>
          <cell r="X3026">
            <v>65400</v>
          </cell>
          <cell r="Y3026">
            <v>35435.9</v>
          </cell>
        </row>
        <row r="3028">
          <cell r="J3028" t="str">
            <v>.935</v>
          </cell>
          <cell r="L3028" t="str">
            <v>ילדים בפנימיות עול</v>
          </cell>
          <cell r="M3028">
            <v>189000</v>
          </cell>
          <cell r="N3028">
            <v>189000</v>
          </cell>
          <cell r="O3028">
            <v>90000</v>
          </cell>
          <cell r="P3028">
            <v>84936</v>
          </cell>
          <cell r="Q3028" t="str">
            <v>.845</v>
          </cell>
          <cell r="S3028" t="str">
            <v>ילדים בפנימיות</v>
          </cell>
          <cell r="U3028">
            <v>252000</v>
          </cell>
          <cell r="V3028">
            <v>252000</v>
          </cell>
          <cell r="X3028">
            <v>114000</v>
          </cell>
          <cell r="Y3028">
            <v>160983</v>
          </cell>
        </row>
        <row r="3030">
          <cell r="J3030" t="str">
            <v>.936</v>
          </cell>
          <cell r="L3030" t="str">
            <v>טיפול בזקנים</v>
          </cell>
          <cell r="M3030">
            <v>28000</v>
          </cell>
          <cell r="N3030">
            <v>28000</v>
          </cell>
          <cell r="O3030">
            <v>28000</v>
          </cell>
          <cell r="P3030">
            <v>35603</v>
          </cell>
          <cell r="Q3030" t="str">
            <v>.846</v>
          </cell>
          <cell r="S3030" t="str">
            <v>טיפול בזקנים</v>
          </cell>
          <cell r="U3030">
            <v>35400</v>
          </cell>
          <cell r="V3030">
            <v>35400</v>
          </cell>
          <cell r="X3030">
            <v>35400</v>
          </cell>
          <cell r="Y3030">
            <v>36985.919999999998</v>
          </cell>
        </row>
        <row r="3031">
          <cell r="J3031" t="str">
            <v>.937</v>
          </cell>
          <cell r="L3031" t="str">
            <v>תוכניות קבוצתיות</v>
          </cell>
          <cell r="M3031">
            <v>7500</v>
          </cell>
          <cell r="N3031">
            <v>7500</v>
          </cell>
          <cell r="Q3031" t="str">
            <v>.847</v>
          </cell>
          <cell r="S3031" t="str">
            <v>תוכניות קבוצתיות</v>
          </cell>
          <cell r="U3031">
            <v>10000</v>
          </cell>
          <cell r="V3031">
            <v>10000</v>
          </cell>
          <cell r="X3031">
            <v>0</v>
          </cell>
          <cell r="Y3031">
            <v>0</v>
          </cell>
        </row>
        <row r="3032">
          <cell r="X3032">
            <v>0</v>
          </cell>
        </row>
        <row r="3033">
          <cell r="J3033" t="str">
            <v>3492</v>
          </cell>
          <cell r="L3033" t="str">
            <v xml:space="preserve">שרותים נוספים </v>
          </cell>
          <cell r="M3033">
            <v>547600</v>
          </cell>
          <cell r="N3033">
            <v>547600</v>
          </cell>
          <cell r="O3033">
            <v>350800</v>
          </cell>
          <cell r="P3033">
            <v>483523</v>
          </cell>
          <cell r="Q3033" t="str">
            <v>8492</v>
          </cell>
          <cell r="S3033" t="str">
            <v xml:space="preserve">שרותים נוספים </v>
          </cell>
          <cell r="U3033">
            <v>787100</v>
          </cell>
          <cell r="V3033">
            <v>787100</v>
          </cell>
          <cell r="X3033">
            <v>444500</v>
          </cell>
          <cell r="Y3033">
            <v>583171</v>
          </cell>
        </row>
        <row r="3034">
          <cell r="J3034" t="str">
            <v>-------</v>
          </cell>
          <cell r="L3034" t="str">
            <v>---------------------</v>
          </cell>
          <cell r="M3034" t="str">
            <v>--------------</v>
          </cell>
          <cell r="N3034" t="str">
            <v>--------------</v>
          </cell>
          <cell r="O3034" t="str">
            <v>--------------</v>
          </cell>
          <cell r="P3034" t="str">
            <v>--------------</v>
          </cell>
          <cell r="Q3034" t="str">
            <v>-----------------</v>
          </cell>
          <cell r="S3034" t="str">
            <v>-----------------</v>
          </cell>
          <cell r="U3034" t="str">
            <v>-----------------</v>
          </cell>
          <cell r="V3034" t="str">
            <v>-----------------</v>
          </cell>
          <cell r="X3034" t="str">
            <v>--------------</v>
          </cell>
          <cell r="Y3034" t="str">
            <v>--------------</v>
          </cell>
        </row>
        <row r="3035">
          <cell r="J3035" t="str">
            <v>.930</v>
          </cell>
          <cell r="L3035" t="str">
            <v>מע"שים</v>
          </cell>
          <cell r="M3035">
            <v>38300</v>
          </cell>
          <cell r="N3035">
            <v>38300</v>
          </cell>
          <cell r="O3035">
            <v>32800</v>
          </cell>
          <cell r="P3035">
            <v>46998</v>
          </cell>
          <cell r="Q3035" t="str">
            <v>.840</v>
          </cell>
          <cell r="S3035" t="str">
            <v>מע"שים</v>
          </cell>
          <cell r="U3035">
            <v>51000</v>
          </cell>
          <cell r="V3035">
            <v>51000</v>
          </cell>
          <cell r="X3035">
            <v>41500</v>
          </cell>
          <cell r="Y3035">
            <v>67829</v>
          </cell>
        </row>
        <row r="3036">
          <cell r="P3036">
            <v>0</v>
          </cell>
          <cell r="U3036">
            <v>0</v>
          </cell>
          <cell r="V3036">
            <v>0</v>
          </cell>
          <cell r="X3036">
            <v>0</v>
          </cell>
          <cell r="Y3036">
            <v>0</v>
          </cell>
        </row>
        <row r="3037">
          <cell r="J3037" t="str">
            <v>.932</v>
          </cell>
          <cell r="L3037" t="str">
            <v xml:space="preserve">נכים בפנימיות </v>
          </cell>
          <cell r="M3037">
            <v>162000</v>
          </cell>
          <cell r="N3037">
            <v>162000</v>
          </cell>
          <cell r="O3037">
            <v>57600</v>
          </cell>
          <cell r="P3037">
            <v>101695</v>
          </cell>
          <cell r="Q3037" t="str">
            <v>.842</v>
          </cell>
          <cell r="S3037" t="str">
            <v xml:space="preserve">נכים בפנימיות </v>
          </cell>
          <cell r="U3037">
            <v>216000</v>
          </cell>
          <cell r="V3037">
            <v>216000</v>
          </cell>
          <cell r="X3037">
            <v>73200</v>
          </cell>
          <cell r="Y3037">
            <v>135589</v>
          </cell>
        </row>
        <row r="3038">
          <cell r="P3038">
            <v>0</v>
          </cell>
          <cell r="U3038">
            <v>0</v>
          </cell>
          <cell r="V3038">
            <v>0</v>
          </cell>
          <cell r="X3038">
            <v>0</v>
          </cell>
          <cell r="Y3038">
            <v>0</v>
          </cell>
        </row>
        <row r="3039">
          <cell r="J3039" t="str">
            <v>.935</v>
          </cell>
          <cell r="L3039" t="str">
            <v>מפגרים בפנימיות</v>
          </cell>
          <cell r="M3039">
            <v>241700</v>
          </cell>
          <cell r="N3039">
            <v>241700</v>
          </cell>
          <cell r="O3039">
            <v>201200</v>
          </cell>
          <cell r="P3039">
            <v>234735</v>
          </cell>
          <cell r="Q3039" t="str">
            <v>.845</v>
          </cell>
          <cell r="S3039" t="str">
            <v>מפגרים בפנימיות</v>
          </cell>
          <cell r="U3039">
            <v>380000</v>
          </cell>
          <cell r="V3039">
            <v>380000</v>
          </cell>
          <cell r="X3039">
            <v>254900</v>
          </cell>
          <cell r="Y3039">
            <v>312980</v>
          </cell>
        </row>
        <row r="3040">
          <cell r="J3040" t="str">
            <v>.936</v>
          </cell>
          <cell r="L3040" t="str">
            <v>מעונות יום עולים</v>
          </cell>
          <cell r="M3040">
            <v>8800</v>
          </cell>
          <cell r="N3040">
            <v>8800</v>
          </cell>
          <cell r="O3040">
            <v>8800</v>
          </cell>
          <cell r="P3040">
            <v>4905</v>
          </cell>
          <cell r="Q3040" t="str">
            <v>.846</v>
          </cell>
          <cell r="S3040" t="str">
            <v>מעונות יום עולים</v>
          </cell>
          <cell r="U3040">
            <v>11100</v>
          </cell>
          <cell r="V3040">
            <v>11100</v>
          </cell>
          <cell r="X3040">
            <v>11100</v>
          </cell>
          <cell r="Y3040">
            <v>6534</v>
          </cell>
        </row>
        <row r="3041">
          <cell r="J3041" t="str">
            <v>.937</v>
          </cell>
          <cell r="L3041" t="str">
            <v>מ.יום טיפולי</v>
          </cell>
          <cell r="M3041">
            <v>96800</v>
          </cell>
          <cell r="N3041">
            <v>96800</v>
          </cell>
          <cell r="O3041">
            <v>50400</v>
          </cell>
          <cell r="P3041">
            <v>95190</v>
          </cell>
          <cell r="Q3041" t="str">
            <v>.847</v>
          </cell>
          <cell r="S3041" t="str">
            <v>מ.יום טיפולי</v>
          </cell>
          <cell r="U3041">
            <v>129000</v>
          </cell>
          <cell r="V3041">
            <v>129000</v>
          </cell>
          <cell r="X3041">
            <v>63800</v>
          </cell>
          <cell r="Y3041">
            <v>60239</v>
          </cell>
        </row>
        <row r="3042">
          <cell r="X3042">
            <v>0</v>
          </cell>
        </row>
        <row r="3043">
          <cell r="J3043">
            <v>369</v>
          </cell>
          <cell r="L3043" t="str">
            <v>קליטת עליה</v>
          </cell>
          <cell r="M3043">
            <v>44500</v>
          </cell>
          <cell r="N3043">
            <v>44500</v>
          </cell>
          <cell r="O3043">
            <v>44000</v>
          </cell>
          <cell r="P3043">
            <v>65907</v>
          </cell>
          <cell r="Q3043">
            <v>869</v>
          </cell>
          <cell r="S3043" t="str">
            <v>קליטת עליה</v>
          </cell>
          <cell r="U3043">
            <v>375100</v>
          </cell>
          <cell r="V3043">
            <v>375100</v>
          </cell>
          <cell r="X3043">
            <v>472100</v>
          </cell>
          <cell r="Y3043">
            <v>695029.67</v>
          </cell>
        </row>
        <row r="3044">
          <cell r="J3044" t="str">
            <v>-------</v>
          </cell>
          <cell r="L3044" t="str">
            <v>---------------------</v>
          </cell>
          <cell r="M3044" t="str">
            <v>--------------</v>
          </cell>
          <cell r="N3044" t="str">
            <v>--------------</v>
          </cell>
          <cell r="O3044" t="str">
            <v>--------------</v>
          </cell>
          <cell r="P3044" t="str">
            <v>--------------</v>
          </cell>
          <cell r="Q3044" t="str">
            <v>-------</v>
          </cell>
          <cell r="S3044" t="str">
            <v>-----------------</v>
          </cell>
          <cell r="U3044" t="str">
            <v>-----------------</v>
          </cell>
          <cell r="V3044" t="str">
            <v>-----------------</v>
          </cell>
          <cell r="X3044" t="str">
            <v>--------------</v>
          </cell>
          <cell r="Y3044" t="str">
            <v>--------------</v>
          </cell>
        </row>
        <row r="3045">
          <cell r="J3045" t="str">
            <v>.421</v>
          </cell>
          <cell r="L3045" t="str">
            <v>תרומות</v>
          </cell>
          <cell r="M3045">
            <v>4500</v>
          </cell>
          <cell r="N3045">
            <v>4500</v>
          </cell>
          <cell r="O3045">
            <v>4000</v>
          </cell>
          <cell r="P3045">
            <v>3900</v>
          </cell>
          <cell r="Q3045" t="str">
            <v>.110</v>
          </cell>
          <cell r="S3045" t="str">
            <v xml:space="preserve">משכורת </v>
          </cell>
          <cell r="U3045">
            <v>310000</v>
          </cell>
          <cell r="V3045">
            <v>310000</v>
          </cell>
          <cell r="X3045">
            <v>402500</v>
          </cell>
          <cell r="Y3045">
            <v>566029.75</v>
          </cell>
        </row>
        <row r="3046">
          <cell r="P3046">
            <v>0</v>
          </cell>
          <cell r="U3046">
            <v>0</v>
          </cell>
          <cell r="V3046">
            <v>0</v>
          </cell>
          <cell r="X3046">
            <v>0</v>
          </cell>
          <cell r="Y3046">
            <v>0</v>
          </cell>
        </row>
        <row r="3047">
          <cell r="J3047" t="str">
            <v>.422</v>
          </cell>
          <cell r="L3047" t="str">
            <v>השתתפות עולים</v>
          </cell>
          <cell r="P3047">
            <v>1020</v>
          </cell>
          <cell r="Q3047" t="str">
            <v>.130</v>
          </cell>
          <cell r="S3047" t="str">
            <v>שעות נוספות</v>
          </cell>
          <cell r="U3047">
            <v>500</v>
          </cell>
          <cell r="V3047">
            <v>500</v>
          </cell>
          <cell r="X3047">
            <v>500</v>
          </cell>
          <cell r="Y3047">
            <v>0</v>
          </cell>
        </row>
        <row r="3048">
          <cell r="P3048">
            <v>0</v>
          </cell>
          <cell r="Y3048">
            <v>0</v>
          </cell>
        </row>
        <row r="3049">
          <cell r="J3049" t="str">
            <v>.950</v>
          </cell>
          <cell r="L3049" t="str">
            <v>השת' מ הקליטה</v>
          </cell>
          <cell r="M3049">
            <v>40000</v>
          </cell>
          <cell r="N3049">
            <v>40000</v>
          </cell>
          <cell r="O3049">
            <v>40000</v>
          </cell>
          <cell r="P3049">
            <v>60987</v>
          </cell>
          <cell r="Q3049" t="str">
            <v>.540</v>
          </cell>
          <cell r="S3049" t="str">
            <v>טלפון</v>
          </cell>
          <cell r="U3049">
            <v>4300</v>
          </cell>
          <cell r="V3049">
            <v>4300</v>
          </cell>
          <cell r="X3049">
            <v>8000</v>
          </cell>
          <cell r="Y3049">
            <v>7825.73</v>
          </cell>
        </row>
        <row r="3050">
          <cell r="P3050">
            <v>0</v>
          </cell>
          <cell r="U3050">
            <v>0</v>
          </cell>
          <cell r="V3050">
            <v>0</v>
          </cell>
          <cell r="X3050">
            <v>0</v>
          </cell>
          <cell r="Y3050">
            <v>0</v>
          </cell>
        </row>
        <row r="3051">
          <cell r="Q3051" t="str">
            <v>.560</v>
          </cell>
          <cell r="S3051" t="str">
            <v>הוצאות משרדיות</v>
          </cell>
          <cell r="U3051">
            <v>4900</v>
          </cell>
          <cell r="V3051">
            <v>4900</v>
          </cell>
          <cell r="X3051">
            <v>4900</v>
          </cell>
          <cell r="Y3051">
            <v>5285.86</v>
          </cell>
        </row>
        <row r="3052">
          <cell r="M3052" t="str">
            <v xml:space="preserve"> </v>
          </cell>
          <cell r="N3052" t="str">
            <v xml:space="preserve"> </v>
          </cell>
          <cell r="U3052">
            <v>0</v>
          </cell>
          <cell r="V3052">
            <v>0</v>
          </cell>
          <cell r="X3052">
            <v>0</v>
          </cell>
          <cell r="Y3052">
            <v>0</v>
          </cell>
        </row>
        <row r="3053">
          <cell r="Q3053" t="str">
            <v>.593</v>
          </cell>
          <cell r="S3053" t="str">
            <v>השתת' בהוצ' הנח"ש</v>
          </cell>
          <cell r="U3053">
            <v>1200</v>
          </cell>
          <cell r="V3053">
            <v>1200</v>
          </cell>
          <cell r="X3053">
            <v>2000</v>
          </cell>
          <cell r="Y3053">
            <v>2411.5100000000002</v>
          </cell>
        </row>
        <row r="3054">
          <cell r="M3054" t="str">
            <v xml:space="preserve"> </v>
          </cell>
          <cell r="N3054" t="str">
            <v xml:space="preserve"> </v>
          </cell>
          <cell r="U3054">
            <v>0</v>
          </cell>
          <cell r="V3054">
            <v>0</v>
          </cell>
          <cell r="X3054">
            <v>0</v>
          </cell>
        </row>
        <row r="3055">
          <cell r="Q3055" t="str">
            <v>.780</v>
          </cell>
          <cell r="S3055" t="str">
            <v>תקציב שוטף</v>
          </cell>
          <cell r="U3055">
            <v>54200</v>
          </cell>
          <cell r="V3055">
            <v>54200</v>
          </cell>
          <cell r="X3055">
            <v>54200</v>
          </cell>
          <cell r="Y3055">
            <v>113476.82</v>
          </cell>
        </row>
        <row r="3056">
          <cell r="S3056" t="str">
            <v>ופרויקטים</v>
          </cell>
          <cell r="U3056" t="str">
            <v xml:space="preserve"> </v>
          </cell>
          <cell r="V3056" t="str">
            <v xml:space="preserve"> </v>
          </cell>
          <cell r="X3056">
            <v>0</v>
          </cell>
          <cell r="Y3056">
            <v>0</v>
          </cell>
        </row>
        <row r="3057">
          <cell r="M3057" t="str">
            <v xml:space="preserve"> </v>
          </cell>
          <cell r="N3057" t="str">
            <v xml:space="preserve"> </v>
          </cell>
        </row>
        <row r="3058">
          <cell r="J3058" t="str">
            <v xml:space="preserve"> </v>
          </cell>
          <cell r="L3058" t="str">
            <v>אגף חזות  העיר</v>
          </cell>
          <cell r="M3058">
            <v>13905000</v>
          </cell>
          <cell r="N3058">
            <v>13905000</v>
          </cell>
          <cell r="O3058">
            <v>9124000</v>
          </cell>
          <cell r="P3058">
            <v>7957125.5999999996</v>
          </cell>
          <cell r="S3058" t="str">
            <v>אגף חזות  העיר</v>
          </cell>
          <cell r="U3058">
            <v>58283500</v>
          </cell>
          <cell r="V3058">
            <v>58283500</v>
          </cell>
          <cell r="X3058">
            <v>51117100</v>
          </cell>
          <cell r="Y3058">
            <v>51530523.850000001</v>
          </cell>
        </row>
        <row r="3059">
          <cell r="J3059" t="str">
            <v>-------</v>
          </cell>
          <cell r="L3059" t="str">
            <v>---------------------</v>
          </cell>
          <cell r="M3059" t="str">
            <v>--------------</v>
          </cell>
          <cell r="N3059" t="str">
            <v>--------------</v>
          </cell>
          <cell r="O3059" t="str">
            <v>--------------</v>
          </cell>
          <cell r="P3059" t="str">
            <v>--------------</v>
          </cell>
          <cell r="Q3059" t="str">
            <v>-----------------</v>
          </cell>
          <cell r="S3059" t="str">
            <v>-----------------------</v>
          </cell>
          <cell r="U3059" t="str">
            <v>-----------------</v>
          </cell>
          <cell r="V3059" t="str">
            <v>-----------------</v>
          </cell>
          <cell r="X3059" t="str">
            <v>-----------------</v>
          </cell>
          <cell r="Y3059" t="str">
            <v>-----------------</v>
          </cell>
        </row>
        <row r="3060">
          <cell r="J3060" t="str">
            <v>21/28</v>
          </cell>
          <cell r="L3060" t="str">
            <v>פיקוח ואיכות הסביבה</v>
          </cell>
          <cell r="M3060">
            <v>13905000</v>
          </cell>
          <cell r="N3060">
            <v>13905000</v>
          </cell>
          <cell r="O3060">
            <v>9124000</v>
          </cell>
          <cell r="P3060">
            <v>7957125.5999999996</v>
          </cell>
          <cell r="Q3060" t="str">
            <v>71/78</v>
          </cell>
          <cell r="S3060" t="str">
            <v>פיקוח ואיכות הסביבה</v>
          </cell>
          <cell r="U3060">
            <v>41537300</v>
          </cell>
          <cell r="V3060">
            <v>41537300</v>
          </cell>
          <cell r="X3060">
            <v>36906500</v>
          </cell>
          <cell r="Y3060">
            <v>38536186.490000002</v>
          </cell>
        </row>
        <row r="3061">
          <cell r="J3061" t="str">
            <v>-------</v>
          </cell>
          <cell r="L3061" t="str">
            <v>---------------------</v>
          </cell>
          <cell r="M3061" t="str">
            <v>--------------</v>
          </cell>
          <cell r="N3061" t="str">
            <v>--------------</v>
          </cell>
          <cell r="O3061" t="str">
            <v>--------------</v>
          </cell>
          <cell r="P3061" t="str">
            <v>--------------</v>
          </cell>
          <cell r="Q3061" t="str">
            <v>--------</v>
          </cell>
          <cell r="S3061" t="str">
            <v>-----------------------</v>
          </cell>
          <cell r="U3061" t="str">
            <v>-----------------</v>
          </cell>
          <cell r="V3061" t="str">
            <v>-----------------</v>
          </cell>
          <cell r="X3061" t="str">
            <v>-----------------</v>
          </cell>
          <cell r="Y3061" t="str">
            <v>-----------------</v>
          </cell>
        </row>
        <row r="3062">
          <cell r="Q3062">
            <v>711</v>
          </cell>
          <cell r="S3062" t="str">
            <v>מינהל האגף</v>
          </cell>
          <cell r="U3062">
            <v>1507200</v>
          </cell>
          <cell r="V3062">
            <v>1507200</v>
          </cell>
          <cell r="X3062">
            <v>1486000</v>
          </cell>
          <cell r="Y3062">
            <v>1530695.17</v>
          </cell>
        </row>
        <row r="3063">
          <cell r="S3063" t="str">
            <v>-----------------------</v>
          </cell>
          <cell r="U3063" t="str">
            <v>-----------------</v>
          </cell>
          <cell r="V3063" t="str">
            <v>-----------------</v>
          </cell>
          <cell r="X3063" t="str">
            <v>--------------</v>
          </cell>
          <cell r="Y3063" t="str">
            <v>--------------</v>
          </cell>
        </row>
        <row r="3064">
          <cell r="Q3064" t="str">
            <v xml:space="preserve">.110 </v>
          </cell>
          <cell r="S3064" t="str">
            <v>משכורות</v>
          </cell>
          <cell r="U3064">
            <v>1198000</v>
          </cell>
          <cell r="V3064">
            <v>1198000</v>
          </cell>
          <cell r="X3064">
            <v>1160000</v>
          </cell>
          <cell r="Y3064">
            <v>1146649.19</v>
          </cell>
        </row>
        <row r="3065">
          <cell r="U3065">
            <v>0</v>
          </cell>
          <cell r="V3065">
            <v>0</v>
          </cell>
          <cell r="X3065">
            <v>0</v>
          </cell>
          <cell r="Y3065">
            <v>0</v>
          </cell>
        </row>
        <row r="3066">
          <cell r="Q3066" t="str">
            <v xml:space="preserve">.420 </v>
          </cell>
          <cell r="S3066" t="str">
            <v>תיקונים</v>
          </cell>
          <cell r="U3066">
            <v>8500</v>
          </cell>
          <cell r="V3066">
            <v>8500</v>
          </cell>
          <cell r="X3066">
            <v>7500</v>
          </cell>
          <cell r="Y3066">
            <v>7614</v>
          </cell>
        </row>
        <row r="3067">
          <cell r="U3067">
            <v>0</v>
          </cell>
          <cell r="V3067">
            <v>0</v>
          </cell>
          <cell r="X3067">
            <v>0</v>
          </cell>
          <cell r="Y3067">
            <v>0</v>
          </cell>
        </row>
        <row r="3068">
          <cell r="Q3068" t="str">
            <v>.431</v>
          </cell>
          <cell r="S3068" t="str">
            <v>חשמל</v>
          </cell>
          <cell r="U3068">
            <v>6500</v>
          </cell>
          <cell r="V3068">
            <v>6500</v>
          </cell>
          <cell r="X3068">
            <v>7000</v>
          </cell>
          <cell r="Y3068">
            <v>6427.01</v>
          </cell>
        </row>
        <row r="3069">
          <cell r="Y3069">
            <v>0</v>
          </cell>
        </row>
        <row r="3070">
          <cell r="Q3070" t="str">
            <v xml:space="preserve">.432 </v>
          </cell>
          <cell r="S3070" t="str">
            <v>מים</v>
          </cell>
          <cell r="U3070">
            <v>21100</v>
          </cell>
          <cell r="V3070">
            <v>21100</v>
          </cell>
          <cell r="X3070">
            <v>11000</v>
          </cell>
          <cell r="Y3070">
            <v>11169.38</v>
          </cell>
        </row>
        <row r="3071">
          <cell r="M3071" t="str">
            <v xml:space="preserve"> </v>
          </cell>
          <cell r="N3071" t="str">
            <v xml:space="preserve"> </v>
          </cell>
          <cell r="U3071">
            <v>0</v>
          </cell>
          <cell r="V3071">
            <v>0</v>
          </cell>
          <cell r="X3071">
            <v>0</v>
          </cell>
          <cell r="Y3071">
            <v>0</v>
          </cell>
        </row>
        <row r="3072">
          <cell r="Q3072" t="str">
            <v xml:space="preserve">.440 </v>
          </cell>
          <cell r="S3072" t="str">
            <v>ביטוח</v>
          </cell>
          <cell r="U3072">
            <v>47000</v>
          </cell>
          <cell r="V3072">
            <v>47000</v>
          </cell>
          <cell r="X3072">
            <v>49800</v>
          </cell>
          <cell r="Y3072">
            <v>50634.559999999998</v>
          </cell>
        </row>
        <row r="3073">
          <cell r="U3073">
            <v>0</v>
          </cell>
          <cell r="V3073">
            <v>0</v>
          </cell>
          <cell r="X3073">
            <v>0</v>
          </cell>
          <cell r="Y3073">
            <v>0</v>
          </cell>
        </row>
        <row r="3074">
          <cell r="Q3074" t="str">
            <v>.511</v>
          </cell>
          <cell r="S3074" t="str">
            <v>הוצאות כיבוד</v>
          </cell>
          <cell r="U3074">
            <v>12300</v>
          </cell>
          <cell r="V3074">
            <v>12300</v>
          </cell>
          <cell r="X3074">
            <v>11300</v>
          </cell>
          <cell r="Y3074">
            <v>11011.85</v>
          </cell>
        </row>
        <row r="3076">
          <cell r="Q3076" t="str">
            <v>.522</v>
          </cell>
          <cell r="S3076" t="str">
            <v>ספרים ועתונים</v>
          </cell>
          <cell r="U3076">
            <v>1800</v>
          </cell>
          <cell r="V3076">
            <v>1800</v>
          </cell>
          <cell r="X3076">
            <v>1100</v>
          </cell>
          <cell r="Y3076">
            <v>2924</v>
          </cell>
        </row>
        <row r="3078">
          <cell r="Q3078" t="str">
            <v xml:space="preserve">.530 </v>
          </cell>
          <cell r="S3078" t="str">
            <v>הוצאות רכב</v>
          </cell>
          <cell r="U3078">
            <v>80000</v>
          </cell>
          <cell r="V3078">
            <v>80000</v>
          </cell>
          <cell r="X3078">
            <v>95000</v>
          </cell>
          <cell r="Y3078">
            <v>129098.71</v>
          </cell>
        </row>
        <row r="3079">
          <cell r="U3079">
            <v>0</v>
          </cell>
          <cell r="V3079">
            <v>0</v>
          </cell>
          <cell r="X3079">
            <v>0</v>
          </cell>
          <cell r="Y3079">
            <v>0</v>
          </cell>
        </row>
        <row r="3080">
          <cell r="Q3080" t="str">
            <v xml:space="preserve">.540 </v>
          </cell>
          <cell r="S3080" t="str">
            <v>טלפון</v>
          </cell>
          <cell r="U3080">
            <v>40000</v>
          </cell>
          <cell r="V3080">
            <v>40000</v>
          </cell>
          <cell r="X3080">
            <v>40000</v>
          </cell>
          <cell r="Y3080">
            <v>50334.57</v>
          </cell>
        </row>
        <row r="3081">
          <cell r="U3081">
            <v>0</v>
          </cell>
          <cell r="V3081">
            <v>0</v>
          </cell>
          <cell r="X3081">
            <v>0</v>
          </cell>
          <cell r="Y3081">
            <v>0</v>
          </cell>
        </row>
        <row r="3082">
          <cell r="Q3082" t="str">
            <v xml:space="preserve">.541 </v>
          </cell>
          <cell r="S3082" t="str">
            <v xml:space="preserve"> בולים</v>
          </cell>
          <cell r="U3082">
            <v>8000</v>
          </cell>
          <cell r="V3082">
            <v>8000</v>
          </cell>
          <cell r="X3082">
            <v>5400</v>
          </cell>
          <cell r="Y3082">
            <v>5560.09</v>
          </cell>
        </row>
        <row r="3083">
          <cell r="Q3083" t="str">
            <v xml:space="preserve">.550 </v>
          </cell>
          <cell r="S3083" t="str">
            <v>פירסומים</v>
          </cell>
          <cell r="U3083">
            <v>21000</v>
          </cell>
          <cell r="V3083">
            <v>21000</v>
          </cell>
          <cell r="X3083">
            <v>18100</v>
          </cell>
          <cell r="Y3083">
            <v>25902</v>
          </cell>
        </row>
        <row r="3084">
          <cell r="Q3084" t="str">
            <v xml:space="preserve">.560 </v>
          </cell>
          <cell r="S3084" t="str">
            <v>הוצאות משרדיות</v>
          </cell>
          <cell r="U3084">
            <v>13000</v>
          </cell>
          <cell r="V3084">
            <v>13000</v>
          </cell>
          <cell r="X3084">
            <v>11300</v>
          </cell>
          <cell r="Y3084">
            <v>13407.98</v>
          </cell>
        </row>
        <row r="3085">
          <cell r="Q3085" t="str">
            <v>.593</v>
          </cell>
          <cell r="S3085" t="str">
            <v>השתת' בהוצ' הנח"ש</v>
          </cell>
          <cell r="U3085">
            <v>7500</v>
          </cell>
          <cell r="V3085">
            <v>7500</v>
          </cell>
          <cell r="X3085">
            <v>15000</v>
          </cell>
          <cell r="Y3085">
            <v>15592.99</v>
          </cell>
        </row>
        <row r="3086">
          <cell r="Q3086" t="str">
            <v>.751</v>
          </cell>
          <cell r="S3086" t="str">
            <v>קבלן נקיון</v>
          </cell>
          <cell r="U3086">
            <v>41000</v>
          </cell>
          <cell r="V3086">
            <v>41000</v>
          </cell>
          <cell r="X3086">
            <v>52000</v>
          </cell>
          <cell r="Y3086">
            <v>53117.84</v>
          </cell>
        </row>
        <row r="3087">
          <cell r="Q3087" t="str">
            <v>.780</v>
          </cell>
          <cell r="S3087" t="str">
            <v>הוצאות שונות</v>
          </cell>
          <cell r="U3087">
            <v>1500</v>
          </cell>
          <cell r="V3087">
            <v>1500</v>
          </cell>
          <cell r="X3087">
            <v>1500</v>
          </cell>
          <cell r="Y3087">
            <v>1251</v>
          </cell>
        </row>
        <row r="3088">
          <cell r="Y3088">
            <v>0</v>
          </cell>
        </row>
        <row r="3089">
          <cell r="J3089" t="str">
            <v>212</v>
          </cell>
          <cell r="L3089" t="str">
            <v>שרותי נקיון</v>
          </cell>
          <cell r="M3089">
            <v>80000</v>
          </cell>
          <cell r="N3089">
            <v>80000</v>
          </cell>
          <cell r="O3089">
            <v>79000</v>
          </cell>
          <cell r="P3089">
            <v>306275.48</v>
          </cell>
          <cell r="Q3089" t="str">
            <v>712</v>
          </cell>
          <cell r="S3089" t="str">
            <v>מחלקת פיקוח  ונקיון</v>
          </cell>
          <cell r="U3089">
            <v>36646600</v>
          </cell>
          <cell r="V3089">
            <v>36646600</v>
          </cell>
          <cell r="X3089">
            <v>32175100</v>
          </cell>
          <cell r="Y3089">
            <v>33782059.620000005</v>
          </cell>
        </row>
        <row r="3090">
          <cell r="J3090" t="str">
            <v>-------</v>
          </cell>
          <cell r="L3090" t="str">
            <v>---------------------</v>
          </cell>
          <cell r="M3090" t="str">
            <v>--------------</v>
          </cell>
          <cell r="N3090" t="str">
            <v>--------------</v>
          </cell>
          <cell r="O3090" t="str">
            <v>--------------</v>
          </cell>
          <cell r="P3090" t="str">
            <v>--------------</v>
          </cell>
          <cell r="Q3090" t="str">
            <v>-----------------</v>
          </cell>
          <cell r="S3090" t="str">
            <v>-----------------</v>
          </cell>
          <cell r="U3090" t="str">
            <v>-----------------</v>
          </cell>
          <cell r="V3090" t="str">
            <v>-----------------</v>
          </cell>
          <cell r="X3090" t="str">
            <v>--------------</v>
          </cell>
          <cell r="Y3090" t="str">
            <v>--------------</v>
          </cell>
        </row>
        <row r="3091">
          <cell r="Q3091" t="str">
            <v xml:space="preserve">2.110 </v>
          </cell>
          <cell r="S3091" t="str">
            <v>משכורות</v>
          </cell>
          <cell r="U3091">
            <v>3333000</v>
          </cell>
          <cell r="V3091">
            <v>3333000</v>
          </cell>
          <cell r="X3091">
            <v>3180300</v>
          </cell>
          <cell r="Y3091">
            <v>3255467.95</v>
          </cell>
        </row>
        <row r="3092">
          <cell r="U3092">
            <v>0</v>
          </cell>
          <cell r="V3092">
            <v>0</v>
          </cell>
          <cell r="X3092">
            <v>0</v>
          </cell>
          <cell r="Y3092">
            <v>0</v>
          </cell>
        </row>
        <row r="3093">
          <cell r="Q3093" t="str">
            <v>2.130</v>
          </cell>
          <cell r="S3093" t="str">
            <v>שעות נוספות</v>
          </cell>
          <cell r="U3093">
            <v>360000</v>
          </cell>
          <cell r="V3093">
            <v>360000</v>
          </cell>
          <cell r="X3093">
            <v>330000</v>
          </cell>
          <cell r="Y3093">
            <v>294433.84000000003</v>
          </cell>
        </row>
        <row r="3094">
          <cell r="U3094">
            <v>0</v>
          </cell>
          <cell r="V3094">
            <v>0</v>
          </cell>
          <cell r="X3094">
            <v>0</v>
          </cell>
          <cell r="Y3094">
            <v>0</v>
          </cell>
        </row>
        <row r="3095">
          <cell r="Q3095" t="str">
            <v>2.210</v>
          </cell>
          <cell r="S3095" t="str">
            <v>פקחים לפי חוזה</v>
          </cell>
          <cell r="U3095">
            <v>2100000</v>
          </cell>
          <cell r="V3095">
            <v>2100000</v>
          </cell>
          <cell r="X3095">
            <v>2000000</v>
          </cell>
          <cell r="Y3095">
            <v>1969588.56</v>
          </cell>
        </row>
        <row r="3096">
          <cell r="U3096">
            <v>0</v>
          </cell>
          <cell r="V3096">
            <v>0</v>
          </cell>
          <cell r="X3096">
            <v>0</v>
          </cell>
          <cell r="Y3096">
            <v>0</v>
          </cell>
        </row>
        <row r="3097">
          <cell r="Q3097">
            <v>2.2109999999999999</v>
          </cell>
          <cell r="S3097" t="str">
            <v>שכר לנוער בקיץ</v>
          </cell>
          <cell r="U3097">
            <v>40000</v>
          </cell>
          <cell r="V3097">
            <v>40000</v>
          </cell>
          <cell r="X3097">
            <v>40000</v>
          </cell>
        </row>
        <row r="3099">
          <cell r="Q3099" t="str">
            <v>2.230</v>
          </cell>
          <cell r="S3099" t="str">
            <v>שעות נוספות פקחים</v>
          </cell>
          <cell r="U3099">
            <v>350000</v>
          </cell>
          <cell r="V3099">
            <v>350000</v>
          </cell>
          <cell r="X3099">
            <v>330000</v>
          </cell>
          <cell r="Y3099">
            <v>333698.42</v>
          </cell>
        </row>
        <row r="3101">
          <cell r="Q3101" t="str">
            <v>2.431</v>
          </cell>
          <cell r="S3101" t="str">
            <v>חשמל</v>
          </cell>
          <cell r="U3101">
            <v>12000</v>
          </cell>
          <cell r="V3101">
            <v>12000</v>
          </cell>
          <cell r="X3101">
            <v>15000</v>
          </cell>
          <cell r="Y3101">
            <v>12594.36</v>
          </cell>
        </row>
        <row r="3102">
          <cell r="U3102">
            <v>0</v>
          </cell>
          <cell r="V3102">
            <v>0</v>
          </cell>
          <cell r="X3102">
            <v>0</v>
          </cell>
          <cell r="Y3102">
            <v>0</v>
          </cell>
        </row>
        <row r="3103">
          <cell r="Q3103" t="str">
            <v>2.432</v>
          </cell>
          <cell r="S3103" t="str">
            <v>מים לשטיפת רכב  טאוט</v>
          </cell>
          <cell r="U3103">
            <v>56900</v>
          </cell>
          <cell r="V3103">
            <v>56900</v>
          </cell>
          <cell r="X3103">
            <v>25000</v>
          </cell>
          <cell r="Y3103">
            <v>30097.19</v>
          </cell>
        </row>
        <row r="3104">
          <cell r="U3104">
            <v>0</v>
          </cell>
          <cell r="V3104">
            <v>0</v>
          </cell>
          <cell r="X3104">
            <v>0</v>
          </cell>
          <cell r="Y3104">
            <v>0</v>
          </cell>
        </row>
        <row r="3105">
          <cell r="Q3105" t="str">
            <v xml:space="preserve">2.440 </v>
          </cell>
          <cell r="S3105" t="str">
            <v>ביטוח</v>
          </cell>
          <cell r="U3105">
            <v>192000</v>
          </cell>
          <cell r="V3105">
            <v>192000</v>
          </cell>
          <cell r="X3105">
            <v>180000</v>
          </cell>
          <cell r="Y3105">
            <v>184601.09</v>
          </cell>
        </row>
        <row r="3106">
          <cell r="U3106">
            <v>0</v>
          </cell>
          <cell r="V3106">
            <v>0</v>
          </cell>
          <cell r="X3106">
            <v>0</v>
          </cell>
          <cell r="Y3106">
            <v>0</v>
          </cell>
        </row>
        <row r="3107">
          <cell r="Q3107" t="str">
            <v>2.511</v>
          </cell>
          <cell r="S3107" t="str">
            <v>הוצאות כיבוד</v>
          </cell>
          <cell r="U3107">
            <v>15000</v>
          </cell>
          <cell r="V3107">
            <v>15000</v>
          </cell>
          <cell r="X3107">
            <v>12600</v>
          </cell>
          <cell r="Y3107">
            <v>11763.03</v>
          </cell>
        </row>
        <row r="3108">
          <cell r="U3108">
            <v>0</v>
          </cell>
          <cell r="V3108">
            <v>0</v>
          </cell>
          <cell r="X3108">
            <v>0</v>
          </cell>
          <cell r="Y3108">
            <v>0</v>
          </cell>
        </row>
        <row r="3109">
          <cell r="Q3109" t="str">
            <v>.530</v>
          </cell>
          <cell r="S3109" t="str">
            <v>רכב מנהלי-פיקוח ונ</v>
          </cell>
          <cell r="U3109">
            <v>240000</v>
          </cell>
          <cell r="V3109">
            <v>240000</v>
          </cell>
          <cell r="X3109">
            <v>199500</v>
          </cell>
          <cell r="Y3109">
            <v>229732.64</v>
          </cell>
        </row>
        <row r="3110">
          <cell r="U3110">
            <v>0</v>
          </cell>
          <cell r="V3110">
            <v>0</v>
          </cell>
          <cell r="X3110">
            <v>0</v>
          </cell>
          <cell r="Y3110">
            <v>0</v>
          </cell>
        </row>
        <row r="3111">
          <cell r="Q3111" t="str">
            <v xml:space="preserve">2.540 </v>
          </cell>
          <cell r="S3111" t="str">
            <v>טלפון</v>
          </cell>
          <cell r="U3111">
            <v>60000</v>
          </cell>
          <cell r="V3111">
            <v>60000</v>
          </cell>
          <cell r="X3111">
            <v>57000</v>
          </cell>
          <cell r="Y3111">
            <v>61706.559999999998</v>
          </cell>
        </row>
        <row r="3112">
          <cell r="U3112">
            <v>0</v>
          </cell>
          <cell r="V3112">
            <v>0</v>
          </cell>
          <cell r="X3112">
            <v>0</v>
          </cell>
          <cell r="Y3112">
            <v>0</v>
          </cell>
        </row>
        <row r="3113">
          <cell r="Q3113" t="str">
            <v xml:space="preserve">2.541 </v>
          </cell>
          <cell r="S3113" t="str">
            <v xml:space="preserve"> בולים</v>
          </cell>
          <cell r="U3113">
            <v>4400</v>
          </cell>
          <cell r="V3113">
            <v>4400</v>
          </cell>
          <cell r="X3113">
            <v>2200</v>
          </cell>
          <cell r="Y3113">
            <v>3015.85</v>
          </cell>
        </row>
        <row r="3114">
          <cell r="U3114">
            <v>0</v>
          </cell>
          <cell r="V3114">
            <v>0</v>
          </cell>
          <cell r="X3114">
            <v>0</v>
          </cell>
          <cell r="Y3114">
            <v>0</v>
          </cell>
        </row>
        <row r="3115">
          <cell r="Q3115" t="str">
            <v xml:space="preserve">2.560 </v>
          </cell>
          <cell r="S3115" t="str">
            <v>הוצאות משרדיות</v>
          </cell>
          <cell r="U3115">
            <v>11300</v>
          </cell>
          <cell r="V3115">
            <v>11300</v>
          </cell>
          <cell r="X3115">
            <v>11300</v>
          </cell>
          <cell r="Y3115">
            <v>12308.86</v>
          </cell>
        </row>
        <row r="3116">
          <cell r="U3116">
            <v>0</v>
          </cell>
          <cell r="V3116">
            <v>0</v>
          </cell>
          <cell r="X3116">
            <v>0</v>
          </cell>
          <cell r="Y3116">
            <v>0</v>
          </cell>
        </row>
        <row r="3117">
          <cell r="J3117" t="str">
            <v>2124</v>
          </cell>
          <cell r="L3117" t="str">
            <v>שרותי נקיון</v>
          </cell>
          <cell r="M3117">
            <v>80000</v>
          </cell>
          <cell r="N3117">
            <v>80000</v>
          </cell>
          <cell r="O3117">
            <v>79000</v>
          </cell>
          <cell r="P3117">
            <v>306275.48</v>
          </cell>
          <cell r="Q3117" t="str">
            <v>2.593</v>
          </cell>
          <cell r="S3117" t="str">
            <v>השתת' בהוצ' הנח"ש</v>
          </cell>
          <cell r="U3117">
            <v>4600</v>
          </cell>
          <cell r="V3117">
            <v>4600</v>
          </cell>
          <cell r="X3117">
            <v>4800</v>
          </cell>
          <cell r="Y3117">
            <v>4510.97</v>
          </cell>
        </row>
        <row r="3118">
          <cell r="J3118" t="str">
            <v>-------</v>
          </cell>
          <cell r="L3118" t="str">
            <v>---------------------</v>
          </cell>
          <cell r="M3118" t="str">
            <v>--------------</v>
          </cell>
          <cell r="N3118" t="str">
            <v>--------------</v>
          </cell>
          <cell r="O3118" t="str">
            <v>--------------</v>
          </cell>
          <cell r="P3118" t="str">
            <v>--------------</v>
          </cell>
          <cell r="U3118">
            <v>0</v>
          </cell>
          <cell r="V3118">
            <v>0</v>
          </cell>
          <cell r="X3118">
            <v>0</v>
          </cell>
          <cell r="Y3118">
            <v>0</v>
          </cell>
        </row>
        <row r="3119">
          <cell r="J3119" t="str">
            <v>3.990</v>
          </cell>
          <cell r="L3119" t="str">
            <v>קרן נקיון</v>
          </cell>
          <cell r="P3119">
            <v>254117</v>
          </cell>
          <cell r="Q3119" t="str">
            <v xml:space="preserve">2.720 </v>
          </cell>
          <cell r="S3119" t="str">
            <v>חומרים  וצבע</v>
          </cell>
          <cell r="U3119">
            <v>63000</v>
          </cell>
          <cell r="V3119">
            <v>63000</v>
          </cell>
          <cell r="X3119">
            <v>38000</v>
          </cell>
          <cell r="Y3119">
            <v>19972.75</v>
          </cell>
        </row>
        <row r="3120">
          <cell r="M3120">
            <v>0</v>
          </cell>
          <cell r="N3120">
            <v>0</v>
          </cell>
          <cell r="O3120">
            <v>0</v>
          </cell>
          <cell r="U3120">
            <v>0</v>
          </cell>
          <cell r="V3120">
            <v>0</v>
          </cell>
          <cell r="X3120">
            <v>0</v>
          </cell>
          <cell r="Y3120">
            <v>0</v>
          </cell>
        </row>
        <row r="3121">
          <cell r="J3121" t="str">
            <v>.220</v>
          </cell>
          <cell r="L3121" t="str">
            <v>אגרת נקוי מגרשים</v>
          </cell>
          <cell r="M3121">
            <v>45000</v>
          </cell>
          <cell r="N3121">
            <v>45000</v>
          </cell>
          <cell r="O3121">
            <v>45000</v>
          </cell>
          <cell r="P3121">
            <v>18780.72</v>
          </cell>
          <cell r="Q3121" t="str">
            <v>2.721</v>
          </cell>
          <cell r="S3121" t="str">
            <v>חומרים ואביזרים</v>
          </cell>
          <cell r="U3121">
            <v>200000</v>
          </cell>
          <cell r="V3121">
            <v>200000</v>
          </cell>
          <cell r="X3121">
            <v>165000</v>
          </cell>
          <cell r="Y3121">
            <v>118288.95</v>
          </cell>
        </row>
        <row r="3122">
          <cell r="M3122">
            <v>0</v>
          </cell>
          <cell r="N3122">
            <v>0</v>
          </cell>
          <cell r="O3122">
            <v>0</v>
          </cell>
          <cell r="P3122">
            <v>0</v>
          </cell>
          <cell r="U3122">
            <v>0</v>
          </cell>
          <cell r="V3122">
            <v>0</v>
          </cell>
          <cell r="X3122">
            <v>0</v>
          </cell>
          <cell r="Y3122">
            <v>0</v>
          </cell>
        </row>
        <row r="3123">
          <cell r="J3123" t="str">
            <v>.490</v>
          </cell>
          <cell r="L3123" t="str">
            <v>שירותים שונים</v>
          </cell>
          <cell r="M3123">
            <v>30000</v>
          </cell>
          <cell r="N3123">
            <v>30000</v>
          </cell>
          <cell r="O3123">
            <v>30000</v>
          </cell>
          <cell r="P3123">
            <v>33377.760000000002</v>
          </cell>
          <cell r="Q3123" t="str">
            <v xml:space="preserve">2.730 </v>
          </cell>
          <cell r="S3123" t="str">
            <v>החזקת מכוניות,בטוח</v>
          </cell>
          <cell r="U3123">
            <v>450000</v>
          </cell>
          <cell r="V3123">
            <v>450000</v>
          </cell>
          <cell r="X3123">
            <v>530000</v>
          </cell>
          <cell r="Y3123">
            <v>508479.5</v>
          </cell>
        </row>
        <row r="3124">
          <cell r="M3124">
            <v>0</v>
          </cell>
          <cell r="N3124">
            <v>0</v>
          </cell>
          <cell r="O3124">
            <v>0</v>
          </cell>
          <cell r="P3124">
            <v>0</v>
          </cell>
          <cell r="U3124">
            <v>0</v>
          </cell>
          <cell r="V3124">
            <v>0</v>
          </cell>
          <cell r="X3124">
            <v>0</v>
          </cell>
          <cell r="Y3124">
            <v>0</v>
          </cell>
        </row>
        <row r="3125">
          <cell r="J3125" t="str">
            <v>.491</v>
          </cell>
          <cell r="L3125" t="str">
            <v>השתת' בפינוי קרטון</v>
          </cell>
          <cell r="M3125">
            <v>5000</v>
          </cell>
          <cell r="N3125">
            <v>5000</v>
          </cell>
          <cell r="O3125">
            <v>4000</v>
          </cell>
          <cell r="P3125">
            <v>0</v>
          </cell>
          <cell r="Q3125" t="str">
            <v xml:space="preserve">2.731 </v>
          </cell>
          <cell r="S3125" t="str">
            <v>אחזקת רכב טאוט</v>
          </cell>
          <cell r="U3125">
            <v>570000</v>
          </cell>
          <cell r="V3125">
            <v>570000</v>
          </cell>
          <cell r="X3125">
            <v>380000</v>
          </cell>
          <cell r="Y3125">
            <v>596834.44999999995</v>
          </cell>
        </row>
        <row r="3126">
          <cell r="P3126">
            <v>0</v>
          </cell>
          <cell r="U3126">
            <v>0</v>
          </cell>
          <cell r="V3126">
            <v>0</v>
          </cell>
          <cell r="X3126">
            <v>0</v>
          </cell>
          <cell r="Y3126">
            <v>0</v>
          </cell>
        </row>
        <row r="3127">
          <cell r="Q3127" t="str">
            <v>2.732</v>
          </cell>
          <cell r="S3127" t="str">
            <v>אחזקת קטנועים</v>
          </cell>
          <cell r="U3127">
            <v>184000</v>
          </cell>
          <cell r="V3127">
            <v>184000</v>
          </cell>
          <cell r="X3127">
            <v>114000</v>
          </cell>
          <cell r="Y3127">
            <v>182859.79</v>
          </cell>
        </row>
        <row r="3128">
          <cell r="U3128">
            <v>0</v>
          </cell>
          <cell r="V3128">
            <v>0</v>
          </cell>
          <cell r="X3128">
            <v>0</v>
          </cell>
          <cell r="Y3128">
            <v>0</v>
          </cell>
        </row>
        <row r="3129">
          <cell r="Q3129" t="str">
            <v>2.752</v>
          </cell>
          <cell r="S3129" t="str">
            <v>קבלן נקוי רחובות</v>
          </cell>
          <cell r="U3129">
            <v>6500000</v>
          </cell>
          <cell r="V3129">
            <v>6500000</v>
          </cell>
          <cell r="X3129">
            <v>5250000</v>
          </cell>
          <cell r="Y3129">
            <v>5105783.3099999996</v>
          </cell>
        </row>
        <row r="3131">
          <cell r="Q3131" t="str">
            <v>2.753</v>
          </cell>
          <cell r="S3131" t="str">
            <v>קבלן נקוי מגרשים</v>
          </cell>
          <cell r="U3131">
            <v>140000</v>
          </cell>
          <cell r="V3131">
            <v>140000</v>
          </cell>
          <cell r="X3131">
            <v>0</v>
          </cell>
          <cell r="Y3131">
            <v>110000</v>
          </cell>
        </row>
        <row r="3133">
          <cell r="Q3133" t="str">
            <v>2.754</v>
          </cell>
          <cell r="S3133" t="str">
            <v>הדברת עשבי בר</v>
          </cell>
          <cell r="U3133">
            <v>150000</v>
          </cell>
          <cell r="V3133">
            <v>150000</v>
          </cell>
          <cell r="Y3133">
            <v>129117.74</v>
          </cell>
        </row>
        <row r="3134">
          <cell r="Y3134">
            <v>0</v>
          </cell>
        </row>
        <row r="3135">
          <cell r="Q3135" t="str">
            <v>2.756</v>
          </cell>
          <cell r="S3135" t="str">
            <v>שכ"ד לחזות העיר</v>
          </cell>
          <cell r="U3135">
            <v>32000</v>
          </cell>
          <cell r="V3135">
            <v>32000</v>
          </cell>
          <cell r="X3135">
            <v>32000</v>
          </cell>
          <cell r="Y3135">
            <v>28988</v>
          </cell>
        </row>
        <row r="3136">
          <cell r="U3136">
            <v>0</v>
          </cell>
          <cell r="V3136">
            <v>0</v>
          </cell>
          <cell r="Y3136">
            <v>0</v>
          </cell>
        </row>
        <row r="3137">
          <cell r="Q3137" t="str">
            <v>2.758</v>
          </cell>
          <cell r="S3137" t="str">
            <v>עבודות רכב טאוט</v>
          </cell>
          <cell r="U3137">
            <v>2200000</v>
          </cell>
          <cell r="V3137">
            <v>2200000</v>
          </cell>
          <cell r="X3137">
            <v>400000</v>
          </cell>
          <cell r="Y3137">
            <v>580322.34</v>
          </cell>
        </row>
        <row r="3138">
          <cell r="U3138">
            <v>0</v>
          </cell>
          <cell r="V3138">
            <v>0</v>
          </cell>
          <cell r="X3138">
            <v>0</v>
          </cell>
          <cell r="Y3138">
            <v>0</v>
          </cell>
        </row>
        <row r="3139">
          <cell r="Q3139" t="str">
            <v>3.754</v>
          </cell>
          <cell r="S3139" t="str">
            <v>קבלני פנוי אשפה</v>
          </cell>
          <cell r="U3139">
            <v>19000000</v>
          </cell>
          <cell r="V3139">
            <v>19000000</v>
          </cell>
          <cell r="X3139">
            <v>18500000</v>
          </cell>
          <cell r="Y3139">
            <v>19534908.530000001</v>
          </cell>
        </row>
        <row r="3140">
          <cell r="U3140">
            <v>0</v>
          </cell>
          <cell r="V3140">
            <v>0</v>
          </cell>
          <cell r="Y3140">
            <v>0</v>
          </cell>
        </row>
        <row r="3141">
          <cell r="Q3141" t="str">
            <v>3.756</v>
          </cell>
          <cell r="S3141" t="str">
            <v>קבלן פנוי קרטון</v>
          </cell>
          <cell r="U3141">
            <v>365800</v>
          </cell>
          <cell r="V3141">
            <v>365800</v>
          </cell>
          <cell r="X3141">
            <v>365800</v>
          </cell>
          <cell r="Y3141">
            <v>393263.27</v>
          </cell>
        </row>
        <row r="3142">
          <cell r="U3142">
            <v>0</v>
          </cell>
          <cell r="V3142">
            <v>0</v>
          </cell>
          <cell r="X3142">
            <v>0</v>
          </cell>
          <cell r="Y3142">
            <v>0</v>
          </cell>
        </row>
        <row r="3143">
          <cell r="Q3143" t="str">
            <v>3.758</v>
          </cell>
          <cell r="S3143" t="str">
            <v>תוספת פיקוח</v>
          </cell>
          <cell r="U3143">
            <v>12600</v>
          </cell>
          <cell r="V3143">
            <v>12600</v>
          </cell>
          <cell r="X3143">
            <v>12600</v>
          </cell>
          <cell r="Y3143">
            <v>12872</v>
          </cell>
        </row>
        <row r="3144">
          <cell r="Y3144">
            <v>0</v>
          </cell>
        </row>
        <row r="3145">
          <cell r="Q3145">
            <v>3.7589999999999999</v>
          </cell>
          <cell r="S3145" t="str">
            <v>מחזור בקבוקי פלסטיק</v>
          </cell>
          <cell r="Y3145">
            <v>52686.67</v>
          </cell>
        </row>
        <row r="3146">
          <cell r="Y3146" t="str">
            <v xml:space="preserve"> </v>
          </cell>
        </row>
        <row r="3147">
          <cell r="Q3147" t="str">
            <v>5.780</v>
          </cell>
          <cell r="S3147" t="str">
            <v>שרותים ציבוריים</v>
          </cell>
          <cell r="Y3147">
            <v>4163</v>
          </cell>
        </row>
        <row r="3151">
          <cell r="Q3151" t="str">
            <v>7153</v>
          </cell>
          <cell r="S3151" t="str">
            <v>הדברת מזיקים</v>
          </cell>
          <cell r="U3151">
            <v>560000</v>
          </cell>
          <cell r="V3151">
            <v>560000</v>
          </cell>
          <cell r="X3151">
            <v>514300</v>
          </cell>
          <cell r="Y3151">
            <v>503764.26</v>
          </cell>
        </row>
        <row r="3152">
          <cell r="Q3152" t="str">
            <v>-------</v>
          </cell>
          <cell r="S3152" t="str">
            <v>-----------------</v>
          </cell>
          <cell r="U3152" t="str">
            <v>-----------------</v>
          </cell>
          <cell r="V3152" t="str">
            <v>-----------------</v>
          </cell>
          <cell r="X3152" t="str">
            <v>--------------</v>
          </cell>
          <cell r="Y3152" t="str">
            <v>--------------</v>
          </cell>
        </row>
        <row r="3153">
          <cell r="Q3153" t="str">
            <v>.750</v>
          </cell>
          <cell r="S3153" t="str">
            <v>קבלן הדברה</v>
          </cell>
          <cell r="U3153">
            <v>250000</v>
          </cell>
          <cell r="V3153">
            <v>250000</v>
          </cell>
          <cell r="X3153">
            <v>204300</v>
          </cell>
          <cell r="Y3153">
            <v>206240.26</v>
          </cell>
        </row>
        <row r="3154">
          <cell r="U3154">
            <v>0</v>
          </cell>
          <cell r="V3154">
            <v>0</v>
          </cell>
          <cell r="X3154">
            <v>0</v>
          </cell>
          <cell r="Y3154">
            <v>0</v>
          </cell>
        </row>
        <row r="3155">
          <cell r="Q3155" t="str">
            <v>.830</v>
          </cell>
          <cell r="S3155" t="str">
            <v>אגוד ערים לתברואה</v>
          </cell>
          <cell r="U3155">
            <v>310000</v>
          </cell>
          <cell r="V3155">
            <v>310000</v>
          </cell>
          <cell r="X3155">
            <v>310000</v>
          </cell>
          <cell r="Y3155">
            <v>297524</v>
          </cell>
        </row>
        <row r="3156">
          <cell r="X3156">
            <v>0</v>
          </cell>
        </row>
        <row r="3157">
          <cell r="J3157">
            <v>28</v>
          </cell>
          <cell r="L3157" t="str">
            <v>רשוי שילוט ופיקוח עירוני</v>
          </cell>
          <cell r="M3157">
            <v>13825000</v>
          </cell>
          <cell r="N3157">
            <v>13825000</v>
          </cell>
          <cell r="O3157">
            <v>9045000</v>
          </cell>
          <cell r="P3157">
            <v>7650850.1199999992</v>
          </cell>
          <cell r="Q3157" t="str">
            <v>78</v>
          </cell>
          <cell r="S3157" t="str">
            <v>רשוי שילוט ופיקוח עירוני</v>
          </cell>
          <cell r="U3157">
            <v>2823500</v>
          </cell>
          <cell r="V3157">
            <v>2823500</v>
          </cell>
          <cell r="X3157">
            <v>2731100</v>
          </cell>
          <cell r="Y3157">
            <v>2719667.44</v>
          </cell>
        </row>
        <row r="3158">
          <cell r="J3158" t="str">
            <v>-------</v>
          </cell>
          <cell r="L3158" t="str">
            <v>---------------------</v>
          </cell>
          <cell r="M3158" t="str">
            <v>--------------</v>
          </cell>
          <cell r="N3158" t="str">
            <v>--------------</v>
          </cell>
          <cell r="O3158" t="str">
            <v>--------------</v>
          </cell>
          <cell r="P3158" t="str">
            <v>-----------------</v>
          </cell>
          <cell r="Q3158" t="str">
            <v>-------</v>
          </cell>
          <cell r="S3158" t="str">
            <v>-----------------</v>
          </cell>
          <cell r="U3158" t="str">
            <v>-----------------</v>
          </cell>
          <cell r="V3158" t="str">
            <v>-----------------</v>
          </cell>
          <cell r="X3158" t="str">
            <v>-----------------</v>
          </cell>
          <cell r="Y3158" t="str">
            <v>-----------------</v>
          </cell>
        </row>
        <row r="3159">
          <cell r="J3159">
            <v>281</v>
          </cell>
          <cell r="L3159" t="str">
            <v>פקוח על חוקי עזר</v>
          </cell>
          <cell r="M3159">
            <v>13275000</v>
          </cell>
          <cell r="N3159">
            <v>13275000</v>
          </cell>
          <cell r="O3159">
            <v>8495000</v>
          </cell>
          <cell r="P3159">
            <v>7217039.5999999996</v>
          </cell>
          <cell r="Q3159" t="str">
            <v>781</v>
          </cell>
          <cell r="S3159" t="str">
            <v>רשוי  עסקים שילוט וחניה</v>
          </cell>
          <cell r="U3159">
            <v>2823500</v>
          </cell>
          <cell r="V3159">
            <v>2823500</v>
          </cell>
          <cell r="X3159">
            <v>2731100</v>
          </cell>
          <cell r="Y3159">
            <v>2719667.44</v>
          </cell>
        </row>
        <row r="3160">
          <cell r="J3160" t="str">
            <v>-------</v>
          </cell>
          <cell r="L3160" t="str">
            <v>---------------------</v>
          </cell>
          <cell r="M3160" t="str">
            <v>--------------</v>
          </cell>
          <cell r="N3160" t="str">
            <v>--------------</v>
          </cell>
          <cell r="O3160" t="str">
            <v>--------------</v>
          </cell>
          <cell r="P3160" t="str">
            <v>--------------</v>
          </cell>
          <cell r="Q3160" t="str">
            <v>-------</v>
          </cell>
          <cell r="S3160" t="str">
            <v>-----------------</v>
          </cell>
          <cell r="U3160" t="str">
            <v>-----------------</v>
          </cell>
          <cell r="V3160" t="str">
            <v>-----------------</v>
          </cell>
          <cell r="X3160" t="str">
            <v>--------------</v>
          </cell>
          <cell r="Y3160" t="str">
            <v>--------------</v>
          </cell>
        </row>
        <row r="3161">
          <cell r="J3161" t="str">
            <v>.220</v>
          </cell>
          <cell r="L3161" t="str">
            <v>רשיון לשלטים</v>
          </cell>
          <cell r="M3161">
            <v>2250000</v>
          </cell>
          <cell r="N3161">
            <v>2250000</v>
          </cell>
          <cell r="O3161">
            <v>2100000</v>
          </cell>
          <cell r="P3161">
            <v>1992839.46</v>
          </cell>
          <cell r="Q3161" t="str">
            <v>.110</v>
          </cell>
          <cell r="S3161" t="str">
            <v>משכורות</v>
          </cell>
          <cell r="U3161">
            <v>2295100</v>
          </cell>
          <cell r="V3161">
            <v>2295100</v>
          </cell>
          <cell r="X3161">
            <v>2190000</v>
          </cell>
          <cell r="Y3161">
            <v>2163871.5</v>
          </cell>
        </row>
        <row r="3162">
          <cell r="M3162">
            <v>0</v>
          </cell>
          <cell r="N3162">
            <v>0</v>
          </cell>
          <cell r="O3162">
            <v>0</v>
          </cell>
          <cell r="P3162">
            <v>0</v>
          </cell>
          <cell r="U3162">
            <v>0</v>
          </cell>
          <cell r="V3162">
            <v>0</v>
          </cell>
          <cell r="X3162">
            <v>0</v>
          </cell>
          <cell r="Y3162">
            <v>0</v>
          </cell>
        </row>
        <row r="3163">
          <cell r="J3163" t="str">
            <v>.290</v>
          </cell>
          <cell r="L3163" t="str">
            <v>אגרת רשוי עסקים</v>
          </cell>
          <cell r="M3163">
            <v>100000</v>
          </cell>
          <cell r="N3163">
            <v>100000</v>
          </cell>
          <cell r="O3163">
            <v>100000</v>
          </cell>
          <cell r="P3163">
            <v>118719.37</v>
          </cell>
          <cell r="Q3163" t="str">
            <v>.130</v>
          </cell>
          <cell r="S3163" t="str">
            <v>שעות נוספות</v>
          </cell>
          <cell r="U3163">
            <v>40000</v>
          </cell>
          <cell r="V3163">
            <v>40000</v>
          </cell>
          <cell r="X3163">
            <v>40000</v>
          </cell>
          <cell r="Y3163">
            <v>50124.52</v>
          </cell>
        </row>
        <row r="3164"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U3164">
            <v>0</v>
          </cell>
          <cell r="V3164">
            <v>0</v>
          </cell>
          <cell r="X3164">
            <v>0</v>
          </cell>
          <cell r="Y3164">
            <v>0</v>
          </cell>
        </row>
        <row r="3165">
          <cell r="J3165" t="str">
            <v>.421</v>
          </cell>
          <cell r="L3165" t="str">
            <v>הדבקת מודעות</v>
          </cell>
          <cell r="M3165">
            <v>100000</v>
          </cell>
          <cell r="N3165">
            <v>100000</v>
          </cell>
          <cell r="O3165">
            <v>100000</v>
          </cell>
          <cell r="P3165">
            <v>108521</v>
          </cell>
          <cell r="Q3165" t="str">
            <v>.431</v>
          </cell>
          <cell r="S3165" t="str">
            <v>חשמל</v>
          </cell>
          <cell r="U3165">
            <v>33800</v>
          </cell>
          <cell r="V3165">
            <v>33800</v>
          </cell>
          <cell r="X3165">
            <v>32000</v>
          </cell>
          <cell r="Y3165">
            <v>26872.62</v>
          </cell>
        </row>
        <row r="3166">
          <cell r="J3166" t="str">
            <v xml:space="preserve">                </v>
          </cell>
          <cell r="M3166">
            <v>0</v>
          </cell>
          <cell r="N3166">
            <v>0</v>
          </cell>
          <cell r="O3166">
            <v>0</v>
          </cell>
          <cell r="P3166">
            <v>0</v>
          </cell>
          <cell r="Y3166">
            <v>0</v>
          </cell>
        </row>
        <row r="3167">
          <cell r="J3167" t="str">
            <v>.422</v>
          </cell>
          <cell r="L3167" t="str">
            <v>חברות פרסום</v>
          </cell>
          <cell r="M3167">
            <v>1500000</v>
          </cell>
          <cell r="N3167">
            <v>1500000</v>
          </cell>
          <cell r="O3167">
            <v>1500000</v>
          </cell>
          <cell r="P3167">
            <v>1011705.75</v>
          </cell>
          <cell r="Q3167" t="str">
            <v xml:space="preserve">.440 </v>
          </cell>
          <cell r="S3167" t="str">
            <v>ביטוח</v>
          </cell>
          <cell r="U3167">
            <v>5200</v>
          </cell>
          <cell r="V3167">
            <v>5200</v>
          </cell>
          <cell r="X3167">
            <v>6000</v>
          </cell>
          <cell r="Y3167">
            <v>5150.66</v>
          </cell>
        </row>
        <row r="3168">
          <cell r="M3168">
            <v>0</v>
          </cell>
          <cell r="N3168">
            <v>0</v>
          </cell>
          <cell r="O3168">
            <v>0</v>
          </cell>
          <cell r="P3168">
            <v>0</v>
          </cell>
          <cell r="U3168">
            <v>0</v>
          </cell>
          <cell r="V3168">
            <v>0</v>
          </cell>
          <cell r="X3168">
            <v>0</v>
          </cell>
          <cell r="Y3168">
            <v>0</v>
          </cell>
        </row>
        <row r="3169">
          <cell r="J3169" t="str">
            <v>.423</v>
          </cell>
          <cell r="L3169" t="str">
            <v>דמי שמוש במדרכה</v>
          </cell>
          <cell r="M3169">
            <v>95000</v>
          </cell>
          <cell r="N3169">
            <v>95000</v>
          </cell>
          <cell r="O3169">
            <v>95000</v>
          </cell>
          <cell r="P3169">
            <v>78784.02</v>
          </cell>
          <cell r="Q3169" t="str">
            <v>.511</v>
          </cell>
          <cell r="S3169" t="str">
            <v>הוצאות כיבוד</v>
          </cell>
          <cell r="U3169">
            <v>4600</v>
          </cell>
          <cell r="V3169">
            <v>4600</v>
          </cell>
          <cell r="X3169">
            <v>4600</v>
          </cell>
          <cell r="Y3169">
            <v>4811.59</v>
          </cell>
        </row>
        <row r="3170">
          <cell r="M3170">
            <v>0</v>
          </cell>
          <cell r="N3170">
            <v>0</v>
          </cell>
          <cell r="O3170">
            <v>0</v>
          </cell>
          <cell r="U3170">
            <v>0</v>
          </cell>
          <cell r="V3170">
            <v>0</v>
          </cell>
          <cell r="X3170">
            <v>0</v>
          </cell>
        </row>
        <row r="3171">
          <cell r="J3171" t="str">
            <v>.424</v>
          </cell>
          <cell r="L3171" t="str">
            <v>קנסות מחניה</v>
          </cell>
          <cell r="M3171">
            <v>9000000</v>
          </cell>
          <cell r="N3171">
            <v>9000000</v>
          </cell>
          <cell r="O3171">
            <v>4300000</v>
          </cell>
          <cell r="P3171">
            <v>3749470</v>
          </cell>
          <cell r="Q3171" t="str">
            <v xml:space="preserve">.540 </v>
          </cell>
          <cell r="S3171" t="str">
            <v>טלפון</v>
          </cell>
          <cell r="U3171">
            <v>18600</v>
          </cell>
          <cell r="V3171">
            <v>18600</v>
          </cell>
          <cell r="X3171">
            <v>20000</v>
          </cell>
          <cell r="Y3171">
            <v>25539.32</v>
          </cell>
        </row>
        <row r="3172">
          <cell r="M3172">
            <v>0</v>
          </cell>
          <cell r="N3172">
            <v>0</v>
          </cell>
          <cell r="O3172">
            <v>0</v>
          </cell>
          <cell r="P3172">
            <v>0</v>
          </cell>
          <cell r="U3172">
            <v>0</v>
          </cell>
          <cell r="V3172">
            <v>0</v>
          </cell>
          <cell r="X3172">
            <v>0</v>
          </cell>
          <cell r="Y3172">
            <v>0</v>
          </cell>
        </row>
        <row r="3173">
          <cell r="J3173" t="str">
            <v>.425</v>
          </cell>
          <cell r="L3173" t="str">
            <v>דוכנים בחגים</v>
          </cell>
          <cell r="M3173">
            <v>150000</v>
          </cell>
          <cell r="N3173">
            <v>150000</v>
          </cell>
          <cell r="O3173">
            <v>200000</v>
          </cell>
          <cell r="P3173">
            <v>157000</v>
          </cell>
          <cell r="Q3173" t="str">
            <v xml:space="preserve">.541 </v>
          </cell>
          <cell r="S3173" t="str">
            <v xml:space="preserve"> בולים</v>
          </cell>
          <cell r="U3173">
            <v>6000</v>
          </cell>
          <cell r="V3173">
            <v>6000</v>
          </cell>
          <cell r="X3173">
            <v>3600</v>
          </cell>
          <cell r="Y3173">
            <v>3787.07</v>
          </cell>
        </row>
        <row r="3174"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U3174">
            <v>0</v>
          </cell>
          <cell r="V3174">
            <v>0</v>
          </cell>
          <cell r="X3174">
            <v>0</v>
          </cell>
          <cell r="Y3174">
            <v>0</v>
          </cell>
        </row>
        <row r="3175">
          <cell r="J3175" t="str">
            <v>.426</v>
          </cell>
          <cell r="L3175" t="str">
            <v>איסוף  בגדים</v>
          </cell>
          <cell r="M3175">
            <v>80000</v>
          </cell>
          <cell r="N3175">
            <v>80000</v>
          </cell>
          <cell r="O3175">
            <v>100000</v>
          </cell>
          <cell r="Q3175" t="str">
            <v xml:space="preserve">.560 </v>
          </cell>
          <cell r="S3175" t="str">
            <v>הוצאות משרדיות</v>
          </cell>
          <cell r="U3175">
            <v>3600</v>
          </cell>
          <cell r="V3175">
            <v>3600</v>
          </cell>
          <cell r="X3175">
            <v>3600</v>
          </cell>
          <cell r="Y3175">
            <v>3998.63</v>
          </cell>
        </row>
        <row r="3176">
          <cell r="U3176">
            <v>0</v>
          </cell>
          <cell r="V3176">
            <v>0</v>
          </cell>
          <cell r="X3176">
            <v>0</v>
          </cell>
          <cell r="Y3176">
            <v>0</v>
          </cell>
        </row>
        <row r="3177">
          <cell r="M3177" t="str">
            <v xml:space="preserve"> </v>
          </cell>
          <cell r="N3177" t="str">
            <v xml:space="preserve"> </v>
          </cell>
          <cell r="Q3177" t="str">
            <v>.593</v>
          </cell>
          <cell r="S3177" t="str">
            <v>השתת' בהוצ' הנח"ש</v>
          </cell>
          <cell r="U3177">
            <v>55300</v>
          </cell>
          <cell r="V3177">
            <v>55300</v>
          </cell>
          <cell r="X3177">
            <v>91000</v>
          </cell>
          <cell r="Y3177">
            <v>94985.63</v>
          </cell>
        </row>
        <row r="3178">
          <cell r="U3178">
            <v>0</v>
          </cell>
          <cell r="V3178">
            <v>0</v>
          </cell>
          <cell r="X3178">
            <v>0</v>
          </cell>
          <cell r="Y3178">
            <v>0</v>
          </cell>
        </row>
        <row r="3179">
          <cell r="M3179" t="str">
            <v xml:space="preserve"> </v>
          </cell>
          <cell r="N3179" t="str">
            <v xml:space="preserve"> </v>
          </cell>
          <cell r="Q3179" t="str">
            <v>.720</v>
          </cell>
          <cell r="S3179" t="str">
            <v>חמרים  להדבקת מודעות</v>
          </cell>
          <cell r="U3179">
            <v>18100</v>
          </cell>
          <cell r="V3179">
            <v>18100</v>
          </cell>
          <cell r="X3179">
            <v>18100</v>
          </cell>
          <cell r="Y3179">
            <v>19917.05</v>
          </cell>
        </row>
        <row r="3180">
          <cell r="U3180">
            <v>0</v>
          </cell>
          <cell r="V3180">
            <v>0</v>
          </cell>
          <cell r="X3180">
            <v>0</v>
          </cell>
          <cell r="Y3180">
            <v>0</v>
          </cell>
        </row>
        <row r="3181">
          <cell r="J3181">
            <v>282</v>
          </cell>
          <cell r="L3181" t="str">
            <v>בית משפט מקומי</v>
          </cell>
          <cell r="M3181">
            <v>550000</v>
          </cell>
          <cell r="N3181">
            <v>550000</v>
          </cell>
          <cell r="O3181">
            <v>550000</v>
          </cell>
          <cell r="P3181">
            <v>433810.52</v>
          </cell>
          <cell r="Q3181" t="str">
            <v>.754</v>
          </cell>
          <cell r="S3181" t="str">
            <v>אכיפת חוקי עזר</v>
          </cell>
          <cell r="U3181">
            <v>118800</v>
          </cell>
          <cell r="V3181">
            <v>118800</v>
          </cell>
          <cell r="X3181">
            <v>118800</v>
          </cell>
          <cell r="Y3181">
            <v>199822.96</v>
          </cell>
        </row>
        <row r="3182">
          <cell r="J3182" t="str">
            <v>-------</v>
          </cell>
          <cell r="L3182" t="str">
            <v>---------------------</v>
          </cell>
          <cell r="M3182" t="str">
            <v>--------------</v>
          </cell>
          <cell r="N3182" t="str">
            <v>--------------</v>
          </cell>
          <cell r="O3182" t="str">
            <v>--------------</v>
          </cell>
          <cell r="P3182" t="str">
            <v>--------------</v>
          </cell>
        </row>
        <row r="3183">
          <cell r="J3183" t="str">
            <v>.421</v>
          </cell>
          <cell r="L3183" t="str">
            <v>קנסות בית משפט</v>
          </cell>
          <cell r="M3183">
            <v>200000</v>
          </cell>
          <cell r="N3183">
            <v>200000</v>
          </cell>
          <cell r="O3183">
            <v>200000</v>
          </cell>
          <cell r="P3183">
            <v>206209.64</v>
          </cell>
          <cell r="Q3183" t="str">
            <v>.755</v>
          </cell>
          <cell r="S3183" t="str">
            <v>שיפור חזיתות  ושילוט</v>
          </cell>
          <cell r="U3183">
            <v>18100</v>
          </cell>
          <cell r="V3183">
            <v>18100</v>
          </cell>
          <cell r="X3183">
            <v>18100</v>
          </cell>
          <cell r="Y3183">
            <v>16996.759999999998</v>
          </cell>
        </row>
        <row r="3184">
          <cell r="P3184">
            <v>0</v>
          </cell>
          <cell r="Q3184" t="str">
            <v>.756</v>
          </cell>
          <cell r="S3184" t="str">
            <v>איתור רכב במ. התחבורה</v>
          </cell>
          <cell r="U3184">
            <v>71300</v>
          </cell>
          <cell r="V3184">
            <v>71300</v>
          </cell>
          <cell r="X3184">
            <v>71300</v>
          </cell>
        </row>
        <row r="3185">
          <cell r="J3185" t="str">
            <v>.422</v>
          </cell>
          <cell r="L3185" t="str">
            <v>הכנסות מברירת קנס</v>
          </cell>
          <cell r="M3185">
            <v>350000</v>
          </cell>
          <cell r="N3185">
            <v>350000</v>
          </cell>
          <cell r="O3185">
            <v>350000</v>
          </cell>
          <cell r="P3185">
            <v>227600.88</v>
          </cell>
          <cell r="Q3185" t="str">
            <v>.780</v>
          </cell>
          <cell r="S3185" t="str">
            <v>השכרת מסופונים</v>
          </cell>
          <cell r="U3185">
            <v>135000</v>
          </cell>
          <cell r="V3185">
            <v>135000</v>
          </cell>
          <cell r="X3185">
            <v>114000</v>
          </cell>
          <cell r="Y3185">
            <v>103789.13</v>
          </cell>
        </row>
        <row r="3187">
          <cell r="S3187" t="str">
            <v>מח'  גנים ונטיעות</v>
          </cell>
          <cell r="U3187">
            <v>16746200</v>
          </cell>
          <cell r="V3187">
            <v>16746200</v>
          </cell>
          <cell r="X3187">
            <v>14210600</v>
          </cell>
          <cell r="Y3187">
            <v>12994337.359999999</v>
          </cell>
        </row>
        <row r="3188">
          <cell r="Q3188" t="str">
            <v>--------</v>
          </cell>
          <cell r="S3188" t="str">
            <v>-----------------</v>
          </cell>
          <cell r="U3188" t="str">
            <v>-----------------</v>
          </cell>
          <cell r="V3188" t="str">
            <v>-----------------</v>
          </cell>
          <cell r="X3188" t="str">
            <v>-----------------</v>
          </cell>
          <cell r="Y3188" t="str">
            <v>-----------------</v>
          </cell>
        </row>
        <row r="3189">
          <cell r="Q3189" t="str">
            <v>746</v>
          </cell>
          <cell r="S3189" t="str">
            <v>גנים ונטיעות</v>
          </cell>
          <cell r="U3189">
            <v>15337200</v>
          </cell>
          <cell r="V3189">
            <v>15337200</v>
          </cell>
          <cell r="X3189">
            <v>13209600</v>
          </cell>
          <cell r="Y3189">
            <v>12136601.699999999</v>
          </cell>
        </row>
        <row r="3190">
          <cell r="Q3190" t="str">
            <v>--------</v>
          </cell>
          <cell r="S3190" t="str">
            <v>-----------------</v>
          </cell>
          <cell r="U3190" t="str">
            <v>-----------------</v>
          </cell>
          <cell r="V3190" t="str">
            <v>-----------------</v>
          </cell>
          <cell r="X3190" t="str">
            <v>--------------</v>
          </cell>
          <cell r="Y3190" t="str">
            <v>--------------</v>
          </cell>
        </row>
        <row r="3191">
          <cell r="Q3191" t="str">
            <v xml:space="preserve">.110 </v>
          </cell>
          <cell r="S3191" t="str">
            <v>משכורות</v>
          </cell>
          <cell r="U3191">
            <v>1678900</v>
          </cell>
          <cell r="V3191">
            <v>1678900</v>
          </cell>
          <cell r="X3191">
            <v>1602000</v>
          </cell>
          <cell r="Y3191">
            <v>1633666.93</v>
          </cell>
        </row>
        <row r="3192">
          <cell r="U3192">
            <v>0</v>
          </cell>
          <cell r="V3192">
            <v>0</v>
          </cell>
          <cell r="X3192">
            <v>0</v>
          </cell>
          <cell r="Y3192">
            <v>0</v>
          </cell>
        </row>
        <row r="3193">
          <cell r="Q3193" t="str">
            <v>.130</v>
          </cell>
          <cell r="S3193" t="str">
            <v>שעות נוספות</v>
          </cell>
          <cell r="U3193">
            <v>60000</v>
          </cell>
          <cell r="V3193">
            <v>60000</v>
          </cell>
          <cell r="X3193">
            <v>60000</v>
          </cell>
          <cell r="Y3193">
            <v>43644.84</v>
          </cell>
        </row>
        <row r="3194">
          <cell r="U3194">
            <v>0</v>
          </cell>
          <cell r="V3194">
            <v>0</v>
          </cell>
          <cell r="X3194">
            <v>0</v>
          </cell>
          <cell r="Y3194">
            <v>0</v>
          </cell>
        </row>
        <row r="3195">
          <cell r="Q3195" t="str">
            <v>.431</v>
          </cell>
          <cell r="S3195" t="str">
            <v>חשמל</v>
          </cell>
          <cell r="U3195">
            <v>6500</v>
          </cell>
          <cell r="V3195">
            <v>6500</v>
          </cell>
          <cell r="X3195">
            <v>8000</v>
          </cell>
          <cell r="Y3195">
            <v>6297.21</v>
          </cell>
        </row>
        <row r="3196">
          <cell r="Y3196">
            <v>0</v>
          </cell>
        </row>
        <row r="3197">
          <cell r="Q3197" t="str">
            <v xml:space="preserve">.440 </v>
          </cell>
          <cell r="S3197" t="str">
            <v>ביטוח</v>
          </cell>
          <cell r="U3197">
            <v>68000</v>
          </cell>
          <cell r="V3197">
            <v>68000</v>
          </cell>
          <cell r="X3197">
            <v>68000</v>
          </cell>
          <cell r="Y3197">
            <v>67729.27</v>
          </cell>
        </row>
        <row r="3198">
          <cell r="U3198">
            <v>0</v>
          </cell>
          <cell r="V3198">
            <v>0</v>
          </cell>
          <cell r="X3198">
            <v>0</v>
          </cell>
          <cell r="Y3198">
            <v>0</v>
          </cell>
        </row>
        <row r="3199">
          <cell r="Q3199" t="str">
            <v>.511</v>
          </cell>
          <cell r="S3199" t="str">
            <v>הוצאות כיבוד</v>
          </cell>
          <cell r="U3199">
            <v>3800</v>
          </cell>
          <cell r="V3199">
            <v>3800</v>
          </cell>
          <cell r="X3199">
            <v>4400</v>
          </cell>
          <cell r="Y3199">
            <v>3817.16</v>
          </cell>
        </row>
        <row r="3200">
          <cell r="U3200">
            <v>0</v>
          </cell>
          <cell r="V3200">
            <v>0</v>
          </cell>
          <cell r="X3200">
            <v>0</v>
          </cell>
          <cell r="Y3200">
            <v>0</v>
          </cell>
        </row>
        <row r="3201">
          <cell r="Q3201" t="str">
            <v>.530</v>
          </cell>
          <cell r="S3201" t="str">
            <v>הוצאות רכב</v>
          </cell>
          <cell r="U3201">
            <v>120000</v>
          </cell>
          <cell r="V3201">
            <v>120000</v>
          </cell>
          <cell r="X3201">
            <v>47500</v>
          </cell>
          <cell r="Y3201">
            <v>54514.49</v>
          </cell>
        </row>
        <row r="3202">
          <cell r="U3202">
            <v>0</v>
          </cell>
          <cell r="V3202">
            <v>0</v>
          </cell>
          <cell r="X3202">
            <v>0</v>
          </cell>
          <cell r="Y3202">
            <v>0</v>
          </cell>
        </row>
        <row r="3203">
          <cell r="Q3203" t="str">
            <v xml:space="preserve">.540 </v>
          </cell>
          <cell r="S3203" t="str">
            <v>טלפון</v>
          </cell>
          <cell r="U3203">
            <v>15000</v>
          </cell>
          <cell r="V3203">
            <v>15000</v>
          </cell>
          <cell r="X3203">
            <v>14000</v>
          </cell>
          <cell r="Y3203">
            <v>17399.560000000001</v>
          </cell>
        </row>
        <row r="3204">
          <cell r="U3204">
            <v>0</v>
          </cell>
          <cell r="V3204">
            <v>0</v>
          </cell>
          <cell r="X3204">
            <v>0</v>
          </cell>
          <cell r="Y3204">
            <v>0</v>
          </cell>
        </row>
        <row r="3205">
          <cell r="Q3205" t="str">
            <v xml:space="preserve">.560 </v>
          </cell>
          <cell r="S3205" t="str">
            <v>הוצאות משרדיות</v>
          </cell>
          <cell r="U3205">
            <v>3700</v>
          </cell>
          <cell r="V3205">
            <v>3700</v>
          </cell>
          <cell r="X3205">
            <v>3700</v>
          </cell>
          <cell r="Y3205">
            <v>3848.9</v>
          </cell>
        </row>
        <row r="3206">
          <cell r="U3206">
            <v>0</v>
          </cell>
          <cell r="V3206">
            <v>0</v>
          </cell>
          <cell r="X3206">
            <v>0</v>
          </cell>
          <cell r="Y3206">
            <v>0</v>
          </cell>
        </row>
        <row r="3207">
          <cell r="M3207" t="str">
            <v xml:space="preserve"> </v>
          </cell>
          <cell r="N3207" t="str">
            <v xml:space="preserve"> </v>
          </cell>
          <cell r="Q3207" t="str">
            <v>.593</v>
          </cell>
          <cell r="S3207" t="str">
            <v>השתת' בהוצ' הנח"ש</v>
          </cell>
          <cell r="U3207">
            <v>1300</v>
          </cell>
          <cell r="V3207">
            <v>1300</v>
          </cell>
          <cell r="X3207">
            <v>2000</v>
          </cell>
          <cell r="Y3207">
            <v>276.55</v>
          </cell>
        </row>
        <row r="3208">
          <cell r="U3208">
            <v>0</v>
          </cell>
          <cell r="V3208">
            <v>0</v>
          </cell>
          <cell r="X3208">
            <v>0</v>
          </cell>
          <cell r="Y3208">
            <v>0</v>
          </cell>
        </row>
        <row r="3209">
          <cell r="M3209" t="str">
            <v xml:space="preserve"> </v>
          </cell>
          <cell r="N3209" t="str">
            <v xml:space="preserve"> </v>
          </cell>
          <cell r="Q3209" t="str">
            <v xml:space="preserve">.720 </v>
          </cell>
          <cell r="S3209" t="str">
            <v>חומרים</v>
          </cell>
          <cell r="U3209">
            <v>100000</v>
          </cell>
          <cell r="V3209">
            <v>100000</v>
          </cell>
          <cell r="X3209">
            <v>100000</v>
          </cell>
          <cell r="Y3209">
            <v>1145</v>
          </cell>
        </row>
        <row r="3210">
          <cell r="U3210">
            <v>0</v>
          </cell>
          <cell r="V3210">
            <v>0</v>
          </cell>
          <cell r="X3210">
            <v>0</v>
          </cell>
          <cell r="Y3210">
            <v>0</v>
          </cell>
        </row>
        <row r="3211">
          <cell r="Q3211" t="str">
            <v xml:space="preserve">.730 </v>
          </cell>
          <cell r="S3211" t="str">
            <v>החזקת רכב וביטוח</v>
          </cell>
          <cell r="U3211">
            <v>230000</v>
          </cell>
          <cell r="V3211">
            <v>230000</v>
          </cell>
          <cell r="X3211">
            <v>210000</v>
          </cell>
          <cell r="Y3211">
            <v>196180.19</v>
          </cell>
        </row>
        <row r="3212">
          <cell r="U3212">
            <v>0</v>
          </cell>
          <cell r="V3212">
            <v>0</v>
          </cell>
          <cell r="X3212">
            <v>0</v>
          </cell>
          <cell r="Y3212">
            <v>0</v>
          </cell>
        </row>
        <row r="3213">
          <cell r="Q3213" t="str">
            <v>.752</v>
          </cell>
          <cell r="S3213" t="str">
            <v>עבודות  קבלניות- חוזים</v>
          </cell>
          <cell r="U3213">
            <v>7500000</v>
          </cell>
          <cell r="V3213">
            <v>7500000</v>
          </cell>
          <cell r="X3213">
            <v>6600000</v>
          </cell>
          <cell r="Y3213">
            <v>4885656.53</v>
          </cell>
        </row>
        <row r="3214">
          <cell r="U3214">
            <v>0</v>
          </cell>
          <cell r="V3214">
            <v>0</v>
          </cell>
          <cell r="X3214">
            <v>0</v>
          </cell>
          <cell r="Y3214">
            <v>0</v>
          </cell>
        </row>
        <row r="3215">
          <cell r="M3215" t="str">
            <v xml:space="preserve"> </v>
          </cell>
          <cell r="N3215" t="str">
            <v xml:space="preserve"> </v>
          </cell>
          <cell r="Q3215" t="str">
            <v>.753</v>
          </cell>
          <cell r="S3215" t="str">
            <v>השקית גנים ציבוריים</v>
          </cell>
          <cell r="U3215">
            <v>5000000</v>
          </cell>
          <cell r="V3215">
            <v>5000000</v>
          </cell>
          <cell r="X3215">
            <v>4200000</v>
          </cell>
          <cell r="Y3215">
            <v>4968650.63</v>
          </cell>
        </row>
        <row r="3216">
          <cell r="U3216">
            <v>0</v>
          </cell>
          <cell r="V3216">
            <v>0</v>
          </cell>
          <cell r="X3216">
            <v>0</v>
          </cell>
          <cell r="Y3216">
            <v>0</v>
          </cell>
        </row>
        <row r="3217">
          <cell r="Q3217" t="str">
            <v>.755</v>
          </cell>
          <cell r="S3217" t="str">
            <v>בדיקת מתקני משחקים</v>
          </cell>
          <cell r="U3217">
            <v>290000</v>
          </cell>
          <cell r="V3217">
            <v>290000</v>
          </cell>
          <cell r="X3217">
            <v>30000</v>
          </cell>
          <cell r="Y3217">
            <v>0</v>
          </cell>
        </row>
        <row r="3218">
          <cell r="U3218">
            <v>0</v>
          </cell>
          <cell r="V3218">
            <v>0</v>
          </cell>
          <cell r="X3218">
            <v>0</v>
          </cell>
        </row>
        <row r="3219">
          <cell r="M3219" t="str">
            <v xml:space="preserve"> </v>
          </cell>
          <cell r="N3219" t="str">
            <v xml:space="preserve"> </v>
          </cell>
          <cell r="Q3219" t="str">
            <v>.759</v>
          </cell>
          <cell r="S3219" t="str">
            <v>פיקוח  גינון</v>
          </cell>
          <cell r="U3219">
            <v>260000</v>
          </cell>
          <cell r="V3219">
            <v>260000</v>
          </cell>
          <cell r="X3219">
            <v>260000</v>
          </cell>
          <cell r="Y3219">
            <v>253774.44</v>
          </cell>
        </row>
        <row r="3220">
          <cell r="M3220" t="str">
            <v xml:space="preserve"> </v>
          </cell>
          <cell r="N3220" t="str">
            <v xml:space="preserve"> </v>
          </cell>
        </row>
        <row r="3221">
          <cell r="M3221" t="str">
            <v xml:space="preserve"> </v>
          </cell>
          <cell r="N3221" t="str">
            <v xml:space="preserve"> </v>
          </cell>
        </row>
        <row r="3222">
          <cell r="M3222" t="str">
            <v xml:space="preserve"> </v>
          </cell>
          <cell r="N3222" t="str">
            <v xml:space="preserve"> </v>
          </cell>
          <cell r="Q3222">
            <v>81</v>
          </cell>
          <cell r="S3222" t="str">
            <v>אחזקת גינון בחנוך</v>
          </cell>
          <cell r="U3222">
            <v>1409000</v>
          </cell>
          <cell r="V3222">
            <v>1409000</v>
          </cell>
          <cell r="X3222">
            <v>1001000</v>
          </cell>
          <cell r="Y3222">
            <v>857735.66</v>
          </cell>
        </row>
        <row r="3223">
          <cell r="Q3223" t="str">
            <v>--------</v>
          </cell>
          <cell r="S3223" t="str">
            <v>-----------------</v>
          </cell>
          <cell r="U3223" t="str">
            <v>--------------</v>
          </cell>
          <cell r="V3223" t="str">
            <v>--------------</v>
          </cell>
          <cell r="X3223" t="str">
            <v>--------------</v>
          </cell>
          <cell r="Y3223" t="str">
            <v>--------------</v>
          </cell>
        </row>
        <row r="3224">
          <cell r="Q3224" t="str">
            <v>22.752</v>
          </cell>
          <cell r="S3224" t="str">
            <v xml:space="preserve"> גני ילדים</v>
          </cell>
          <cell r="U3224">
            <v>700000</v>
          </cell>
          <cell r="V3224">
            <v>700000</v>
          </cell>
          <cell r="X3224">
            <v>500000</v>
          </cell>
          <cell r="Y3224">
            <v>383375.19</v>
          </cell>
        </row>
        <row r="3225">
          <cell r="U3225">
            <v>0</v>
          </cell>
          <cell r="V3225">
            <v>0</v>
          </cell>
          <cell r="X3225">
            <v>0</v>
          </cell>
          <cell r="Y3225">
            <v>0</v>
          </cell>
        </row>
        <row r="3226">
          <cell r="Q3226" t="str">
            <v>32.752</v>
          </cell>
          <cell r="S3226" t="str">
            <v>בתי"ס יסודיים</v>
          </cell>
          <cell r="U3226">
            <v>373000</v>
          </cell>
          <cell r="V3226">
            <v>373000</v>
          </cell>
          <cell r="X3226">
            <v>273000</v>
          </cell>
          <cell r="Y3226">
            <v>272982.93</v>
          </cell>
        </row>
        <row r="3227">
          <cell r="U3227">
            <v>0</v>
          </cell>
          <cell r="V3227">
            <v>0</v>
          </cell>
          <cell r="X3227">
            <v>0</v>
          </cell>
          <cell r="Y3227">
            <v>0</v>
          </cell>
        </row>
        <row r="3228">
          <cell r="Q3228" t="str">
            <v xml:space="preserve"> 4.752</v>
          </cell>
          <cell r="S3228" t="str">
            <v xml:space="preserve"> חטיבות ביניים</v>
          </cell>
          <cell r="U3228">
            <v>168000</v>
          </cell>
          <cell r="V3228">
            <v>168000</v>
          </cell>
          <cell r="X3228">
            <v>133000</v>
          </cell>
          <cell r="Y3228">
            <v>124206.74</v>
          </cell>
        </row>
        <row r="3229">
          <cell r="U3229">
            <v>0</v>
          </cell>
          <cell r="V3229">
            <v>0</v>
          </cell>
          <cell r="X3229">
            <v>0</v>
          </cell>
          <cell r="Y3229">
            <v>0</v>
          </cell>
        </row>
        <row r="3230">
          <cell r="Q3230" t="str">
            <v>52.752</v>
          </cell>
          <cell r="S3230" t="str">
            <v xml:space="preserve"> תיכונים</v>
          </cell>
          <cell r="U3230">
            <v>168000</v>
          </cell>
          <cell r="V3230">
            <v>168000</v>
          </cell>
          <cell r="X3230">
            <v>95000</v>
          </cell>
          <cell r="Y3230">
            <v>77170.8</v>
          </cell>
        </row>
        <row r="3231">
          <cell r="X3231">
            <v>0</v>
          </cell>
        </row>
        <row r="3232">
          <cell r="X3232">
            <v>0</v>
          </cell>
        </row>
        <row r="3233">
          <cell r="L3233" t="str">
            <v>אגף ההנדסה</v>
          </cell>
          <cell r="M3233">
            <v>15710000</v>
          </cell>
          <cell r="N3233">
            <v>15710000</v>
          </cell>
          <cell r="O3233">
            <v>13665000</v>
          </cell>
          <cell r="P3233">
            <v>13545398.130000001</v>
          </cell>
          <cell r="S3233" t="str">
            <v>אגף ההנדסה</v>
          </cell>
          <cell r="U3233">
            <v>19679000</v>
          </cell>
          <cell r="V3233">
            <v>19679000</v>
          </cell>
          <cell r="X3233">
            <v>19198300</v>
          </cell>
          <cell r="Y3233">
            <v>18865030.670000002</v>
          </cell>
        </row>
        <row r="3234">
          <cell r="J3234" t="str">
            <v>=</v>
          </cell>
          <cell r="L3234" t="str">
            <v>=</v>
          </cell>
          <cell r="M3234" t="str">
            <v>=</v>
          </cell>
          <cell r="N3234" t="str">
            <v>=</v>
          </cell>
          <cell r="O3234" t="str">
            <v>=</v>
          </cell>
          <cell r="P3234" t="str">
            <v>=</v>
          </cell>
          <cell r="Q3234" t="str">
            <v>=</v>
          </cell>
          <cell r="S3234" t="str">
            <v>=</v>
          </cell>
          <cell r="U3234" t="str">
            <v>=</v>
          </cell>
          <cell r="V3234" t="str">
            <v>=</v>
          </cell>
          <cell r="X3234" t="str">
            <v>=</v>
          </cell>
          <cell r="Y3234" t="str">
            <v>=</v>
          </cell>
        </row>
        <row r="3235">
          <cell r="J3235" t="str">
            <v>23</v>
          </cell>
          <cell r="L3235" t="str">
            <v>תכנון ובנין עיר</v>
          </cell>
          <cell r="M3235">
            <v>15710000</v>
          </cell>
          <cell r="N3235">
            <v>15710000</v>
          </cell>
          <cell r="O3235">
            <v>13665000</v>
          </cell>
          <cell r="P3235">
            <v>13545398.130000001</v>
          </cell>
          <cell r="Q3235" t="str">
            <v>73</v>
          </cell>
          <cell r="S3235" t="str">
            <v>תכנון ובנין עיר</v>
          </cell>
          <cell r="U3235">
            <v>14293100</v>
          </cell>
          <cell r="V3235">
            <v>14293100</v>
          </cell>
          <cell r="X3235">
            <v>13812400</v>
          </cell>
          <cell r="Y3235">
            <v>13925046.310000001</v>
          </cell>
        </row>
        <row r="3236">
          <cell r="J3236" t="str">
            <v>-------</v>
          </cell>
          <cell r="L3236" t="str">
            <v>---------------------</v>
          </cell>
          <cell r="M3236" t="str">
            <v>--------------</v>
          </cell>
          <cell r="N3236" t="str">
            <v>--------------</v>
          </cell>
          <cell r="O3236" t="str">
            <v>--------------</v>
          </cell>
          <cell r="P3236" t="str">
            <v>--------------</v>
          </cell>
          <cell r="Q3236" t="str">
            <v>-----------------</v>
          </cell>
          <cell r="S3236" t="str">
            <v>-----------------</v>
          </cell>
          <cell r="U3236" t="str">
            <v>-----------------</v>
          </cell>
          <cell r="V3236" t="str">
            <v>-----------------</v>
          </cell>
          <cell r="X3236" t="str">
            <v>-----------------</v>
          </cell>
          <cell r="Y3236" t="str">
            <v>-----------------</v>
          </cell>
        </row>
        <row r="3237">
          <cell r="J3237" t="str">
            <v>231</v>
          </cell>
          <cell r="L3237" t="str">
            <v>מהנדס הרשות</v>
          </cell>
          <cell r="M3237">
            <v>4010000</v>
          </cell>
          <cell r="N3237">
            <v>4010000</v>
          </cell>
          <cell r="O3237">
            <v>2510000</v>
          </cell>
          <cell r="P3237">
            <v>2511603.92</v>
          </cell>
          <cell r="Q3237" t="str">
            <v>731</v>
          </cell>
          <cell r="S3237" t="str">
            <v>משרד מהנדס הרשות</v>
          </cell>
          <cell r="U3237">
            <v>2593100</v>
          </cell>
          <cell r="V3237">
            <v>2593100</v>
          </cell>
          <cell r="X3237">
            <v>2657200</v>
          </cell>
          <cell r="Y3237">
            <v>2890432.65</v>
          </cell>
        </row>
        <row r="3238">
          <cell r="J3238" t="str">
            <v>-------</v>
          </cell>
          <cell r="L3238" t="str">
            <v>---------------------</v>
          </cell>
          <cell r="M3238" t="str">
            <v>--------------</v>
          </cell>
          <cell r="N3238" t="str">
            <v>--------------</v>
          </cell>
          <cell r="O3238" t="str">
            <v>--------------</v>
          </cell>
          <cell r="P3238" t="str">
            <v>--------------</v>
          </cell>
          <cell r="Q3238" t="str">
            <v>-----------------</v>
          </cell>
          <cell r="S3238" t="str">
            <v>-----------------</v>
          </cell>
          <cell r="U3238" t="str">
            <v>--------------</v>
          </cell>
          <cell r="V3238" t="str">
            <v>--------------</v>
          </cell>
          <cell r="X3238" t="str">
            <v>--------------</v>
          </cell>
          <cell r="Y3238" t="str">
            <v>--------------</v>
          </cell>
        </row>
        <row r="3239">
          <cell r="J3239" t="str">
            <v>.220</v>
          </cell>
          <cell r="L3239" t="str">
            <v>אג' רשיון בניה</v>
          </cell>
          <cell r="M3239">
            <v>3500000</v>
          </cell>
          <cell r="N3239">
            <v>3500000</v>
          </cell>
          <cell r="O3239">
            <v>2000000</v>
          </cell>
          <cell r="P3239">
            <v>1837751.11</v>
          </cell>
          <cell r="Q3239" t="str">
            <v>.110</v>
          </cell>
          <cell r="S3239" t="str">
            <v>משכורות</v>
          </cell>
          <cell r="U3239">
            <v>2432100</v>
          </cell>
          <cell r="V3239">
            <v>2432100</v>
          </cell>
          <cell r="X3239">
            <v>2460700</v>
          </cell>
          <cell r="Y3239">
            <v>2692274.18</v>
          </cell>
        </row>
        <row r="3240">
          <cell r="M3240">
            <v>0</v>
          </cell>
          <cell r="N3240">
            <v>0</v>
          </cell>
          <cell r="O3240">
            <v>0</v>
          </cell>
          <cell r="P3240">
            <v>0</v>
          </cell>
          <cell r="U3240">
            <v>0</v>
          </cell>
          <cell r="V3240">
            <v>0</v>
          </cell>
          <cell r="X3240">
            <v>0</v>
          </cell>
          <cell r="Y3240">
            <v>0</v>
          </cell>
        </row>
        <row r="3241">
          <cell r="J3241" t="str">
            <v>.420</v>
          </cell>
          <cell r="L3241" t="str">
            <v>שרותי הנדסה</v>
          </cell>
          <cell r="M3241">
            <v>170000</v>
          </cell>
          <cell r="N3241">
            <v>170000</v>
          </cell>
          <cell r="O3241">
            <v>170000</v>
          </cell>
          <cell r="P3241">
            <v>240267.46</v>
          </cell>
          <cell r="Q3241" t="str">
            <v>.420</v>
          </cell>
          <cell r="S3241" t="str">
            <v>תיקונים</v>
          </cell>
          <cell r="U3241">
            <v>5400</v>
          </cell>
          <cell r="V3241">
            <v>5400</v>
          </cell>
          <cell r="X3241">
            <v>5400</v>
          </cell>
          <cell r="Y3241">
            <v>5873.45</v>
          </cell>
        </row>
        <row r="3242">
          <cell r="M3242">
            <v>0</v>
          </cell>
          <cell r="N3242">
            <v>0</v>
          </cell>
          <cell r="O3242">
            <v>0</v>
          </cell>
          <cell r="U3242">
            <v>0</v>
          </cell>
          <cell r="V3242">
            <v>0</v>
          </cell>
          <cell r="X3242">
            <v>0</v>
          </cell>
          <cell r="Y3242">
            <v>0</v>
          </cell>
        </row>
        <row r="3243">
          <cell r="J3243" t="str">
            <v>.422</v>
          </cell>
          <cell r="L3243" t="str">
            <v>קנסות בניה</v>
          </cell>
          <cell r="M3243">
            <v>340000</v>
          </cell>
          <cell r="N3243">
            <v>340000</v>
          </cell>
          <cell r="O3243">
            <v>340000</v>
          </cell>
          <cell r="P3243">
            <v>433585.35</v>
          </cell>
          <cell r="Q3243" t="str">
            <v>.431</v>
          </cell>
          <cell r="S3243" t="str">
            <v>חשמל</v>
          </cell>
          <cell r="U3243">
            <v>22500</v>
          </cell>
          <cell r="V3243">
            <v>22500</v>
          </cell>
          <cell r="X3243">
            <v>25000</v>
          </cell>
          <cell r="Y3243">
            <v>30750.53</v>
          </cell>
        </row>
        <row r="3244">
          <cell r="M3244" t="str">
            <v xml:space="preserve"> </v>
          </cell>
          <cell r="N3244" t="str">
            <v xml:space="preserve"> </v>
          </cell>
          <cell r="Y3244">
            <v>0</v>
          </cell>
        </row>
        <row r="3245">
          <cell r="Q3245" t="str">
            <v>.432</v>
          </cell>
          <cell r="S3245" t="str">
            <v>מים</v>
          </cell>
          <cell r="U3245">
            <v>3500</v>
          </cell>
          <cell r="V3245">
            <v>3500</v>
          </cell>
          <cell r="X3245">
            <v>3000</v>
          </cell>
          <cell r="Y3245">
            <v>4935.18</v>
          </cell>
        </row>
        <row r="3246">
          <cell r="M3246" t="str">
            <v xml:space="preserve"> </v>
          </cell>
          <cell r="N3246" t="str">
            <v xml:space="preserve"> </v>
          </cell>
          <cell r="Y3246">
            <v>0</v>
          </cell>
        </row>
        <row r="3247">
          <cell r="Q3247" t="str">
            <v>.440</v>
          </cell>
          <cell r="S3247" t="str">
            <v>ביטוח</v>
          </cell>
          <cell r="U3247">
            <v>1800</v>
          </cell>
          <cell r="V3247">
            <v>1800</v>
          </cell>
          <cell r="X3247">
            <v>2000</v>
          </cell>
          <cell r="Y3247">
            <v>1716.9</v>
          </cell>
        </row>
        <row r="3248">
          <cell r="U3248">
            <v>0</v>
          </cell>
          <cell r="V3248">
            <v>0</v>
          </cell>
          <cell r="X3248">
            <v>0</v>
          </cell>
          <cell r="Y3248">
            <v>0</v>
          </cell>
        </row>
        <row r="3249">
          <cell r="Q3249" t="str">
            <v>.511</v>
          </cell>
          <cell r="S3249" t="str">
            <v>הוצאות כיבוד</v>
          </cell>
          <cell r="U3249">
            <v>11200</v>
          </cell>
          <cell r="V3249">
            <v>11200</v>
          </cell>
          <cell r="X3249">
            <v>4500</v>
          </cell>
          <cell r="Y3249">
            <v>4873.1899999999996</v>
          </cell>
        </row>
        <row r="3250">
          <cell r="U3250">
            <v>0</v>
          </cell>
          <cell r="V3250">
            <v>0</v>
          </cell>
          <cell r="X3250">
            <v>0</v>
          </cell>
          <cell r="Y3250">
            <v>0</v>
          </cell>
        </row>
        <row r="3251">
          <cell r="Q3251" t="str">
            <v>.530</v>
          </cell>
          <cell r="S3251" t="str">
            <v>הוצאות  רכב</v>
          </cell>
          <cell r="U3251">
            <v>56500</v>
          </cell>
          <cell r="V3251">
            <v>56500</v>
          </cell>
          <cell r="X3251">
            <v>80800</v>
          </cell>
          <cell r="Y3251">
            <v>58763.9</v>
          </cell>
        </row>
        <row r="3252">
          <cell r="U3252">
            <v>0</v>
          </cell>
          <cell r="V3252">
            <v>0</v>
          </cell>
          <cell r="X3252">
            <v>0</v>
          </cell>
          <cell r="Y3252">
            <v>0</v>
          </cell>
        </row>
        <row r="3253">
          <cell r="Q3253" t="str">
            <v>.540</v>
          </cell>
          <cell r="S3253" t="str">
            <v>טלפון</v>
          </cell>
          <cell r="U3253">
            <v>31000</v>
          </cell>
          <cell r="V3253">
            <v>31000</v>
          </cell>
          <cell r="X3253">
            <v>44000</v>
          </cell>
          <cell r="Y3253">
            <v>55048.26</v>
          </cell>
        </row>
        <row r="3254">
          <cell r="U3254">
            <v>0</v>
          </cell>
          <cell r="V3254">
            <v>0</v>
          </cell>
          <cell r="X3254">
            <v>0</v>
          </cell>
          <cell r="Y3254">
            <v>0</v>
          </cell>
        </row>
        <row r="3255">
          <cell r="Q3255" t="str">
            <v>.541</v>
          </cell>
          <cell r="S3255" t="str">
            <v xml:space="preserve"> בולים</v>
          </cell>
          <cell r="U3255">
            <v>11500</v>
          </cell>
          <cell r="V3255">
            <v>11500</v>
          </cell>
          <cell r="X3255">
            <v>3100</v>
          </cell>
          <cell r="Y3255">
            <v>5395.47</v>
          </cell>
        </row>
        <row r="3257">
          <cell r="Q3257" t="str">
            <v>.550</v>
          </cell>
          <cell r="S3257" t="str">
            <v>פרסומים ת. דיור</v>
          </cell>
          <cell r="U3257">
            <v>1800</v>
          </cell>
          <cell r="V3257">
            <v>1800</v>
          </cell>
          <cell r="X3257">
            <v>1800</v>
          </cell>
          <cell r="Y3257">
            <v>0</v>
          </cell>
        </row>
        <row r="3259">
          <cell r="Q3259" t="str">
            <v>.560</v>
          </cell>
          <cell r="S3259" t="str">
            <v>הוצאות משרדיות</v>
          </cell>
          <cell r="U3259">
            <v>6300</v>
          </cell>
          <cell r="V3259">
            <v>6300</v>
          </cell>
          <cell r="X3259">
            <v>6300</v>
          </cell>
          <cell r="Y3259">
            <v>6946.8</v>
          </cell>
        </row>
        <row r="3260">
          <cell r="U3260">
            <v>0</v>
          </cell>
          <cell r="V3260">
            <v>0</v>
          </cell>
          <cell r="X3260">
            <v>0</v>
          </cell>
          <cell r="Y3260">
            <v>0</v>
          </cell>
        </row>
        <row r="3261">
          <cell r="Q3261" t="str">
            <v>.593</v>
          </cell>
          <cell r="S3261" t="str">
            <v>השת' בהוצ' הנח"ש</v>
          </cell>
          <cell r="U3261">
            <v>2800</v>
          </cell>
          <cell r="V3261">
            <v>2800</v>
          </cell>
          <cell r="X3261">
            <v>4000</v>
          </cell>
          <cell r="Y3261">
            <v>3058.41</v>
          </cell>
        </row>
        <row r="3262">
          <cell r="Q3262" t="str">
            <v>.751</v>
          </cell>
          <cell r="S3262" t="str">
            <v>קבלן נקיון</v>
          </cell>
          <cell r="U3262">
            <v>2100</v>
          </cell>
          <cell r="V3262">
            <v>2100</v>
          </cell>
          <cell r="X3262">
            <v>12000</v>
          </cell>
          <cell r="Y3262">
            <v>17031.38</v>
          </cell>
        </row>
        <row r="3263">
          <cell r="Q3263" t="str">
            <v>.780</v>
          </cell>
          <cell r="S3263" t="str">
            <v>ת.שוטף  ת. דיור</v>
          </cell>
          <cell r="U3263">
            <v>4600</v>
          </cell>
          <cell r="V3263">
            <v>4600</v>
          </cell>
          <cell r="X3263">
            <v>4600</v>
          </cell>
          <cell r="Y3263">
            <v>3765</v>
          </cell>
        </row>
        <row r="3264">
          <cell r="X3264">
            <v>0</v>
          </cell>
        </row>
        <row r="3265">
          <cell r="J3265" t="str">
            <v>232</v>
          </cell>
          <cell r="L3265" t="str">
            <v>ועדת תכנון ובניה</v>
          </cell>
          <cell r="M3265">
            <v>11700000</v>
          </cell>
          <cell r="N3265">
            <v>11700000</v>
          </cell>
          <cell r="O3265">
            <v>11155000</v>
          </cell>
          <cell r="P3265">
            <v>11033794.210000001</v>
          </cell>
          <cell r="Q3265" t="str">
            <v>732</v>
          </cell>
          <cell r="S3265" t="str">
            <v>ועדת תכנון ובניה</v>
          </cell>
          <cell r="U3265">
            <v>11700000</v>
          </cell>
          <cell r="V3265">
            <v>11700000</v>
          </cell>
          <cell r="X3265">
            <v>11155200</v>
          </cell>
          <cell r="Y3265">
            <v>11034613.66</v>
          </cell>
        </row>
        <row r="3266">
          <cell r="J3266" t="str">
            <v>-------</v>
          </cell>
          <cell r="L3266" t="str">
            <v>---------------------</v>
          </cell>
          <cell r="M3266" t="str">
            <v>--------------</v>
          </cell>
          <cell r="N3266" t="str">
            <v>--------------</v>
          </cell>
          <cell r="O3266" t="str">
            <v>--------------</v>
          </cell>
          <cell r="P3266" t="str">
            <v>--------------</v>
          </cell>
          <cell r="Q3266" t="str">
            <v>-----------------</v>
          </cell>
          <cell r="S3266" t="str">
            <v>-----------------</v>
          </cell>
          <cell r="U3266" t="str">
            <v>-----------------</v>
          </cell>
          <cell r="V3266" t="str">
            <v>-----------------</v>
          </cell>
          <cell r="X3266" t="str">
            <v>--------------</v>
          </cell>
          <cell r="Y3266" t="str">
            <v>--------------</v>
          </cell>
        </row>
        <row r="3267">
          <cell r="J3267" t="str">
            <v>.590</v>
          </cell>
          <cell r="L3267" t="str">
            <v>השת' ו.בנין עיר</v>
          </cell>
          <cell r="M3267">
            <v>11700000</v>
          </cell>
          <cell r="N3267">
            <v>11700000</v>
          </cell>
          <cell r="O3267">
            <v>11155000</v>
          </cell>
          <cell r="P3267">
            <v>11033794.210000001</v>
          </cell>
          <cell r="Q3267" t="str">
            <v>.110</v>
          </cell>
          <cell r="S3267" t="str">
            <v>משכורות</v>
          </cell>
          <cell r="U3267">
            <v>4820800</v>
          </cell>
          <cell r="V3267">
            <v>4820800</v>
          </cell>
          <cell r="X3267">
            <v>4600000</v>
          </cell>
          <cell r="Y3267">
            <v>5970025.75</v>
          </cell>
        </row>
        <row r="3268">
          <cell r="U3268">
            <v>0</v>
          </cell>
          <cell r="V3268">
            <v>0</v>
          </cell>
          <cell r="X3268">
            <v>0</v>
          </cell>
          <cell r="Y3268">
            <v>0</v>
          </cell>
        </row>
        <row r="3269">
          <cell r="Q3269" t="str">
            <v>.130</v>
          </cell>
          <cell r="S3269" t="str">
            <v>שעות נוספות</v>
          </cell>
          <cell r="U3269">
            <v>7000</v>
          </cell>
          <cell r="V3269">
            <v>7000</v>
          </cell>
          <cell r="X3269">
            <v>1000</v>
          </cell>
          <cell r="Y3269">
            <v>4472.25</v>
          </cell>
        </row>
        <row r="3270">
          <cell r="U3270">
            <v>0</v>
          </cell>
          <cell r="V3270">
            <v>0</v>
          </cell>
          <cell r="X3270">
            <v>0</v>
          </cell>
          <cell r="Y3270">
            <v>0</v>
          </cell>
        </row>
        <row r="3271">
          <cell r="Q3271" t="str">
            <v>.210</v>
          </cell>
          <cell r="S3271" t="str">
            <v>שכר לתכנון</v>
          </cell>
          <cell r="U3271">
            <v>4000</v>
          </cell>
          <cell r="V3271">
            <v>4000</v>
          </cell>
          <cell r="X3271">
            <v>4000</v>
          </cell>
          <cell r="Y3271">
            <v>2350.7600000000002</v>
          </cell>
        </row>
        <row r="3272">
          <cell r="U3272">
            <v>0</v>
          </cell>
          <cell r="V3272">
            <v>0</v>
          </cell>
          <cell r="X3272">
            <v>0</v>
          </cell>
          <cell r="Y3272">
            <v>0</v>
          </cell>
        </row>
        <row r="3273">
          <cell r="Q3273" t="str">
            <v>.310</v>
          </cell>
          <cell r="S3273" t="str">
            <v>שכר פנסיונרים</v>
          </cell>
          <cell r="U3273">
            <v>1162000</v>
          </cell>
          <cell r="V3273">
            <v>1162000</v>
          </cell>
          <cell r="X3273">
            <v>1170000</v>
          </cell>
          <cell r="Y3273">
            <v>894915.98</v>
          </cell>
        </row>
        <row r="3274">
          <cell r="U3274">
            <v>0</v>
          </cell>
          <cell r="V3274">
            <v>0</v>
          </cell>
          <cell r="X3274">
            <v>0</v>
          </cell>
          <cell r="Y3274">
            <v>0</v>
          </cell>
        </row>
        <row r="3275">
          <cell r="Q3275" t="str">
            <v>.420</v>
          </cell>
          <cell r="S3275" t="str">
            <v>תיקונים</v>
          </cell>
          <cell r="U3275">
            <v>14100</v>
          </cell>
          <cell r="V3275">
            <v>14100</v>
          </cell>
          <cell r="X3275">
            <v>14100</v>
          </cell>
          <cell r="Y3275">
            <v>5988.18</v>
          </cell>
        </row>
        <row r="3276">
          <cell r="U3276">
            <v>0</v>
          </cell>
          <cell r="V3276">
            <v>0</v>
          </cell>
          <cell r="X3276">
            <v>0</v>
          </cell>
          <cell r="Y3276">
            <v>0</v>
          </cell>
        </row>
        <row r="3277">
          <cell r="Q3277" t="str">
            <v>.431</v>
          </cell>
          <cell r="S3277" t="str">
            <v>חשמל</v>
          </cell>
          <cell r="U3277">
            <v>12200</v>
          </cell>
          <cell r="V3277">
            <v>12200</v>
          </cell>
          <cell r="X3277">
            <v>22000</v>
          </cell>
          <cell r="Y3277">
            <v>20881.89</v>
          </cell>
        </row>
        <row r="3278">
          <cell r="Y3278">
            <v>0</v>
          </cell>
        </row>
        <row r="3279">
          <cell r="Q3279" t="str">
            <v>.432</v>
          </cell>
          <cell r="S3279" t="str">
            <v>מים</v>
          </cell>
          <cell r="U3279">
            <v>2000</v>
          </cell>
          <cell r="V3279">
            <v>2000</v>
          </cell>
          <cell r="X3279">
            <v>6000</v>
          </cell>
          <cell r="Y3279">
            <v>1684.16</v>
          </cell>
        </row>
        <row r="3280">
          <cell r="Y3280">
            <v>0</v>
          </cell>
        </row>
        <row r="3281">
          <cell r="Q3281" t="str">
            <v>.440</v>
          </cell>
          <cell r="S3281" t="str">
            <v>ביטוח</v>
          </cell>
          <cell r="U3281">
            <v>54000</v>
          </cell>
          <cell r="V3281">
            <v>54000</v>
          </cell>
          <cell r="X3281">
            <v>63300</v>
          </cell>
          <cell r="Y3281">
            <v>54081.87</v>
          </cell>
        </row>
        <row r="3282">
          <cell r="U3282">
            <v>0</v>
          </cell>
          <cell r="V3282">
            <v>0</v>
          </cell>
          <cell r="X3282">
            <v>0</v>
          </cell>
          <cell r="Y3282">
            <v>0</v>
          </cell>
        </row>
        <row r="3283">
          <cell r="J3283" t="str">
            <v xml:space="preserve"> </v>
          </cell>
          <cell r="Q3283" t="str">
            <v>.450</v>
          </cell>
          <cell r="S3283" t="str">
            <v>רהוט ואחזקתו</v>
          </cell>
          <cell r="U3283">
            <v>1000</v>
          </cell>
          <cell r="V3283">
            <v>1000</v>
          </cell>
          <cell r="X3283">
            <v>1000</v>
          </cell>
          <cell r="Y3283">
            <v>696</v>
          </cell>
        </row>
        <row r="3284">
          <cell r="U3284">
            <v>0</v>
          </cell>
          <cell r="V3284">
            <v>0</v>
          </cell>
          <cell r="X3284">
            <v>0</v>
          </cell>
          <cell r="Y3284">
            <v>0</v>
          </cell>
        </row>
        <row r="3285">
          <cell r="Q3285" t="str">
            <v>.511</v>
          </cell>
          <cell r="S3285" t="str">
            <v>הוצ' כיבוד</v>
          </cell>
          <cell r="U3285">
            <v>19000</v>
          </cell>
          <cell r="V3285">
            <v>19000</v>
          </cell>
          <cell r="X3285">
            <v>17100</v>
          </cell>
          <cell r="Y3285">
            <v>20649.34</v>
          </cell>
        </row>
        <row r="3286">
          <cell r="U3286">
            <v>0</v>
          </cell>
          <cell r="V3286">
            <v>0</v>
          </cell>
          <cell r="X3286">
            <v>0</v>
          </cell>
          <cell r="Y3286">
            <v>0</v>
          </cell>
        </row>
        <row r="3287">
          <cell r="M3287" t="str">
            <v xml:space="preserve"> </v>
          </cell>
          <cell r="N3287" t="str">
            <v xml:space="preserve"> </v>
          </cell>
          <cell r="Q3287" t="str">
            <v>.522</v>
          </cell>
          <cell r="S3287" t="str">
            <v>ספרים ועתונים</v>
          </cell>
          <cell r="U3287">
            <v>1900</v>
          </cell>
          <cell r="V3287">
            <v>1900</v>
          </cell>
          <cell r="X3287">
            <v>1900</v>
          </cell>
          <cell r="Y3287">
            <v>1912.47</v>
          </cell>
        </row>
        <row r="3288">
          <cell r="J3288" t="str">
            <v xml:space="preserve"> </v>
          </cell>
          <cell r="L3288" t="str">
            <v xml:space="preserve"> </v>
          </cell>
          <cell r="U3288">
            <v>0</v>
          </cell>
          <cell r="V3288">
            <v>0</v>
          </cell>
          <cell r="X3288">
            <v>0</v>
          </cell>
          <cell r="Y3288">
            <v>0</v>
          </cell>
        </row>
        <row r="3289">
          <cell r="Q3289" t="str">
            <v>.530</v>
          </cell>
          <cell r="S3289" t="str">
            <v>הוצאות  רכב</v>
          </cell>
          <cell r="U3289">
            <v>288000</v>
          </cell>
          <cell r="V3289">
            <v>288000</v>
          </cell>
          <cell r="X3289">
            <v>290000</v>
          </cell>
          <cell r="Y3289">
            <v>371648.24</v>
          </cell>
        </row>
        <row r="3290">
          <cell r="U3290">
            <v>0</v>
          </cell>
          <cell r="V3290">
            <v>0</v>
          </cell>
          <cell r="X3290">
            <v>0</v>
          </cell>
          <cell r="Y3290">
            <v>0</v>
          </cell>
        </row>
        <row r="3291">
          <cell r="Q3291" t="str">
            <v>.540</v>
          </cell>
          <cell r="S3291" t="str">
            <v>טלפון</v>
          </cell>
          <cell r="U3291">
            <v>20800</v>
          </cell>
          <cell r="V3291">
            <v>20800</v>
          </cell>
          <cell r="X3291">
            <v>33000</v>
          </cell>
          <cell r="Y3291">
            <v>59053.34</v>
          </cell>
        </row>
        <row r="3292">
          <cell r="M3292" t="str">
            <v xml:space="preserve"> </v>
          </cell>
          <cell r="N3292" t="str">
            <v xml:space="preserve"> </v>
          </cell>
          <cell r="U3292">
            <v>0</v>
          </cell>
          <cell r="V3292">
            <v>0</v>
          </cell>
          <cell r="X3292">
            <v>0</v>
          </cell>
          <cell r="Y3292">
            <v>0</v>
          </cell>
        </row>
        <row r="3293">
          <cell r="Q3293" t="str">
            <v>.541</v>
          </cell>
          <cell r="S3293" t="str">
            <v xml:space="preserve"> בולים</v>
          </cell>
          <cell r="U3293">
            <v>42000</v>
          </cell>
          <cell r="V3293">
            <v>42000</v>
          </cell>
          <cell r="X3293">
            <v>21900</v>
          </cell>
          <cell r="Y3293">
            <v>27724.84</v>
          </cell>
        </row>
        <row r="3294">
          <cell r="U3294">
            <v>0</v>
          </cell>
          <cell r="V3294">
            <v>0</v>
          </cell>
          <cell r="X3294">
            <v>0</v>
          </cell>
          <cell r="Y3294">
            <v>0</v>
          </cell>
        </row>
        <row r="3295">
          <cell r="Q3295" t="str">
            <v>.550</v>
          </cell>
          <cell r="S3295" t="str">
            <v>פרסומים</v>
          </cell>
          <cell r="U3295">
            <v>8600</v>
          </cell>
          <cell r="V3295">
            <v>8600</v>
          </cell>
          <cell r="X3295">
            <v>8600</v>
          </cell>
          <cell r="Y3295">
            <v>21324.61</v>
          </cell>
        </row>
        <row r="3296">
          <cell r="U3296">
            <v>0</v>
          </cell>
          <cell r="V3296">
            <v>0</v>
          </cell>
          <cell r="X3296">
            <v>0</v>
          </cell>
          <cell r="Y3296">
            <v>0</v>
          </cell>
        </row>
        <row r="3297">
          <cell r="Q3297" t="str">
            <v>.560</v>
          </cell>
          <cell r="S3297" t="str">
            <v>הוצאות משרדיות</v>
          </cell>
          <cell r="U3297">
            <v>27000</v>
          </cell>
          <cell r="V3297">
            <v>27000</v>
          </cell>
          <cell r="X3297">
            <v>27000</v>
          </cell>
          <cell r="Y3297">
            <v>31715.67</v>
          </cell>
        </row>
        <row r="3298">
          <cell r="U3298">
            <v>0</v>
          </cell>
          <cell r="V3298">
            <v>0</v>
          </cell>
          <cell r="X3298">
            <v>0</v>
          </cell>
          <cell r="Y3298">
            <v>0</v>
          </cell>
        </row>
        <row r="3299">
          <cell r="Q3299" t="str">
            <v>.593</v>
          </cell>
          <cell r="S3299" t="str">
            <v>השת' בהוצ' הנח"ש</v>
          </cell>
          <cell r="U3299">
            <v>96500</v>
          </cell>
          <cell r="V3299">
            <v>96500</v>
          </cell>
          <cell r="X3299">
            <v>159000</v>
          </cell>
          <cell r="Y3299">
            <v>161520.19</v>
          </cell>
        </row>
        <row r="3300">
          <cell r="U3300">
            <v>0</v>
          </cell>
          <cell r="V3300">
            <v>0</v>
          </cell>
          <cell r="X3300">
            <v>0</v>
          </cell>
          <cell r="Y3300">
            <v>0</v>
          </cell>
        </row>
        <row r="3301">
          <cell r="Q3301" t="str">
            <v>.720</v>
          </cell>
          <cell r="S3301" t="str">
            <v>חומרים לתכנון</v>
          </cell>
          <cell r="U3301">
            <v>57000</v>
          </cell>
          <cell r="V3301">
            <v>57000</v>
          </cell>
          <cell r="X3301">
            <v>57000</v>
          </cell>
          <cell r="Y3301">
            <v>57502.05</v>
          </cell>
        </row>
        <row r="3302">
          <cell r="U3302">
            <v>0</v>
          </cell>
          <cell r="V3302">
            <v>0</v>
          </cell>
          <cell r="X3302">
            <v>0</v>
          </cell>
          <cell r="Y3302">
            <v>0</v>
          </cell>
        </row>
        <row r="3303">
          <cell r="Q3303" t="str">
            <v>.751</v>
          </cell>
          <cell r="S3303" t="str">
            <v>קבלן נקיון</v>
          </cell>
          <cell r="U3303">
            <v>3800</v>
          </cell>
          <cell r="V3303">
            <v>3800</v>
          </cell>
          <cell r="X3303">
            <v>25000</v>
          </cell>
          <cell r="Y3303">
            <v>30507.439999999999</v>
          </cell>
        </row>
        <row r="3304">
          <cell r="U3304">
            <v>0</v>
          </cell>
          <cell r="V3304">
            <v>0</v>
          </cell>
          <cell r="X3304">
            <v>0</v>
          </cell>
          <cell r="Y3304">
            <v>0</v>
          </cell>
        </row>
        <row r="3305">
          <cell r="Q3305" t="str">
            <v>.752</v>
          </cell>
          <cell r="S3305" t="str">
            <v>שכ"ד לאגף הנדסה</v>
          </cell>
          <cell r="U3305">
            <v>20000</v>
          </cell>
          <cell r="V3305">
            <v>20000</v>
          </cell>
          <cell r="X3305">
            <v>20000</v>
          </cell>
          <cell r="Y3305">
            <v>102925.64</v>
          </cell>
        </row>
        <row r="3306">
          <cell r="U3306">
            <v>0</v>
          </cell>
          <cell r="V3306">
            <v>0</v>
          </cell>
          <cell r="X3306">
            <v>0</v>
          </cell>
          <cell r="Y3306">
            <v>0</v>
          </cell>
        </row>
        <row r="3307">
          <cell r="Q3307" t="str">
            <v>.754</v>
          </cell>
          <cell r="S3307" t="str">
            <v>יעוץ משפטי לועדה</v>
          </cell>
          <cell r="U3307">
            <v>700000</v>
          </cell>
          <cell r="V3307">
            <v>700000</v>
          </cell>
          <cell r="X3307">
            <v>650000</v>
          </cell>
          <cell r="Y3307">
            <v>650622</v>
          </cell>
        </row>
        <row r="3308">
          <cell r="U3308">
            <v>0</v>
          </cell>
          <cell r="V3308">
            <v>0</v>
          </cell>
          <cell r="X3308">
            <v>0</v>
          </cell>
        </row>
        <row r="3309">
          <cell r="Q3309" t="str">
            <v>.759</v>
          </cell>
          <cell r="S3309" t="str">
            <v>עובדים בחשבונית</v>
          </cell>
          <cell r="U3309">
            <v>80000</v>
          </cell>
          <cell r="V3309">
            <v>80000</v>
          </cell>
          <cell r="X3309">
            <v>80000</v>
          </cell>
          <cell r="Y3309">
            <v>78735.789999999994</v>
          </cell>
        </row>
        <row r="3310">
          <cell r="U3310">
            <v>0</v>
          </cell>
          <cell r="V3310">
            <v>0</v>
          </cell>
          <cell r="X3310">
            <v>0</v>
          </cell>
          <cell r="Y3310">
            <v>0</v>
          </cell>
        </row>
        <row r="3311">
          <cell r="Q3311" t="str">
            <v>.780</v>
          </cell>
          <cell r="S3311" t="str">
            <v>הסבת תיקים</v>
          </cell>
          <cell r="U3311">
            <v>13300</v>
          </cell>
          <cell r="V3311">
            <v>13300</v>
          </cell>
          <cell r="X3311">
            <v>13300</v>
          </cell>
          <cell r="Y3311">
            <v>73179.8</v>
          </cell>
        </row>
        <row r="3312">
          <cell r="U3312">
            <v>0</v>
          </cell>
          <cell r="V3312">
            <v>0</v>
          </cell>
          <cell r="X3312">
            <v>0</v>
          </cell>
          <cell r="Y3312">
            <v>0</v>
          </cell>
        </row>
        <row r="3313">
          <cell r="Q3313" t="str">
            <v>.810</v>
          </cell>
          <cell r="S3313" t="str">
            <v>בניה ושפוץ מוסדות</v>
          </cell>
          <cell r="U3313">
            <v>720000</v>
          </cell>
          <cell r="V3313">
            <v>720000</v>
          </cell>
          <cell r="X3313">
            <v>720000</v>
          </cell>
          <cell r="Y3313">
            <v>704361</v>
          </cell>
        </row>
        <row r="3315">
          <cell r="Q3315" t="str">
            <v>.950</v>
          </cell>
          <cell r="S3315" t="str">
            <v>תכנון ושמאות</v>
          </cell>
          <cell r="U3315">
            <v>3275000</v>
          </cell>
          <cell r="V3315">
            <v>3275000</v>
          </cell>
          <cell r="X3315">
            <v>3000000</v>
          </cell>
          <cell r="Y3315">
            <v>1131094.48</v>
          </cell>
        </row>
        <row r="3316">
          <cell r="U3316">
            <v>0</v>
          </cell>
          <cell r="V3316">
            <v>0</v>
          </cell>
          <cell r="X3316">
            <v>0</v>
          </cell>
          <cell r="Y3316">
            <v>0</v>
          </cell>
        </row>
        <row r="3317">
          <cell r="Q3317" t="str">
            <v>.952</v>
          </cell>
          <cell r="S3317" t="str">
            <v>הוצאות מדידות</v>
          </cell>
          <cell r="U3317">
            <v>250000</v>
          </cell>
          <cell r="V3317">
            <v>250000</v>
          </cell>
          <cell r="X3317">
            <v>150000</v>
          </cell>
          <cell r="Y3317">
            <v>555039.92000000004</v>
          </cell>
        </row>
        <row r="3318">
          <cell r="X3318">
            <v>0</v>
          </cell>
        </row>
        <row r="3319">
          <cell r="Q3319" t="str">
            <v>743</v>
          </cell>
          <cell r="S3319" t="str">
            <v>מאור רחובות</v>
          </cell>
          <cell r="U3319">
            <v>5385900</v>
          </cell>
          <cell r="V3319">
            <v>5385900</v>
          </cell>
          <cell r="X3319">
            <v>5385900</v>
          </cell>
          <cell r="Y3319">
            <v>4939984.3600000003</v>
          </cell>
        </row>
        <row r="3320">
          <cell r="Q3320" t="str">
            <v>--------</v>
          </cell>
          <cell r="S3320" t="str">
            <v>-----------------</v>
          </cell>
          <cell r="U3320" t="str">
            <v>--------------</v>
          </cell>
          <cell r="V3320" t="str">
            <v>--------------</v>
          </cell>
          <cell r="X3320" t="str">
            <v>--------------</v>
          </cell>
          <cell r="Y3320" t="str">
            <v>--------------</v>
          </cell>
        </row>
        <row r="3321">
          <cell r="Q3321" t="str">
            <v>.110</v>
          </cell>
          <cell r="S3321" t="str">
            <v>משכורת</v>
          </cell>
          <cell r="U3321">
            <v>457800</v>
          </cell>
          <cell r="V3321">
            <v>457800</v>
          </cell>
          <cell r="X3321">
            <v>436800</v>
          </cell>
          <cell r="Y3321">
            <v>517331.38</v>
          </cell>
        </row>
        <row r="3322">
          <cell r="U3322">
            <v>0</v>
          </cell>
          <cell r="V3322">
            <v>0</v>
          </cell>
          <cell r="X3322">
            <v>0</v>
          </cell>
          <cell r="Y3322">
            <v>0</v>
          </cell>
        </row>
        <row r="3323">
          <cell r="M3323" t="str">
            <v xml:space="preserve"> </v>
          </cell>
          <cell r="N3323" t="str">
            <v xml:space="preserve"> </v>
          </cell>
          <cell r="Q3323" t="str">
            <v>.130</v>
          </cell>
          <cell r="S3323" t="str">
            <v>שעות נוספות</v>
          </cell>
          <cell r="U3323">
            <v>45000</v>
          </cell>
          <cell r="V3323">
            <v>45000</v>
          </cell>
          <cell r="X3323">
            <v>45000</v>
          </cell>
          <cell r="Y3323">
            <v>14825.8</v>
          </cell>
        </row>
        <row r="3324">
          <cell r="U3324">
            <v>0</v>
          </cell>
          <cell r="V3324">
            <v>0</v>
          </cell>
          <cell r="X3324">
            <v>0</v>
          </cell>
          <cell r="Y3324">
            <v>0</v>
          </cell>
        </row>
        <row r="3325">
          <cell r="M3325" t="str">
            <v xml:space="preserve"> </v>
          </cell>
          <cell r="N3325" t="str">
            <v xml:space="preserve"> </v>
          </cell>
          <cell r="Q3325" t="str">
            <v>.530</v>
          </cell>
          <cell r="S3325" t="str">
            <v>הוצאות רכב</v>
          </cell>
          <cell r="U3325">
            <v>53000</v>
          </cell>
          <cell r="V3325">
            <v>53000</v>
          </cell>
          <cell r="X3325">
            <v>53000</v>
          </cell>
          <cell r="Y3325">
            <v>58292.800000000003</v>
          </cell>
        </row>
        <row r="3326">
          <cell r="U3326">
            <v>0</v>
          </cell>
          <cell r="V3326">
            <v>0</v>
          </cell>
          <cell r="X3326">
            <v>0</v>
          </cell>
          <cell r="Y3326">
            <v>0</v>
          </cell>
        </row>
        <row r="3327">
          <cell r="Q3327" t="str">
            <v>.540</v>
          </cell>
          <cell r="S3327" t="str">
            <v>הוצאות טלפון</v>
          </cell>
          <cell r="U3327">
            <v>3200</v>
          </cell>
          <cell r="V3327">
            <v>3200</v>
          </cell>
          <cell r="X3327">
            <v>5000</v>
          </cell>
          <cell r="Y3327">
            <v>4091.41</v>
          </cell>
        </row>
        <row r="3328">
          <cell r="U3328">
            <v>0</v>
          </cell>
          <cell r="V3328">
            <v>0</v>
          </cell>
          <cell r="X3328">
            <v>0</v>
          </cell>
          <cell r="Y3328">
            <v>0</v>
          </cell>
        </row>
        <row r="3329">
          <cell r="Q3329" t="str">
            <v>.593</v>
          </cell>
          <cell r="S3329" t="str">
            <v>השתת' בהוצ' הנח"ש</v>
          </cell>
          <cell r="U3329">
            <v>1000</v>
          </cell>
          <cell r="V3329">
            <v>1000</v>
          </cell>
          <cell r="X3329">
            <v>8000</v>
          </cell>
          <cell r="Y3329">
            <v>1106.17</v>
          </cell>
        </row>
        <row r="3330">
          <cell r="U3330">
            <v>0</v>
          </cell>
          <cell r="V3330">
            <v>0</v>
          </cell>
          <cell r="X3330">
            <v>0</v>
          </cell>
          <cell r="Y3330">
            <v>0</v>
          </cell>
        </row>
        <row r="3331">
          <cell r="Q3331" t="str">
            <v>.720</v>
          </cell>
          <cell r="S3331" t="str">
            <v>חומרים</v>
          </cell>
          <cell r="U3331">
            <v>27100</v>
          </cell>
          <cell r="V3331">
            <v>27100</v>
          </cell>
          <cell r="X3331">
            <v>27100</v>
          </cell>
          <cell r="Y3331">
            <v>19555.88</v>
          </cell>
        </row>
        <row r="3332">
          <cell r="X3332">
            <v>0</v>
          </cell>
          <cell r="Y3332">
            <v>0</v>
          </cell>
        </row>
        <row r="3333">
          <cell r="Q3333" t="str">
            <v>.750</v>
          </cell>
          <cell r="S3333" t="str">
            <v>עבודות קבלניות</v>
          </cell>
          <cell r="U3333">
            <v>950000</v>
          </cell>
          <cell r="V3333">
            <v>950000</v>
          </cell>
          <cell r="X3333">
            <v>950000</v>
          </cell>
          <cell r="Y3333">
            <v>693668</v>
          </cell>
        </row>
        <row r="3334">
          <cell r="U3334">
            <v>0</v>
          </cell>
          <cell r="V3334">
            <v>0</v>
          </cell>
          <cell r="X3334">
            <v>0</v>
          </cell>
          <cell r="Y3334">
            <v>0</v>
          </cell>
        </row>
        <row r="3335">
          <cell r="Q3335" t="str">
            <v>.752</v>
          </cell>
          <cell r="S3335" t="str">
            <v xml:space="preserve"> תאונות  ותקלות</v>
          </cell>
          <cell r="U3335">
            <v>20300</v>
          </cell>
          <cell r="V3335">
            <v>20300</v>
          </cell>
          <cell r="X3335">
            <v>32500</v>
          </cell>
          <cell r="Y3335">
            <v>-17441</v>
          </cell>
        </row>
        <row r="3336">
          <cell r="U3336">
            <v>0</v>
          </cell>
          <cell r="V3336">
            <v>0</v>
          </cell>
          <cell r="X3336">
            <v>0</v>
          </cell>
          <cell r="Y3336">
            <v>0</v>
          </cell>
        </row>
        <row r="3337">
          <cell r="Q3337" t="str">
            <v>.753</v>
          </cell>
          <cell r="S3337" t="str">
            <v>אחזקת רמזורים</v>
          </cell>
          <cell r="U3337">
            <v>693500</v>
          </cell>
          <cell r="V3337">
            <v>693500</v>
          </cell>
          <cell r="X3337">
            <v>693500</v>
          </cell>
          <cell r="Y3337">
            <v>527499.44999999995</v>
          </cell>
        </row>
        <row r="3338">
          <cell r="U3338">
            <v>0</v>
          </cell>
          <cell r="V3338">
            <v>0</v>
          </cell>
          <cell r="X3338">
            <v>0</v>
          </cell>
        </row>
        <row r="3339">
          <cell r="Q3339" t="str">
            <v>.771</v>
          </cell>
          <cell r="S3339" t="str">
            <v>הוצאות חשמל</v>
          </cell>
          <cell r="U3339">
            <v>3135000</v>
          </cell>
          <cell r="V3339">
            <v>3135000</v>
          </cell>
          <cell r="X3339">
            <v>3135000</v>
          </cell>
          <cell r="Y3339">
            <v>3121054.47</v>
          </cell>
        </row>
        <row r="3342">
          <cell r="L3342" t="str">
            <v xml:space="preserve">אגף הכללי  </v>
          </cell>
          <cell r="M3342">
            <v>976000</v>
          </cell>
          <cell r="N3342">
            <v>976000</v>
          </cell>
          <cell r="O3342">
            <v>882000</v>
          </cell>
          <cell r="P3342">
            <v>668503</v>
          </cell>
          <cell r="Q3342" t="str">
            <v xml:space="preserve"> </v>
          </cell>
          <cell r="S3342" t="str">
            <v xml:space="preserve">אגף הכללי  </v>
          </cell>
          <cell r="U3342">
            <v>16829300</v>
          </cell>
          <cell r="V3342">
            <v>16829300</v>
          </cell>
          <cell r="X3342">
            <v>15533100</v>
          </cell>
          <cell r="Y3342">
            <v>16681187</v>
          </cell>
        </row>
        <row r="3343">
          <cell r="J3343" t="str">
            <v>-------</v>
          </cell>
          <cell r="L3343" t="str">
            <v>---------------------</v>
          </cell>
          <cell r="M3343" t="str">
            <v>--------------</v>
          </cell>
          <cell r="N3343" t="str">
            <v>--------------</v>
          </cell>
          <cell r="O3343" t="str">
            <v>--------------</v>
          </cell>
          <cell r="P3343" t="str">
            <v>-----------------</v>
          </cell>
          <cell r="Q3343" t="str">
            <v>--------</v>
          </cell>
          <cell r="S3343" t="str">
            <v>---------------------</v>
          </cell>
          <cell r="U3343" t="str">
            <v>-----------------</v>
          </cell>
          <cell r="V3343" t="str">
            <v>-----------------</v>
          </cell>
          <cell r="X3343" t="str">
            <v>-----------------</v>
          </cell>
          <cell r="Y3343" t="str">
            <v>-----------------</v>
          </cell>
        </row>
        <row r="3344">
          <cell r="L3344" t="str">
            <v xml:space="preserve">מינהל כללי </v>
          </cell>
          <cell r="M3344">
            <v>726000</v>
          </cell>
          <cell r="N3344">
            <v>726000</v>
          </cell>
          <cell r="O3344">
            <v>712000</v>
          </cell>
          <cell r="P3344">
            <v>527603</v>
          </cell>
          <cell r="Q3344">
            <v>61</v>
          </cell>
          <cell r="S3344" t="str">
            <v xml:space="preserve">מינהל כללי </v>
          </cell>
          <cell r="U3344">
            <v>1412580</v>
          </cell>
          <cell r="V3344">
            <v>1412580</v>
          </cell>
          <cell r="X3344">
            <v>13079000</v>
          </cell>
          <cell r="Y3344">
            <v>13612958.529999999</v>
          </cell>
        </row>
        <row r="3345">
          <cell r="J3345" t="str">
            <v>-------</v>
          </cell>
          <cell r="L3345" t="str">
            <v>---------------------</v>
          </cell>
          <cell r="M3345" t="str">
            <v>--------------</v>
          </cell>
          <cell r="N3345" t="str">
            <v>--------------</v>
          </cell>
          <cell r="O3345" t="str">
            <v>--------------</v>
          </cell>
          <cell r="P3345" t="str">
            <v>--------------</v>
          </cell>
          <cell r="Q3345" t="str">
            <v>--------</v>
          </cell>
          <cell r="S3345" t="str">
            <v>---------------------</v>
          </cell>
          <cell r="U3345" t="str">
            <v>-----------------</v>
          </cell>
          <cell r="V3345" t="str">
            <v>-----------------</v>
          </cell>
          <cell r="X3345" t="str">
            <v>-----------------</v>
          </cell>
          <cell r="Y3345" t="str">
            <v>-----------------</v>
          </cell>
        </row>
        <row r="3346">
          <cell r="Q3346" t="str">
            <v>611</v>
          </cell>
          <cell r="S3346" t="str">
            <v>הנהלה ומועצה</v>
          </cell>
          <cell r="U3346">
            <v>675700</v>
          </cell>
          <cell r="V3346">
            <v>675700</v>
          </cell>
          <cell r="X3346">
            <v>617100</v>
          </cell>
          <cell r="Y3346">
            <v>608781.37</v>
          </cell>
        </row>
        <row r="3347">
          <cell r="Q3347" t="str">
            <v>--------</v>
          </cell>
          <cell r="S3347" t="str">
            <v>---------------------</v>
          </cell>
          <cell r="U3347" t="str">
            <v>-------------</v>
          </cell>
          <cell r="V3347" t="str">
            <v>-------------</v>
          </cell>
          <cell r="X3347" t="str">
            <v>--------------</v>
          </cell>
          <cell r="Y3347" t="str">
            <v>--------------</v>
          </cell>
        </row>
        <row r="3348">
          <cell r="Q3348" t="str">
            <v>.110</v>
          </cell>
          <cell r="S3348" t="str">
            <v>משכורות</v>
          </cell>
          <cell r="U3348">
            <v>428600</v>
          </cell>
          <cell r="V3348">
            <v>428600</v>
          </cell>
          <cell r="X3348">
            <v>409000</v>
          </cell>
          <cell r="Y3348">
            <v>395408.23</v>
          </cell>
        </row>
        <row r="3349">
          <cell r="U3349">
            <v>0</v>
          </cell>
          <cell r="V3349">
            <v>0</v>
          </cell>
          <cell r="X3349">
            <v>0</v>
          </cell>
          <cell r="Y3349">
            <v>0</v>
          </cell>
        </row>
        <row r="3350">
          <cell r="Q3350" t="str">
            <v>.130</v>
          </cell>
          <cell r="S3350" t="str">
            <v>שעות נוספות</v>
          </cell>
          <cell r="X3350">
            <v>3000</v>
          </cell>
          <cell r="Y3350">
            <v>13706.55</v>
          </cell>
        </row>
        <row r="3351">
          <cell r="U3351">
            <v>0</v>
          </cell>
          <cell r="V3351">
            <v>0</v>
          </cell>
          <cell r="X3351">
            <v>0</v>
          </cell>
          <cell r="Y3351">
            <v>0</v>
          </cell>
        </row>
        <row r="3352">
          <cell r="Q3352" t="str">
            <v>.420</v>
          </cell>
          <cell r="S3352" t="str">
            <v>תיקונים</v>
          </cell>
          <cell r="U3352">
            <v>1900</v>
          </cell>
          <cell r="V3352">
            <v>1900</v>
          </cell>
          <cell r="X3352">
            <v>1900</v>
          </cell>
          <cell r="Y3352">
            <v>1863</v>
          </cell>
        </row>
        <row r="3353">
          <cell r="P3353" t="str">
            <v xml:space="preserve"> </v>
          </cell>
          <cell r="U3353">
            <v>0</v>
          </cell>
          <cell r="V3353">
            <v>0</v>
          </cell>
          <cell r="X3353">
            <v>0</v>
          </cell>
          <cell r="Y3353">
            <v>0</v>
          </cell>
        </row>
        <row r="3354">
          <cell r="Q3354" t="str">
            <v>.431</v>
          </cell>
          <cell r="S3354" t="str">
            <v>חשמל</v>
          </cell>
          <cell r="U3354">
            <v>6800</v>
          </cell>
          <cell r="V3354">
            <v>6800</v>
          </cell>
          <cell r="X3354">
            <v>9000</v>
          </cell>
          <cell r="Y3354">
            <v>7556.63</v>
          </cell>
        </row>
        <row r="3355">
          <cell r="U3355">
            <v>0</v>
          </cell>
          <cell r="V3355">
            <v>0</v>
          </cell>
          <cell r="X3355">
            <v>0</v>
          </cell>
          <cell r="Y3355">
            <v>0</v>
          </cell>
        </row>
        <row r="3356">
          <cell r="Q3356" t="str">
            <v>.432</v>
          </cell>
          <cell r="S3356" t="str">
            <v>מים</v>
          </cell>
          <cell r="U3356">
            <v>2500</v>
          </cell>
          <cell r="V3356">
            <v>2500</v>
          </cell>
          <cell r="X3356">
            <v>2300</v>
          </cell>
          <cell r="Y3356">
            <v>1922.58</v>
          </cell>
        </row>
        <row r="3357">
          <cell r="U3357">
            <v>0</v>
          </cell>
          <cell r="V3357">
            <v>0</v>
          </cell>
          <cell r="X3357">
            <v>0</v>
          </cell>
          <cell r="Y3357">
            <v>0</v>
          </cell>
        </row>
        <row r="3358">
          <cell r="Q3358" t="str">
            <v>.440</v>
          </cell>
          <cell r="S3358" t="str">
            <v>ביטוח</v>
          </cell>
          <cell r="U3358">
            <v>16000</v>
          </cell>
          <cell r="V3358">
            <v>16000</v>
          </cell>
          <cell r="X3358">
            <v>14000</v>
          </cell>
          <cell r="Y3358">
            <v>13843.29</v>
          </cell>
        </row>
        <row r="3359">
          <cell r="U3359">
            <v>0</v>
          </cell>
          <cell r="V3359">
            <v>0</v>
          </cell>
          <cell r="X3359">
            <v>0</v>
          </cell>
          <cell r="Y3359">
            <v>0</v>
          </cell>
        </row>
        <row r="3360">
          <cell r="Q3360" t="str">
            <v>.511</v>
          </cell>
          <cell r="S3360" t="str">
            <v>הוצאות כיבוד</v>
          </cell>
          <cell r="U3360">
            <v>8300</v>
          </cell>
          <cell r="V3360">
            <v>8300</v>
          </cell>
          <cell r="X3360">
            <v>8200</v>
          </cell>
          <cell r="Y3360">
            <v>12533.35</v>
          </cell>
        </row>
        <row r="3361">
          <cell r="U3361">
            <v>0</v>
          </cell>
          <cell r="V3361">
            <v>0</v>
          </cell>
          <cell r="X3361">
            <v>0</v>
          </cell>
          <cell r="Y3361">
            <v>0</v>
          </cell>
        </row>
        <row r="3362">
          <cell r="Q3362" t="str">
            <v>.522</v>
          </cell>
          <cell r="S3362" t="str">
            <v>ספרים ועתונים</v>
          </cell>
          <cell r="U3362">
            <v>1800</v>
          </cell>
          <cell r="V3362">
            <v>1800</v>
          </cell>
          <cell r="X3362">
            <v>1800</v>
          </cell>
          <cell r="Y3362">
            <v>1740</v>
          </cell>
        </row>
        <row r="3363">
          <cell r="U3363">
            <v>0</v>
          </cell>
          <cell r="V3363">
            <v>0</v>
          </cell>
          <cell r="X3363">
            <v>0</v>
          </cell>
          <cell r="Y3363">
            <v>0</v>
          </cell>
        </row>
        <row r="3364">
          <cell r="Q3364" t="str">
            <v>.530</v>
          </cell>
          <cell r="S3364" t="str">
            <v>אחזקת רכב</v>
          </cell>
          <cell r="U3364">
            <v>34000</v>
          </cell>
          <cell r="V3364">
            <v>34000</v>
          </cell>
          <cell r="X3364">
            <v>47500</v>
          </cell>
          <cell r="Y3364">
            <v>31435.1</v>
          </cell>
        </row>
        <row r="3365">
          <cell r="U3365">
            <v>0</v>
          </cell>
          <cell r="V3365">
            <v>0</v>
          </cell>
          <cell r="X3365">
            <v>0</v>
          </cell>
          <cell r="Y3365">
            <v>0</v>
          </cell>
        </row>
        <row r="3366">
          <cell r="Q3366" t="str">
            <v>.540</v>
          </cell>
          <cell r="S3366" t="str">
            <v>טלפון</v>
          </cell>
          <cell r="U3366">
            <v>36000</v>
          </cell>
          <cell r="V3366">
            <v>36000</v>
          </cell>
          <cell r="X3366">
            <v>38000</v>
          </cell>
          <cell r="Y3366">
            <v>36503.39</v>
          </cell>
        </row>
        <row r="3367">
          <cell r="U3367">
            <v>0</v>
          </cell>
          <cell r="V3367">
            <v>0</v>
          </cell>
          <cell r="X3367">
            <v>0</v>
          </cell>
          <cell r="Y3367">
            <v>0</v>
          </cell>
        </row>
        <row r="3368">
          <cell r="Q3368" t="str">
            <v>.541</v>
          </cell>
          <cell r="S3368" t="str">
            <v xml:space="preserve"> בולים</v>
          </cell>
          <cell r="U3368">
            <v>59000</v>
          </cell>
          <cell r="V3368">
            <v>59000</v>
          </cell>
          <cell r="X3368">
            <v>36100</v>
          </cell>
          <cell r="Y3368">
            <v>40763.410000000003</v>
          </cell>
        </row>
        <row r="3369">
          <cell r="U3369">
            <v>0</v>
          </cell>
          <cell r="V3369">
            <v>0</v>
          </cell>
          <cell r="X3369">
            <v>0</v>
          </cell>
          <cell r="Y3369">
            <v>0</v>
          </cell>
        </row>
        <row r="3370">
          <cell r="Q3370" t="str">
            <v>.550</v>
          </cell>
          <cell r="S3370" t="str">
            <v>פירסומים</v>
          </cell>
          <cell r="U3370">
            <v>8500</v>
          </cell>
          <cell r="V3370">
            <v>8500</v>
          </cell>
          <cell r="X3370">
            <v>8500</v>
          </cell>
          <cell r="Y3370">
            <v>6675</v>
          </cell>
        </row>
        <row r="3371">
          <cell r="U3371">
            <v>0</v>
          </cell>
          <cell r="V3371">
            <v>0</v>
          </cell>
          <cell r="X3371">
            <v>0</v>
          </cell>
          <cell r="Y3371">
            <v>0</v>
          </cell>
        </row>
        <row r="3372">
          <cell r="Q3372" t="str">
            <v>.560</v>
          </cell>
          <cell r="S3372" t="str">
            <v>הוצאות משרדיות</v>
          </cell>
          <cell r="U3372">
            <v>6400</v>
          </cell>
          <cell r="V3372">
            <v>6400</v>
          </cell>
          <cell r="X3372">
            <v>6400</v>
          </cell>
          <cell r="Y3372">
            <v>10120.459999999999</v>
          </cell>
        </row>
        <row r="3373">
          <cell r="U3373">
            <v>0</v>
          </cell>
          <cell r="V3373">
            <v>0</v>
          </cell>
          <cell r="X3373">
            <v>0</v>
          </cell>
          <cell r="Y3373">
            <v>0</v>
          </cell>
        </row>
        <row r="3374">
          <cell r="Q3374" t="str">
            <v>.593</v>
          </cell>
          <cell r="S3374" t="str">
            <v>השתת' בהוצ' הנח"ש</v>
          </cell>
          <cell r="U3374">
            <v>300</v>
          </cell>
          <cell r="V3374">
            <v>300</v>
          </cell>
          <cell r="X3374">
            <v>2000</v>
          </cell>
          <cell r="Y3374">
            <v>276.55</v>
          </cell>
        </row>
        <row r="3375">
          <cell r="U3375">
            <v>0</v>
          </cell>
          <cell r="V3375">
            <v>0</v>
          </cell>
          <cell r="X3375">
            <v>0</v>
          </cell>
          <cell r="Y3375">
            <v>0</v>
          </cell>
        </row>
        <row r="3376">
          <cell r="Q3376" t="str">
            <v>.751</v>
          </cell>
          <cell r="S3376" t="str">
            <v>קבלן נקיון</v>
          </cell>
          <cell r="U3376">
            <v>15000</v>
          </cell>
          <cell r="V3376">
            <v>15000</v>
          </cell>
          <cell r="X3376">
            <v>15000</v>
          </cell>
          <cell r="Y3376">
            <v>14566</v>
          </cell>
        </row>
        <row r="3378">
          <cell r="Q3378" t="str">
            <v>.780</v>
          </cell>
          <cell r="S3378" t="str">
            <v>הוצאות שונות</v>
          </cell>
          <cell r="U3378">
            <v>12600</v>
          </cell>
          <cell r="V3378">
            <v>12600</v>
          </cell>
          <cell r="X3378">
            <v>12600</v>
          </cell>
          <cell r="Y3378">
            <v>13958.43</v>
          </cell>
        </row>
        <row r="3380">
          <cell r="Q3380" t="str">
            <v>1.780</v>
          </cell>
          <cell r="S3380" t="str">
            <v>הוצ' חברי מועצה</v>
          </cell>
          <cell r="U3380">
            <v>8000</v>
          </cell>
          <cell r="V3380">
            <v>8000</v>
          </cell>
          <cell r="X3380">
            <v>1800</v>
          </cell>
          <cell r="Y3380">
            <v>5909.4</v>
          </cell>
        </row>
        <row r="3382">
          <cell r="Q3382" t="str">
            <v>1.781</v>
          </cell>
          <cell r="S3382" t="str">
            <v>קוד אתי לחברי מועצה</v>
          </cell>
          <cell r="U3382">
            <v>30000</v>
          </cell>
          <cell r="V3382">
            <v>30000</v>
          </cell>
        </row>
        <row r="3385">
          <cell r="Q3385" t="str">
            <v>612</v>
          </cell>
          <cell r="S3385" t="str">
            <v>מבקר העיריה</v>
          </cell>
          <cell r="U3385">
            <v>1029600</v>
          </cell>
          <cell r="V3385">
            <v>1029600</v>
          </cell>
          <cell r="X3385">
            <v>983300</v>
          </cell>
          <cell r="Y3385">
            <v>948492.68</v>
          </cell>
        </row>
        <row r="3386">
          <cell r="Q3386" t="str">
            <v>--------</v>
          </cell>
          <cell r="S3386" t="str">
            <v>-----------------</v>
          </cell>
          <cell r="U3386" t="str">
            <v>-----------------</v>
          </cell>
          <cell r="V3386" t="str">
            <v>-----------------</v>
          </cell>
          <cell r="X3386" t="str">
            <v>--------------</v>
          </cell>
          <cell r="Y3386" t="str">
            <v>--------------</v>
          </cell>
        </row>
        <row r="3387">
          <cell r="Q3387" t="str">
            <v>.110</v>
          </cell>
          <cell r="S3387" t="str">
            <v xml:space="preserve">משכורות  </v>
          </cell>
          <cell r="U3387">
            <v>796500</v>
          </cell>
          <cell r="V3387">
            <v>796500</v>
          </cell>
          <cell r="X3387">
            <v>760000</v>
          </cell>
          <cell r="Y3387">
            <v>737990.56</v>
          </cell>
        </row>
        <row r="3388">
          <cell r="U3388">
            <v>0</v>
          </cell>
          <cell r="V3388">
            <v>0</v>
          </cell>
          <cell r="X3388">
            <v>0</v>
          </cell>
          <cell r="Y3388">
            <v>0</v>
          </cell>
        </row>
        <row r="3389">
          <cell r="Q3389" t="str">
            <v>.130</v>
          </cell>
          <cell r="S3389" t="str">
            <v>שעות נוספות</v>
          </cell>
          <cell r="U3389">
            <v>3400</v>
          </cell>
          <cell r="V3389">
            <v>3400</v>
          </cell>
          <cell r="X3389">
            <v>3400</v>
          </cell>
          <cell r="Y3389">
            <v>3295.16</v>
          </cell>
        </row>
        <row r="3390">
          <cell r="U3390">
            <v>0</v>
          </cell>
          <cell r="V3390">
            <v>0</v>
          </cell>
          <cell r="X3390">
            <v>0</v>
          </cell>
          <cell r="Y3390">
            <v>0</v>
          </cell>
        </row>
        <row r="3391">
          <cell r="Q3391" t="str">
            <v>.420</v>
          </cell>
          <cell r="S3391" t="str">
            <v xml:space="preserve">  תיקונים</v>
          </cell>
          <cell r="U3391">
            <v>1900</v>
          </cell>
          <cell r="V3391">
            <v>1900</v>
          </cell>
          <cell r="X3391">
            <v>1900</v>
          </cell>
          <cell r="Y3391">
            <v>2656.18</v>
          </cell>
        </row>
        <row r="3392">
          <cell r="U3392">
            <v>0</v>
          </cell>
          <cell r="V3392">
            <v>0</v>
          </cell>
          <cell r="X3392">
            <v>0</v>
          </cell>
          <cell r="Y3392">
            <v>0</v>
          </cell>
        </row>
        <row r="3393">
          <cell r="Q3393" t="str">
            <v>.431</v>
          </cell>
          <cell r="S3393" t="str">
            <v>חשמל</v>
          </cell>
          <cell r="U3393">
            <v>3400</v>
          </cell>
          <cell r="V3393">
            <v>3400</v>
          </cell>
          <cell r="X3393">
            <v>5000</v>
          </cell>
          <cell r="Y3393">
            <v>3778.29</v>
          </cell>
        </row>
        <row r="3394">
          <cell r="U3394">
            <v>0</v>
          </cell>
          <cell r="V3394">
            <v>0</v>
          </cell>
          <cell r="X3394">
            <v>0</v>
          </cell>
          <cell r="Y3394">
            <v>0</v>
          </cell>
        </row>
        <row r="3395">
          <cell r="Q3395" t="str">
            <v>.432</v>
          </cell>
          <cell r="S3395" t="str">
            <v>מים</v>
          </cell>
          <cell r="U3395">
            <v>0</v>
          </cell>
          <cell r="V3395">
            <v>0</v>
          </cell>
          <cell r="X3395">
            <v>1000</v>
          </cell>
          <cell r="Y3395">
            <v>0</v>
          </cell>
        </row>
        <row r="3396">
          <cell r="U3396">
            <v>0</v>
          </cell>
          <cell r="V3396">
            <v>0</v>
          </cell>
          <cell r="X3396">
            <v>0</v>
          </cell>
          <cell r="Y3396">
            <v>0</v>
          </cell>
        </row>
        <row r="3397">
          <cell r="Q3397" t="str">
            <v>.440</v>
          </cell>
          <cell r="S3397" t="str">
            <v>ביטוח</v>
          </cell>
          <cell r="U3397">
            <v>2600</v>
          </cell>
          <cell r="V3397">
            <v>2600</v>
          </cell>
          <cell r="X3397">
            <v>3000</v>
          </cell>
          <cell r="Y3397">
            <v>2575.31</v>
          </cell>
        </row>
        <row r="3398">
          <cell r="U3398">
            <v>0</v>
          </cell>
          <cell r="V3398">
            <v>0</v>
          </cell>
          <cell r="X3398">
            <v>0</v>
          </cell>
          <cell r="Y3398">
            <v>0</v>
          </cell>
        </row>
        <row r="3399">
          <cell r="Q3399" t="str">
            <v>.511</v>
          </cell>
          <cell r="S3399" t="str">
            <v>הוצ' כיבוד</v>
          </cell>
          <cell r="U3399">
            <v>1200</v>
          </cell>
          <cell r="V3399">
            <v>1200</v>
          </cell>
          <cell r="X3399">
            <v>1200</v>
          </cell>
          <cell r="Y3399">
            <v>1377.48</v>
          </cell>
        </row>
        <row r="3400">
          <cell r="U3400">
            <v>0</v>
          </cell>
          <cell r="V3400">
            <v>0</v>
          </cell>
          <cell r="X3400">
            <v>0</v>
          </cell>
          <cell r="Y3400">
            <v>0</v>
          </cell>
        </row>
        <row r="3401">
          <cell r="Q3401" t="str">
            <v>.522</v>
          </cell>
          <cell r="S3401" t="str">
            <v>ספרים ועתונים</v>
          </cell>
          <cell r="U3401">
            <v>3400</v>
          </cell>
          <cell r="V3401">
            <v>3400</v>
          </cell>
          <cell r="X3401">
            <v>3400</v>
          </cell>
          <cell r="Y3401">
            <v>2737.73</v>
          </cell>
        </row>
        <row r="3402">
          <cell r="U3402">
            <v>0</v>
          </cell>
          <cell r="V3402">
            <v>0</v>
          </cell>
          <cell r="X3402">
            <v>0</v>
          </cell>
          <cell r="Y3402">
            <v>0</v>
          </cell>
        </row>
        <row r="3403">
          <cell r="Q3403" t="str">
            <v>.530</v>
          </cell>
          <cell r="S3403" t="str">
            <v xml:space="preserve">הוצאות רכב </v>
          </cell>
          <cell r="U3403">
            <v>115000</v>
          </cell>
          <cell r="V3403">
            <v>115000</v>
          </cell>
          <cell r="X3403">
            <v>97900</v>
          </cell>
          <cell r="Y3403">
            <v>114278.61</v>
          </cell>
        </row>
        <row r="3404">
          <cell r="U3404">
            <v>0</v>
          </cell>
          <cell r="V3404">
            <v>0</v>
          </cell>
          <cell r="X3404">
            <v>0</v>
          </cell>
          <cell r="Y3404">
            <v>0</v>
          </cell>
        </row>
        <row r="3405">
          <cell r="Q3405" t="str">
            <v>.540</v>
          </cell>
          <cell r="S3405" t="str">
            <v>טלפון</v>
          </cell>
          <cell r="U3405">
            <v>8000</v>
          </cell>
          <cell r="V3405">
            <v>8000</v>
          </cell>
          <cell r="X3405">
            <v>7000</v>
          </cell>
          <cell r="Y3405">
            <v>10268.93</v>
          </cell>
        </row>
        <row r="3406">
          <cell r="U3406">
            <v>0</v>
          </cell>
          <cell r="V3406">
            <v>0</v>
          </cell>
          <cell r="X3406">
            <v>0</v>
          </cell>
          <cell r="Y3406">
            <v>0</v>
          </cell>
        </row>
        <row r="3407">
          <cell r="Q3407" t="str">
            <v>.541</v>
          </cell>
          <cell r="S3407" t="str">
            <v xml:space="preserve"> בולים</v>
          </cell>
          <cell r="U3407">
            <v>0</v>
          </cell>
          <cell r="V3407">
            <v>0</v>
          </cell>
          <cell r="X3407">
            <v>400</v>
          </cell>
          <cell r="Y3407">
            <v>2.97</v>
          </cell>
        </row>
        <row r="3408">
          <cell r="U3408">
            <v>0</v>
          </cell>
          <cell r="V3408">
            <v>0</v>
          </cell>
          <cell r="X3408">
            <v>0</v>
          </cell>
          <cell r="Y3408">
            <v>0</v>
          </cell>
        </row>
        <row r="3409">
          <cell r="Q3409" t="str">
            <v>.550</v>
          </cell>
          <cell r="S3409" t="str">
            <v>פירסומים</v>
          </cell>
          <cell r="U3409">
            <v>2900</v>
          </cell>
          <cell r="V3409">
            <v>2900</v>
          </cell>
          <cell r="X3409">
            <v>2900</v>
          </cell>
          <cell r="Y3409">
            <v>2662</v>
          </cell>
        </row>
        <row r="3410">
          <cell r="U3410">
            <v>0</v>
          </cell>
          <cell r="V3410">
            <v>0</v>
          </cell>
          <cell r="X3410">
            <v>0</v>
          </cell>
          <cell r="Y3410">
            <v>0</v>
          </cell>
        </row>
        <row r="3411">
          <cell r="Q3411" t="str">
            <v>.560</v>
          </cell>
          <cell r="S3411" t="str">
            <v>הוצ' משרדיות</v>
          </cell>
          <cell r="U3411">
            <v>2800</v>
          </cell>
          <cell r="V3411">
            <v>2800</v>
          </cell>
          <cell r="X3411">
            <v>2800</v>
          </cell>
          <cell r="Y3411">
            <v>3046.18</v>
          </cell>
        </row>
        <row r="3412">
          <cell r="Q3412" t="str">
            <v>.593</v>
          </cell>
          <cell r="S3412" t="str">
            <v>השתת' בהוצ' הנח"ש</v>
          </cell>
          <cell r="U3412">
            <v>100</v>
          </cell>
          <cell r="V3412">
            <v>100</v>
          </cell>
          <cell r="X3412">
            <v>5000</v>
          </cell>
          <cell r="Y3412">
            <v>138.28</v>
          </cell>
        </row>
        <row r="3413">
          <cell r="Q3413" t="str">
            <v>.751</v>
          </cell>
          <cell r="S3413" t="str">
            <v>קבלן נקיון</v>
          </cell>
          <cell r="U3413">
            <v>5000</v>
          </cell>
          <cell r="V3413">
            <v>5000</v>
          </cell>
          <cell r="X3413">
            <v>5000</v>
          </cell>
          <cell r="Y3413">
            <v>0</v>
          </cell>
        </row>
        <row r="3414">
          <cell r="Q3414" t="str">
            <v>.752</v>
          </cell>
          <cell r="S3414" t="str">
            <v>יועצים מקצועיים</v>
          </cell>
          <cell r="U3414">
            <v>82700</v>
          </cell>
          <cell r="V3414">
            <v>82700</v>
          </cell>
          <cell r="X3414">
            <v>82700</v>
          </cell>
          <cell r="Y3414">
            <v>63416</v>
          </cell>
        </row>
        <row r="3415">
          <cell r="Q3415" t="str">
            <v>.780</v>
          </cell>
          <cell r="S3415" t="str">
            <v>הוצאות שונות</v>
          </cell>
          <cell r="U3415">
            <v>700</v>
          </cell>
          <cell r="V3415">
            <v>700</v>
          </cell>
          <cell r="X3415">
            <v>700</v>
          </cell>
          <cell r="Y3415">
            <v>269</v>
          </cell>
        </row>
        <row r="3417">
          <cell r="Q3417" t="str">
            <v>613</v>
          </cell>
          <cell r="S3417" t="str">
            <v>מזכירות</v>
          </cell>
          <cell r="U3417">
            <v>1850800</v>
          </cell>
          <cell r="V3417">
            <v>1850800</v>
          </cell>
          <cell r="X3417">
            <v>1845200</v>
          </cell>
          <cell r="Y3417">
            <v>2240412.59</v>
          </cell>
        </row>
        <row r="3418">
          <cell r="Q3418" t="str">
            <v>--------</v>
          </cell>
          <cell r="S3418" t="str">
            <v>-----------------</v>
          </cell>
          <cell r="U3418" t="str">
            <v>-----------------</v>
          </cell>
          <cell r="V3418" t="str">
            <v>-----------------</v>
          </cell>
          <cell r="X3418" t="str">
            <v>--------------</v>
          </cell>
          <cell r="Y3418" t="str">
            <v>--------------</v>
          </cell>
        </row>
        <row r="3419">
          <cell r="Q3419" t="str">
            <v>.110</v>
          </cell>
          <cell r="S3419" t="str">
            <v>משכורות</v>
          </cell>
          <cell r="U3419">
            <v>1580800</v>
          </cell>
          <cell r="V3419">
            <v>1580800</v>
          </cell>
          <cell r="X3419">
            <v>1592400</v>
          </cell>
          <cell r="Y3419">
            <v>1682495.63</v>
          </cell>
        </row>
        <row r="3420">
          <cell r="U3420">
            <v>0</v>
          </cell>
          <cell r="V3420">
            <v>0</v>
          </cell>
          <cell r="X3420">
            <v>0</v>
          </cell>
          <cell r="Y3420">
            <v>0</v>
          </cell>
        </row>
        <row r="3421">
          <cell r="Q3421" t="str">
            <v>.130</v>
          </cell>
          <cell r="S3421" t="str">
            <v>שעות נוספות</v>
          </cell>
          <cell r="U3421">
            <v>50000</v>
          </cell>
          <cell r="V3421">
            <v>50000</v>
          </cell>
          <cell r="X3421">
            <v>34000</v>
          </cell>
          <cell r="Y3421">
            <v>16607.810000000001</v>
          </cell>
        </row>
        <row r="3422">
          <cell r="U3422">
            <v>0</v>
          </cell>
          <cell r="V3422">
            <v>0</v>
          </cell>
          <cell r="X3422">
            <v>0</v>
          </cell>
          <cell r="Y3422">
            <v>0</v>
          </cell>
        </row>
        <row r="3423">
          <cell r="Q3423" t="str">
            <v>.420</v>
          </cell>
          <cell r="S3423" t="str">
            <v xml:space="preserve">  תיקונים ואחזקה</v>
          </cell>
          <cell r="U3423">
            <v>20000</v>
          </cell>
          <cell r="V3423">
            <v>20000</v>
          </cell>
          <cell r="X3423">
            <v>24700</v>
          </cell>
          <cell r="Y3423">
            <v>20514.060000000001</v>
          </cell>
        </row>
        <row r="3424">
          <cell r="U3424">
            <v>0</v>
          </cell>
          <cell r="V3424">
            <v>0</v>
          </cell>
          <cell r="X3424">
            <v>0</v>
          </cell>
          <cell r="Y3424">
            <v>0</v>
          </cell>
        </row>
        <row r="3425">
          <cell r="Q3425" t="str">
            <v>.431</v>
          </cell>
          <cell r="S3425" t="str">
            <v>חשמל</v>
          </cell>
          <cell r="U3425">
            <v>6700</v>
          </cell>
          <cell r="V3425">
            <v>6700</v>
          </cell>
          <cell r="X3425">
            <v>8000</v>
          </cell>
          <cell r="Y3425">
            <v>7556.69</v>
          </cell>
        </row>
        <row r="3426">
          <cell r="U3426">
            <v>0</v>
          </cell>
          <cell r="V3426">
            <v>0</v>
          </cell>
          <cell r="X3426">
            <v>0</v>
          </cell>
          <cell r="Y3426">
            <v>0</v>
          </cell>
        </row>
        <row r="3427">
          <cell r="Q3427" t="str">
            <v>.432</v>
          </cell>
          <cell r="S3427" t="str">
            <v>מים</v>
          </cell>
          <cell r="U3427">
            <v>400</v>
          </cell>
          <cell r="V3427">
            <v>400</v>
          </cell>
          <cell r="X3427">
            <v>1000</v>
          </cell>
          <cell r="Y3427">
            <v>492.62</v>
          </cell>
        </row>
        <row r="3428">
          <cell r="U3428">
            <v>0</v>
          </cell>
          <cell r="V3428">
            <v>0</v>
          </cell>
          <cell r="X3428">
            <v>0</v>
          </cell>
          <cell r="Y3428">
            <v>0</v>
          </cell>
        </row>
        <row r="3429">
          <cell r="Q3429" t="str">
            <v>.440</v>
          </cell>
          <cell r="S3429" t="str">
            <v>ביטוח</v>
          </cell>
          <cell r="U3429">
            <v>11200</v>
          </cell>
          <cell r="V3429">
            <v>11200</v>
          </cell>
          <cell r="X3429">
            <v>10000</v>
          </cell>
          <cell r="Y3429">
            <v>11220.81</v>
          </cell>
        </row>
        <row r="3430">
          <cell r="U3430">
            <v>0</v>
          </cell>
          <cell r="V3430">
            <v>0</v>
          </cell>
          <cell r="X3430">
            <v>0</v>
          </cell>
          <cell r="Y3430">
            <v>0</v>
          </cell>
        </row>
        <row r="3431">
          <cell r="Q3431" t="str">
            <v>.511</v>
          </cell>
          <cell r="S3431" t="str">
            <v>הוצאות כיבוד</v>
          </cell>
          <cell r="U3431">
            <v>12000</v>
          </cell>
          <cell r="V3431">
            <v>12000</v>
          </cell>
          <cell r="X3431">
            <v>4600</v>
          </cell>
          <cell r="Y3431">
            <v>11831.95</v>
          </cell>
        </row>
        <row r="3432">
          <cell r="U3432">
            <v>0</v>
          </cell>
          <cell r="V3432">
            <v>0</v>
          </cell>
          <cell r="X3432">
            <v>0</v>
          </cell>
          <cell r="Y3432">
            <v>0</v>
          </cell>
        </row>
        <row r="3433">
          <cell r="Q3433" t="str">
            <v>.522</v>
          </cell>
          <cell r="S3433" t="str">
            <v>ספרים ועתונים</v>
          </cell>
          <cell r="U3433">
            <v>2800</v>
          </cell>
          <cell r="V3433">
            <v>2800</v>
          </cell>
          <cell r="X3433">
            <v>2800</v>
          </cell>
          <cell r="Y3433">
            <v>0</v>
          </cell>
        </row>
        <row r="3434">
          <cell r="U3434">
            <v>0</v>
          </cell>
          <cell r="V3434">
            <v>0</v>
          </cell>
          <cell r="X3434">
            <v>0</v>
          </cell>
          <cell r="Y3434">
            <v>0</v>
          </cell>
        </row>
        <row r="3435">
          <cell r="Q3435" t="str">
            <v>.530</v>
          </cell>
          <cell r="S3435" t="str">
            <v xml:space="preserve">הוצאות רכב </v>
          </cell>
          <cell r="U3435">
            <v>90000</v>
          </cell>
          <cell r="V3435">
            <v>90000</v>
          </cell>
          <cell r="X3435">
            <v>90300</v>
          </cell>
          <cell r="Y3435">
            <v>90552.11</v>
          </cell>
        </row>
        <row r="3436">
          <cell r="U3436">
            <v>0</v>
          </cell>
          <cell r="V3436">
            <v>0</v>
          </cell>
          <cell r="X3436">
            <v>0</v>
          </cell>
          <cell r="Y3436">
            <v>0</v>
          </cell>
        </row>
        <row r="3437">
          <cell r="Q3437" t="str">
            <v>.540</v>
          </cell>
          <cell r="S3437" t="str">
            <v>טלפון</v>
          </cell>
          <cell r="U3437">
            <v>24000</v>
          </cell>
          <cell r="V3437">
            <v>24000</v>
          </cell>
          <cell r="X3437">
            <v>28000</v>
          </cell>
          <cell r="Y3437">
            <v>25761.79</v>
          </cell>
        </row>
        <row r="3438">
          <cell r="U3438">
            <v>0</v>
          </cell>
          <cell r="V3438">
            <v>0</v>
          </cell>
          <cell r="X3438">
            <v>0</v>
          </cell>
          <cell r="Y3438">
            <v>0</v>
          </cell>
        </row>
        <row r="3439">
          <cell r="Q3439" t="str">
            <v>.541</v>
          </cell>
          <cell r="S3439" t="str">
            <v xml:space="preserve"> בולים</v>
          </cell>
          <cell r="U3439">
            <v>700</v>
          </cell>
          <cell r="V3439">
            <v>700</v>
          </cell>
          <cell r="X3439">
            <v>1000</v>
          </cell>
          <cell r="Y3439">
            <v>468.62</v>
          </cell>
        </row>
        <row r="3440">
          <cell r="U3440">
            <v>0</v>
          </cell>
          <cell r="V3440">
            <v>0</v>
          </cell>
          <cell r="X3440">
            <v>0</v>
          </cell>
          <cell r="Y3440">
            <v>0</v>
          </cell>
        </row>
        <row r="3441">
          <cell r="Q3441" t="str">
            <v>.550</v>
          </cell>
          <cell r="S3441" t="str">
            <v>פירסומים</v>
          </cell>
          <cell r="U3441">
            <v>15000</v>
          </cell>
          <cell r="V3441">
            <v>15000</v>
          </cell>
          <cell r="X3441">
            <v>9500</v>
          </cell>
          <cell r="Y3441">
            <v>11203</v>
          </cell>
        </row>
        <row r="3442">
          <cell r="U3442">
            <v>0</v>
          </cell>
          <cell r="V3442">
            <v>0</v>
          </cell>
          <cell r="X3442">
            <v>0</v>
          </cell>
          <cell r="Y3442">
            <v>0</v>
          </cell>
        </row>
        <row r="3443">
          <cell r="Q3443" t="str">
            <v>.560</v>
          </cell>
          <cell r="S3443" t="str">
            <v>הוצאות משרדיות</v>
          </cell>
          <cell r="U3443">
            <v>8200</v>
          </cell>
          <cell r="V3443">
            <v>8200</v>
          </cell>
          <cell r="X3443">
            <v>8200</v>
          </cell>
          <cell r="Y3443">
            <v>9038.4599999999991</v>
          </cell>
        </row>
        <row r="3444">
          <cell r="U3444">
            <v>0</v>
          </cell>
          <cell r="V3444">
            <v>0</v>
          </cell>
          <cell r="X3444">
            <v>0</v>
          </cell>
          <cell r="Y3444">
            <v>0</v>
          </cell>
        </row>
        <row r="3445">
          <cell r="Q3445" t="str">
            <v>.593</v>
          </cell>
          <cell r="S3445" t="str">
            <v>השתת' בהוצ' הנח"ש</v>
          </cell>
          <cell r="U3445">
            <v>300</v>
          </cell>
          <cell r="V3445">
            <v>300</v>
          </cell>
          <cell r="X3445">
            <v>2000</v>
          </cell>
          <cell r="Y3445">
            <v>276.55</v>
          </cell>
        </row>
        <row r="3446">
          <cell r="U3446">
            <v>0</v>
          </cell>
          <cell r="V3446">
            <v>0</v>
          </cell>
          <cell r="X3446">
            <v>0</v>
          </cell>
          <cell r="Y3446">
            <v>0</v>
          </cell>
        </row>
        <row r="3447">
          <cell r="Q3447" t="str">
            <v>.751</v>
          </cell>
          <cell r="S3447" t="str">
            <v>קבלן נקיון</v>
          </cell>
          <cell r="U3447">
            <v>16000</v>
          </cell>
          <cell r="V3447">
            <v>16000</v>
          </cell>
          <cell r="X3447">
            <v>16000</v>
          </cell>
          <cell r="Y3447">
            <v>16000</v>
          </cell>
        </row>
        <row r="3448">
          <cell r="U3448">
            <v>0</v>
          </cell>
          <cell r="V3448">
            <v>0</v>
          </cell>
          <cell r="X3448">
            <v>0</v>
          </cell>
          <cell r="Y3448">
            <v>0</v>
          </cell>
        </row>
        <row r="3449">
          <cell r="Q3449" t="str">
            <v>.780</v>
          </cell>
          <cell r="S3449" t="str">
            <v>הוצאות שונות</v>
          </cell>
          <cell r="U3449">
            <v>8200</v>
          </cell>
          <cell r="V3449">
            <v>8200</v>
          </cell>
          <cell r="X3449">
            <v>8200</v>
          </cell>
          <cell r="Y3449">
            <v>11424.05</v>
          </cell>
        </row>
        <row r="3451">
          <cell r="Q3451" t="str">
            <v>.782</v>
          </cell>
          <cell r="S3451" t="str">
            <v>תקציב  שוטף- כלכלנ</v>
          </cell>
          <cell r="U3451">
            <v>4500</v>
          </cell>
          <cell r="V3451">
            <v>4500</v>
          </cell>
          <cell r="X3451">
            <v>4500</v>
          </cell>
          <cell r="Y3451">
            <v>4493.4399999999996</v>
          </cell>
        </row>
        <row r="3452">
          <cell r="X3452">
            <v>0</v>
          </cell>
        </row>
        <row r="3453">
          <cell r="Q3453" t="str">
            <v>.785</v>
          </cell>
          <cell r="S3453" t="str">
            <v>הוצאות לאגפי העירי</v>
          </cell>
          <cell r="Y3453">
            <v>320475</v>
          </cell>
        </row>
        <row r="3455">
          <cell r="L3455" t="str">
            <v>מרכז תקשורת</v>
          </cell>
          <cell r="S3455" t="str">
            <v>מרכז תקשורת</v>
          </cell>
        </row>
        <row r="3456">
          <cell r="J3456" t="str">
            <v>26</v>
          </cell>
          <cell r="L3456" t="str">
            <v>ומשלטי חוצות</v>
          </cell>
          <cell r="M3456">
            <v>366000</v>
          </cell>
          <cell r="N3456">
            <v>366000</v>
          </cell>
          <cell r="O3456">
            <v>352000</v>
          </cell>
          <cell r="P3456">
            <v>301265.63</v>
          </cell>
          <cell r="S3456" t="str">
            <v>הסברה וערים תאומות</v>
          </cell>
          <cell r="U3456">
            <v>1653700</v>
          </cell>
          <cell r="V3456">
            <v>1653700</v>
          </cell>
          <cell r="X3456">
            <v>1538900</v>
          </cell>
          <cell r="Y3456">
            <v>1395459.21</v>
          </cell>
        </row>
        <row r="3457">
          <cell r="J3457" t="str">
            <v>-------</v>
          </cell>
          <cell r="L3457" t="str">
            <v>---------------------</v>
          </cell>
          <cell r="M3457" t="str">
            <v>--------------</v>
          </cell>
          <cell r="N3457" t="str">
            <v>--------------</v>
          </cell>
          <cell r="O3457" t="str">
            <v>--------------</v>
          </cell>
          <cell r="P3457" t="str">
            <v>--------------</v>
          </cell>
          <cell r="Q3457" t="str">
            <v>-----------------</v>
          </cell>
          <cell r="S3457" t="str">
            <v>-----------------</v>
          </cell>
          <cell r="U3457" t="str">
            <v>-----------------</v>
          </cell>
          <cell r="V3457" t="str">
            <v>-----------------</v>
          </cell>
          <cell r="X3457" t="str">
            <v>-----------------</v>
          </cell>
          <cell r="Y3457" t="str">
            <v>-----------------</v>
          </cell>
        </row>
        <row r="3458">
          <cell r="Q3458" t="str">
            <v>6141</v>
          </cell>
          <cell r="S3458" t="str">
            <v>דוברות ויחסי ציבור</v>
          </cell>
          <cell r="U3458">
            <v>474600</v>
          </cell>
          <cell r="V3458">
            <v>474600</v>
          </cell>
          <cell r="X3458">
            <v>457400</v>
          </cell>
          <cell r="Y3458">
            <v>476631.83</v>
          </cell>
        </row>
        <row r="3459">
          <cell r="Q3459" t="str">
            <v>--------</v>
          </cell>
          <cell r="S3459" t="str">
            <v>-----------------</v>
          </cell>
          <cell r="U3459" t="str">
            <v>-----------------</v>
          </cell>
          <cell r="V3459" t="str">
            <v>-----------------</v>
          </cell>
          <cell r="X3459" t="str">
            <v>--------------</v>
          </cell>
          <cell r="Y3459" t="str">
            <v>--------------</v>
          </cell>
        </row>
        <row r="3460">
          <cell r="Q3460" t="str">
            <v>.110</v>
          </cell>
          <cell r="S3460" t="str">
            <v>משכורות</v>
          </cell>
          <cell r="U3460">
            <v>345100</v>
          </cell>
          <cell r="V3460">
            <v>345100</v>
          </cell>
          <cell r="X3460">
            <v>329300</v>
          </cell>
          <cell r="Y3460">
            <v>360051.77</v>
          </cell>
        </row>
        <row r="3461">
          <cell r="U3461">
            <v>0</v>
          </cell>
          <cell r="V3461">
            <v>0</v>
          </cell>
          <cell r="X3461">
            <v>0</v>
          </cell>
          <cell r="Y3461">
            <v>0</v>
          </cell>
        </row>
        <row r="3462">
          <cell r="Q3462" t="str">
            <v>.431</v>
          </cell>
          <cell r="S3462" t="str">
            <v>חשמל</v>
          </cell>
          <cell r="U3462">
            <v>2300</v>
          </cell>
          <cell r="V3462">
            <v>2300</v>
          </cell>
          <cell r="X3462">
            <v>3000</v>
          </cell>
          <cell r="Y3462">
            <v>2518.92</v>
          </cell>
        </row>
        <row r="3463">
          <cell r="Y3463">
            <v>0</v>
          </cell>
        </row>
        <row r="3464">
          <cell r="Q3464" t="str">
            <v>.432</v>
          </cell>
          <cell r="S3464" t="str">
            <v>מים</v>
          </cell>
          <cell r="U3464">
            <v>500</v>
          </cell>
          <cell r="V3464">
            <v>500</v>
          </cell>
          <cell r="X3464">
            <v>400</v>
          </cell>
          <cell r="Y3464">
            <v>201.92</v>
          </cell>
        </row>
        <row r="3465">
          <cell r="U3465">
            <v>0</v>
          </cell>
          <cell r="V3465">
            <v>0</v>
          </cell>
          <cell r="X3465">
            <v>0</v>
          </cell>
          <cell r="Y3465">
            <v>0</v>
          </cell>
        </row>
        <row r="3466">
          <cell r="Q3466" t="str">
            <v>.511</v>
          </cell>
          <cell r="S3466" t="str">
            <v>הוצאות כיבוד</v>
          </cell>
          <cell r="U3466">
            <v>3000</v>
          </cell>
          <cell r="V3466">
            <v>3000</v>
          </cell>
          <cell r="X3466">
            <v>2500</v>
          </cell>
          <cell r="Y3466">
            <v>1597.62</v>
          </cell>
        </row>
        <row r="3467">
          <cell r="U3467">
            <v>0</v>
          </cell>
          <cell r="V3467">
            <v>0</v>
          </cell>
          <cell r="X3467">
            <v>0</v>
          </cell>
          <cell r="Y3467">
            <v>0</v>
          </cell>
        </row>
        <row r="3468">
          <cell r="Q3468" t="str">
            <v xml:space="preserve">  .522</v>
          </cell>
          <cell r="S3468" t="str">
            <v>ספרים ועתונים</v>
          </cell>
          <cell r="U3468">
            <v>16000</v>
          </cell>
          <cell r="V3468">
            <v>16000</v>
          </cell>
          <cell r="X3468">
            <v>8200</v>
          </cell>
          <cell r="Y3468">
            <v>10552.47</v>
          </cell>
        </row>
        <row r="3469">
          <cell r="U3469">
            <v>0</v>
          </cell>
          <cell r="V3469">
            <v>0</v>
          </cell>
          <cell r="X3469">
            <v>0</v>
          </cell>
          <cell r="Y3469">
            <v>0</v>
          </cell>
        </row>
        <row r="3470">
          <cell r="Q3470" t="str">
            <v>.530</v>
          </cell>
          <cell r="S3470" t="str">
            <v>הוצ, רכב -דוברות</v>
          </cell>
          <cell r="U3470">
            <v>51200</v>
          </cell>
          <cell r="V3470">
            <v>51200</v>
          </cell>
          <cell r="X3470">
            <v>47500</v>
          </cell>
          <cell r="Y3470">
            <v>55165.760000000002</v>
          </cell>
        </row>
        <row r="3471">
          <cell r="U3471">
            <v>0</v>
          </cell>
          <cell r="V3471">
            <v>0</v>
          </cell>
          <cell r="X3471">
            <v>0</v>
          </cell>
          <cell r="Y3471">
            <v>0</v>
          </cell>
        </row>
        <row r="3472">
          <cell r="Q3472" t="str">
            <v>.540</v>
          </cell>
          <cell r="S3472" t="str">
            <v>טלפון</v>
          </cell>
          <cell r="U3472">
            <v>4600</v>
          </cell>
          <cell r="V3472">
            <v>4600</v>
          </cell>
          <cell r="X3472">
            <v>13000</v>
          </cell>
          <cell r="Y3472">
            <v>10462.57</v>
          </cell>
        </row>
        <row r="3473">
          <cell r="U3473">
            <v>0</v>
          </cell>
          <cell r="V3473">
            <v>0</v>
          </cell>
          <cell r="X3473">
            <v>0</v>
          </cell>
          <cell r="Y3473">
            <v>0</v>
          </cell>
        </row>
        <row r="3474">
          <cell r="Q3474" t="str">
            <v>.541</v>
          </cell>
          <cell r="S3474" t="str">
            <v xml:space="preserve"> בולים</v>
          </cell>
          <cell r="U3474">
            <v>300</v>
          </cell>
          <cell r="V3474">
            <v>300</v>
          </cell>
          <cell r="X3474">
            <v>1000</v>
          </cell>
          <cell r="Y3474">
            <v>182.29</v>
          </cell>
        </row>
        <row r="3475">
          <cell r="U3475">
            <v>0</v>
          </cell>
          <cell r="V3475">
            <v>0</v>
          </cell>
          <cell r="X3475">
            <v>0</v>
          </cell>
          <cell r="Y3475">
            <v>0</v>
          </cell>
        </row>
        <row r="3476">
          <cell r="Q3476" t="str">
            <v xml:space="preserve">  .551</v>
          </cell>
          <cell r="S3476" t="str">
            <v>פרסומים וצלומים</v>
          </cell>
          <cell r="U3476">
            <v>1800</v>
          </cell>
          <cell r="V3476">
            <v>1800</v>
          </cell>
          <cell r="X3476">
            <v>1800</v>
          </cell>
          <cell r="Y3476">
            <v>2315.25</v>
          </cell>
        </row>
        <row r="3477">
          <cell r="U3477">
            <v>0</v>
          </cell>
          <cell r="V3477">
            <v>0</v>
          </cell>
          <cell r="X3477">
            <v>0</v>
          </cell>
          <cell r="Y3477">
            <v>0</v>
          </cell>
        </row>
        <row r="3478">
          <cell r="Q3478" t="str">
            <v xml:space="preserve">  .552</v>
          </cell>
          <cell r="S3478" t="str">
            <v>קטעי  עיתונות</v>
          </cell>
          <cell r="U3478">
            <v>24700</v>
          </cell>
          <cell r="V3478">
            <v>24700</v>
          </cell>
          <cell r="X3478">
            <v>24700</v>
          </cell>
          <cell r="Y3478">
            <v>15863.22</v>
          </cell>
        </row>
        <row r="3479">
          <cell r="U3479">
            <v>0</v>
          </cell>
          <cell r="V3479">
            <v>0</v>
          </cell>
          <cell r="X3479">
            <v>0</v>
          </cell>
          <cell r="Y3479">
            <v>0</v>
          </cell>
        </row>
        <row r="3480">
          <cell r="Q3480" t="str">
            <v xml:space="preserve">  .560</v>
          </cell>
          <cell r="S3480" t="str">
            <v>הוצ' משרדיות</v>
          </cell>
          <cell r="U3480">
            <v>3600</v>
          </cell>
          <cell r="V3480">
            <v>3600</v>
          </cell>
          <cell r="X3480">
            <v>3600</v>
          </cell>
          <cell r="Y3480">
            <v>2195.11</v>
          </cell>
        </row>
        <row r="3481">
          <cell r="U3481">
            <v>0</v>
          </cell>
          <cell r="V3481">
            <v>0</v>
          </cell>
          <cell r="X3481">
            <v>0</v>
          </cell>
          <cell r="Y3481">
            <v>0</v>
          </cell>
        </row>
        <row r="3482">
          <cell r="Q3482" t="str">
            <v xml:space="preserve">  .593</v>
          </cell>
          <cell r="S3482" t="str">
            <v>השתת' בהוצ' הנח"ש</v>
          </cell>
          <cell r="U3482">
            <v>100</v>
          </cell>
          <cell r="V3482">
            <v>100</v>
          </cell>
          <cell r="X3482">
            <v>1000</v>
          </cell>
          <cell r="Y3482">
            <v>138.28</v>
          </cell>
        </row>
        <row r="3483">
          <cell r="U3483">
            <v>0</v>
          </cell>
          <cell r="V3483">
            <v>0</v>
          </cell>
          <cell r="X3483">
            <v>0</v>
          </cell>
          <cell r="Y3483">
            <v>0</v>
          </cell>
        </row>
        <row r="3484">
          <cell r="Q3484" t="str">
            <v>.751</v>
          </cell>
          <cell r="S3484" t="str">
            <v xml:space="preserve"> קבלן נקיון</v>
          </cell>
          <cell r="U3484">
            <v>16000</v>
          </cell>
          <cell r="V3484">
            <v>16000</v>
          </cell>
          <cell r="X3484">
            <v>16000</v>
          </cell>
          <cell r="Y3484">
            <v>14690.65</v>
          </cell>
        </row>
        <row r="3485">
          <cell r="U3485">
            <v>0</v>
          </cell>
          <cell r="V3485">
            <v>0</v>
          </cell>
          <cell r="X3485">
            <v>0</v>
          </cell>
          <cell r="Y3485">
            <v>0</v>
          </cell>
        </row>
        <row r="3486">
          <cell r="Q3486" t="str">
            <v>.780</v>
          </cell>
          <cell r="S3486" t="str">
            <v>הוצ' הפצה ותעוד</v>
          </cell>
          <cell r="U3486">
            <v>5400</v>
          </cell>
          <cell r="V3486">
            <v>5400</v>
          </cell>
          <cell r="X3486">
            <v>5400</v>
          </cell>
          <cell r="Y3486">
            <v>696</v>
          </cell>
        </row>
        <row r="3487">
          <cell r="X3487">
            <v>0</v>
          </cell>
        </row>
        <row r="3488">
          <cell r="J3488" t="str">
            <v>26142</v>
          </cell>
          <cell r="L3488" t="str">
            <v>פרסום  והפקות</v>
          </cell>
          <cell r="M3488">
            <v>30000</v>
          </cell>
          <cell r="N3488">
            <v>30000</v>
          </cell>
          <cell r="O3488">
            <v>30000</v>
          </cell>
          <cell r="P3488">
            <v>26275.63</v>
          </cell>
          <cell r="Q3488" t="str">
            <v>6142</v>
          </cell>
          <cell r="S3488" t="str">
            <v>פרסום  והפקות</v>
          </cell>
          <cell r="U3488">
            <v>794600</v>
          </cell>
          <cell r="V3488">
            <v>794600</v>
          </cell>
          <cell r="X3488">
            <v>645300</v>
          </cell>
          <cell r="Y3488">
            <v>431628.72</v>
          </cell>
        </row>
        <row r="3489">
          <cell r="J3489" t="str">
            <v>-------</v>
          </cell>
          <cell r="L3489" t="str">
            <v>---------------------</v>
          </cell>
          <cell r="M3489" t="str">
            <v>--------------</v>
          </cell>
          <cell r="N3489" t="str">
            <v>--------------</v>
          </cell>
          <cell r="O3489" t="str">
            <v>--------------</v>
          </cell>
          <cell r="P3489" t="str">
            <v>--------------</v>
          </cell>
          <cell r="Q3489" t="str">
            <v>-----------------</v>
          </cell>
          <cell r="S3489" t="str">
            <v>-----------------</v>
          </cell>
          <cell r="U3489" t="str">
            <v>-----------------</v>
          </cell>
          <cell r="V3489" t="str">
            <v>-----------------</v>
          </cell>
          <cell r="X3489" t="str">
            <v>--------------</v>
          </cell>
          <cell r="Y3489" t="str">
            <v>--------------</v>
          </cell>
        </row>
        <row r="3490">
          <cell r="J3490" t="str">
            <v>.423</v>
          </cell>
          <cell r="L3490" t="str">
            <v>תשורות יצוגיות</v>
          </cell>
          <cell r="M3490">
            <v>15000</v>
          </cell>
          <cell r="N3490">
            <v>15000</v>
          </cell>
          <cell r="O3490">
            <v>15000</v>
          </cell>
          <cell r="P3490">
            <v>13025.63</v>
          </cell>
          <cell r="Q3490" t="str">
            <v>.110</v>
          </cell>
          <cell r="S3490" t="str">
            <v>משכורות</v>
          </cell>
          <cell r="U3490">
            <v>595500</v>
          </cell>
          <cell r="V3490">
            <v>595500</v>
          </cell>
          <cell r="X3490">
            <v>502600</v>
          </cell>
          <cell r="Y3490">
            <v>379302.28</v>
          </cell>
        </row>
        <row r="3491">
          <cell r="P3491">
            <v>0</v>
          </cell>
          <cell r="U3491">
            <v>0</v>
          </cell>
          <cell r="V3491">
            <v>0</v>
          </cell>
          <cell r="X3491">
            <v>0</v>
          </cell>
          <cell r="Y3491">
            <v>0</v>
          </cell>
        </row>
        <row r="3492">
          <cell r="J3492" t="str">
            <v>.425</v>
          </cell>
          <cell r="L3492" t="str">
            <v>פרסום חוצות</v>
          </cell>
          <cell r="M3492">
            <v>15000</v>
          </cell>
          <cell r="N3492">
            <v>15000</v>
          </cell>
          <cell r="O3492">
            <v>15000</v>
          </cell>
          <cell r="P3492">
            <v>13250</v>
          </cell>
          <cell r="Q3492" t="str">
            <v>.431</v>
          </cell>
          <cell r="S3492" t="str">
            <v>חשמל</v>
          </cell>
          <cell r="U3492">
            <v>4500</v>
          </cell>
          <cell r="V3492">
            <v>4500</v>
          </cell>
          <cell r="X3492">
            <v>6000</v>
          </cell>
          <cell r="Y3492">
            <v>5037.8</v>
          </cell>
        </row>
        <row r="3493">
          <cell r="U3493">
            <v>0</v>
          </cell>
          <cell r="V3493">
            <v>0</v>
          </cell>
          <cell r="X3493">
            <v>0</v>
          </cell>
          <cell r="Y3493">
            <v>0</v>
          </cell>
        </row>
        <row r="3494">
          <cell r="Q3494" t="str">
            <v>.511</v>
          </cell>
          <cell r="S3494" t="str">
            <v>הוצאות כיבוד</v>
          </cell>
          <cell r="U3494">
            <v>1000</v>
          </cell>
          <cell r="V3494">
            <v>1000</v>
          </cell>
          <cell r="X3494">
            <v>1000</v>
          </cell>
          <cell r="Y3494">
            <v>1253.1300000000001</v>
          </cell>
        </row>
        <row r="3495">
          <cell r="U3495">
            <v>0</v>
          </cell>
          <cell r="V3495">
            <v>0</v>
          </cell>
          <cell r="X3495">
            <v>0</v>
          </cell>
          <cell r="Y3495">
            <v>0</v>
          </cell>
        </row>
        <row r="3496">
          <cell r="Q3496">
            <v>540</v>
          </cell>
          <cell r="S3496" t="str">
            <v>טלפון</v>
          </cell>
          <cell r="U3496">
            <v>7100</v>
          </cell>
          <cell r="V3496">
            <v>7100</v>
          </cell>
          <cell r="X3496">
            <v>3800</v>
          </cell>
          <cell r="Y3496">
            <v>7314.25</v>
          </cell>
        </row>
        <row r="3497">
          <cell r="U3497">
            <v>0</v>
          </cell>
          <cell r="V3497">
            <v>0</v>
          </cell>
          <cell r="X3497">
            <v>0</v>
          </cell>
          <cell r="Y3497">
            <v>0</v>
          </cell>
        </row>
        <row r="3498">
          <cell r="Q3498" t="str">
            <v>.541</v>
          </cell>
          <cell r="S3498" t="str">
            <v xml:space="preserve"> בולים</v>
          </cell>
          <cell r="U3498">
            <v>1000</v>
          </cell>
          <cell r="V3498">
            <v>1000</v>
          </cell>
          <cell r="X3498">
            <v>1000</v>
          </cell>
          <cell r="Y3498">
            <v>93.13</v>
          </cell>
        </row>
        <row r="3499">
          <cell r="U3499">
            <v>0</v>
          </cell>
          <cell r="V3499">
            <v>0</v>
          </cell>
          <cell r="X3499">
            <v>0</v>
          </cell>
          <cell r="Y3499">
            <v>0</v>
          </cell>
        </row>
        <row r="3500">
          <cell r="Q3500" t="str">
            <v>.551</v>
          </cell>
          <cell r="S3500" t="str">
            <v>פרסומים וצלומים</v>
          </cell>
          <cell r="U3500">
            <v>1000</v>
          </cell>
          <cell r="V3500">
            <v>1000</v>
          </cell>
          <cell r="X3500">
            <v>1000</v>
          </cell>
          <cell r="Y3500">
            <v>455</v>
          </cell>
        </row>
        <row r="3501">
          <cell r="U3501">
            <v>0</v>
          </cell>
          <cell r="V3501">
            <v>0</v>
          </cell>
          <cell r="X3501">
            <v>0</v>
          </cell>
          <cell r="Y3501">
            <v>0</v>
          </cell>
        </row>
        <row r="3502">
          <cell r="Q3502" t="str">
            <v xml:space="preserve">  .553</v>
          </cell>
          <cell r="S3502" t="str">
            <v>פרסום חוצות</v>
          </cell>
          <cell r="U3502">
            <v>14300</v>
          </cell>
          <cell r="V3502">
            <v>14300</v>
          </cell>
          <cell r="X3502">
            <v>14300</v>
          </cell>
          <cell r="Y3502">
            <v>18447.2</v>
          </cell>
        </row>
        <row r="3503">
          <cell r="U3503">
            <v>0</v>
          </cell>
          <cell r="V3503">
            <v>0</v>
          </cell>
          <cell r="X3503">
            <v>0</v>
          </cell>
          <cell r="Y3503">
            <v>0</v>
          </cell>
        </row>
        <row r="3504">
          <cell r="Q3504" t="str">
            <v>.560</v>
          </cell>
          <cell r="S3504" t="str">
            <v>הוצ' משרדיות</v>
          </cell>
          <cell r="U3504">
            <v>2800</v>
          </cell>
          <cell r="V3504">
            <v>2800</v>
          </cell>
          <cell r="X3504">
            <v>2800</v>
          </cell>
          <cell r="Y3504">
            <v>2624.01</v>
          </cell>
        </row>
        <row r="3505">
          <cell r="U3505">
            <v>0</v>
          </cell>
          <cell r="V3505">
            <v>0</v>
          </cell>
          <cell r="X3505">
            <v>0</v>
          </cell>
          <cell r="Y3505">
            <v>0</v>
          </cell>
        </row>
        <row r="3506">
          <cell r="Q3506" t="str">
            <v>.593</v>
          </cell>
          <cell r="S3506" t="str">
            <v>השתת' בהוצ' הנח"ש</v>
          </cell>
          <cell r="U3506">
            <v>100</v>
          </cell>
          <cell r="V3506">
            <v>100</v>
          </cell>
          <cell r="X3506">
            <v>1000</v>
          </cell>
          <cell r="Y3506">
            <v>138.28</v>
          </cell>
        </row>
        <row r="3507">
          <cell r="U3507">
            <v>0</v>
          </cell>
          <cell r="V3507">
            <v>0</v>
          </cell>
          <cell r="X3507">
            <v>0</v>
          </cell>
          <cell r="Y3507">
            <v>0</v>
          </cell>
        </row>
        <row r="3508">
          <cell r="Q3508" t="str">
            <v>.751</v>
          </cell>
          <cell r="S3508" t="str">
            <v xml:space="preserve"> קבלן נקיון</v>
          </cell>
          <cell r="U3508">
            <v>12000</v>
          </cell>
          <cell r="V3508">
            <v>12000</v>
          </cell>
          <cell r="X3508">
            <v>12000</v>
          </cell>
          <cell r="Y3508">
            <v>5549.64</v>
          </cell>
        </row>
        <row r="3509">
          <cell r="U3509">
            <v>0</v>
          </cell>
          <cell r="V3509">
            <v>0</v>
          </cell>
          <cell r="X3509">
            <v>0</v>
          </cell>
        </row>
        <row r="3510">
          <cell r="Q3510" t="str">
            <v>.759</v>
          </cell>
          <cell r="S3510" t="str">
            <v>שירותי אינטרנט</v>
          </cell>
          <cell r="U3510">
            <v>25000</v>
          </cell>
          <cell r="V3510">
            <v>25000</v>
          </cell>
        </row>
        <row r="3512">
          <cell r="Q3512" t="str">
            <v>.782</v>
          </cell>
          <cell r="S3512" t="str">
            <v>תשורות יצוגיות</v>
          </cell>
          <cell r="U3512">
            <v>14300</v>
          </cell>
          <cell r="V3512">
            <v>14300</v>
          </cell>
          <cell r="X3512">
            <v>14300</v>
          </cell>
          <cell r="Y3512">
            <v>11414</v>
          </cell>
        </row>
        <row r="3513">
          <cell r="U3513">
            <v>0</v>
          </cell>
          <cell r="V3513">
            <v>0</v>
          </cell>
          <cell r="X3513">
            <v>0</v>
          </cell>
          <cell r="Y3513">
            <v>0</v>
          </cell>
        </row>
        <row r="3514">
          <cell r="Q3514" t="str">
            <v>.784</v>
          </cell>
          <cell r="S3514" t="str">
            <v>משרד פרסום ריטיינר</v>
          </cell>
          <cell r="U3514">
            <v>116000</v>
          </cell>
          <cell r="V3514">
            <v>116000</v>
          </cell>
          <cell r="X3514">
            <v>85500</v>
          </cell>
        </row>
        <row r="3515">
          <cell r="Y3515">
            <v>0</v>
          </cell>
        </row>
        <row r="3516">
          <cell r="Q3516" t="str">
            <v>754</v>
          </cell>
          <cell r="S3516" t="str">
            <v>ערים תאומות</v>
          </cell>
          <cell r="U3516">
            <v>48500</v>
          </cell>
          <cell r="V3516">
            <v>48500</v>
          </cell>
          <cell r="X3516">
            <v>113200</v>
          </cell>
          <cell r="Y3516">
            <v>120773.52</v>
          </cell>
        </row>
        <row r="3517">
          <cell r="Q3517" t="str">
            <v>--------</v>
          </cell>
          <cell r="S3517" t="str">
            <v>-----------------</v>
          </cell>
          <cell r="U3517" t="str">
            <v>-----------------</v>
          </cell>
          <cell r="V3517" t="str">
            <v>-----------------</v>
          </cell>
          <cell r="X3517" t="str">
            <v>-----------------</v>
          </cell>
          <cell r="Y3517" t="str">
            <v>--------------</v>
          </cell>
        </row>
        <row r="3518">
          <cell r="Q3518" t="str">
            <v>.110</v>
          </cell>
          <cell r="S3518" t="str">
            <v>משכורת</v>
          </cell>
          <cell r="U3518">
            <v>20000</v>
          </cell>
          <cell r="V3518">
            <v>20000</v>
          </cell>
          <cell r="X3518">
            <v>84700</v>
          </cell>
          <cell r="Y3518">
            <v>86802.97</v>
          </cell>
        </row>
        <row r="3519">
          <cell r="U3519">
            <v>0</v>
          </cell>
          <cell r="V3519">
            <v>0</v>
          </cell>
          <cell r="X3519">
            <v>0</v>
          </cell>
          <cell r="Y3519">
            <v>0</v>
          </cell>
        </row>
        <row r="3520">
          <cell r="Q3520" t="str">
            <v>.781</v>
          </cell>
          <cell r="S3520" t="str">
            <v>ערים תאומות</v>
          </cell>
          <cell r="U3520">
            <v>28500</v>
          </cell>
          <cell r="V3520">
            <v>28500</v>
          </cell>
          <cell r="X3520">
            <v>28500</v>
          </cell>
          <cell r="Y3520">
            <v>33970.550000000003</v>
          </cell>
        </row>
        <row r="3521">
          <cell r="Y3521">
            <v>0</v>
          </cell>
        </row>
        <row r="3523">
          <cell r="L3523" t="str">
            <v>מרכז תקשורת</v>
          </cell>
          <cell r="S3523" t="str">
            <v>מרכז תקשורת</v>
          </cell>
          <cell r="X3523">
            <v>0</v>
          </cell>
        </row>
        <row r="3524">
          <cell r="J3524" t="str">
            <v>26143</v>
          </cell>
          <cell r="L3524" t="str">
            <v xml:space="preserve"> וטלביזיה</v>
          </cell>
          <cell r="M3524">
            <v>336000</v>
          </cell>
          <cell r="N3524">
            <v>336000</v>
          </cell>
          <cell r="O3524">
            <v>322000</v>
          </cell>
          <cell r="P3524">
            <v>274990</v>
          </cell>
          <cell r="Q3524" t="str">
            <v>6143</v>
          </cell>
          <cell r="S3524" t="str">
            <v xml:space="preserve"> וטלביזיה</v>
          </cell>
          <cell r="U3524">
            <v>336000</v>
          </cell>
          <cell r="V3524">
            <v>336000</v>
          </cell>
          <cell r="X3524">
            <v>323000</v>
          </cell>
          <cell r="Y3524">
            <v>366425.14</v>
          </cell>
        </row>
        <row r="3525">
          <cell r="J3525" t="str">
            <v>-------</v>
          </cell>
          <cell r="L3525" t="str">
            <v>---------------------</v>
          </cell>
          <cell r="M3525" t="str">
            <v>--------------</v>
          </cell>
          <cell r="N3525" t="str">
            <v>--------------</v>
          </cell>
          <cell r="O3525" t="str">
            <v>--------------</v>
          </cell>
          <cell r="P3525" t="str">
            <v>--------------</v>
          </cell>
          <cell r="Q3525" t="str">
            <v>-----------------</v>
          </cell>
          <cell r="S3525" t="str">
            <v>-----------------</v>
          </cell>
          <cell r="U3525" t="str">
            <v>-------------</v>
          </cell>
          <cell r="V3525" t="str">
            <v>-------------</v>
          </cell>
          <cell r="X3525" t="str">
            <v>-----------------</v>
          </cell>
          <cell r="Y3525" t="str">
            <v>--------------</v>
          </cell>
        </row>
        <row r="3526">
          <cell r="J3526" t="str">
            <v>.421</v>
          </cell>
          <cell r="L3526" t="str">
            <v>דמי שמוש באולפן</v>
          </cell>
          <cell r="M3526">
            <v>336000</v>
          </cell>
          <cell r="N3526">
            <v>336000</v>
          </cell>
          <cell r="O3526">
            <v>322000</v>
          </cell>
          <cell r="P3526">
            <v>274990</v>
          </cell>
          <cell r="Q3526" t="str">
            <v>.110</v>
          </cell>
          <cell r="S3526" t="str">
            <v>משכורות</v>
          </cell>
          <cell r="U3526">
            <v>164800</v>
          </cell>
          <cell r="V3526">
            <v>164800</v>
          </cell>
          <cell r="X3526">
            <v>157200</v>
          </cell>
          <cell r="Y3526">
            <v>146055.69</v>
          </cell>
        </row>
        <row r="3527">
          <cell r="M3527" t="str">
            <v xml:space="preserve"> </v>
          </cell>
          <cell r="N3527" t="str">
            <v xml:space="preserve"> </v>
          </cell>
          <cell r="U3527">
            <v>0</v>
          </cell>
          <cell r="V3527">
            <v>0</v>
          </cell>
          <cell r="X3527">
            <v>0</v>
          </cell>
        </row>
        <row r="3528">
          <cell r="P3528">
            <v>0</v>
          </cell>
          <cell r="Q3528" t="str">
            <v>.530</v>
          </cell>
          <cell r="S3528" t="str">
            <v>הוצ' רכב</v>
          </cell>
          <cell r="U3528">
            <v>59000</v>
          </cell>
          <cell r="V3528">
            <v>59000</v>
          </cell>
          <cell r="X3528">
            <v>53200</v>
          </cell>
          <cell r="Y3528">
            <v>62251.92</v>
          </cell>
        </row>
        <row r="3529">
          <cell r="U3529">
            <v>0</v>
          </cell>
          <cell r="V3529">
            <v>0</v>
          </cell>
          <cell r="X3529">
            <v>0</v>
          </cell>
          <cell r="Y3529">
            <v>0</v>
          </cell>
        </row>
        <row r="3530">
          <cell r="P3530">
            <v>0</v>
          </cell>
          <cell r="Q3530" t="str">
            <v>.759</v>
          </cell>
          <cell r="S3530" t="str">
            <v>עובדים לפי חשבוניו</v>
          </cell>
          <cell r="U3530">
            <v>72000</v>
          </cell>
          <cell r="V3530">
            <v>72000</v>
          </cell>
          <cell r="X3530">
            <v>72000</v>
          </cell>
          <cell r="Y3530">
            <v>109701.8</v>
          </cell>
        </row>
        <row r="3531">
          <cell r="M3531" t="str">
            <v xml:space="preserve"> </v>
          </cell>
          <cell r="N3531" t="str">
            <v xml:space="preserve"> </v>
          </cell>
          <cell r="U3531">
            <v>0</v>
          </cell>
          <cell r="V3531">
            <v>0</v>
          </cell>
          <cell r="X3531">
            <v>0</v>
          </cell>
          <cell r="Y3531">
            <v>0</v>
          </cell>
        </row>
        <row r="3532">
          <cell r="Q3532" t="str">
            <v>.780</v>
          </cell>
          <cell r="S3532" t="str">
            <v>הוצאות שונות -מ. ת</v>
          </cell>
          <cell r="U3532">
            <v>40200</v>
          </cell>
          <cell r="V3532">
            <v>40200</v>
          </cell>
          <cell r="X3532">
            <v>40600</v>
          </cell>
          <cell r="Y3532">
            <v>48415.73</v>
          </cell>
        </row>
        <row r="3535">
          <cell r="L3535" t="str">
            <v>משאבי אנוש</v>
          </cell>
          <cell r="S3535" t="str">
            <v>משאבי אנוש</v>
          </cell>
        </row>
        <row r="3536">
          <cell r="L3536" t="str">
            <v>ורווחת פרט</v>
          </cell>
          <cell r="M3536">
            <v>100000</v>
          </cell>
          <cell r="N3536">
            <v>100000</v>
          </cell>
          <cell r="O3536">
            <v>100000</v>
          </cell>
          <cell r="P3536">
            <v>93211</v>
          </cell>
          <cell r="Q3536">
            <v>615</v>
          </cell>
          <cell r="S3536" t="str">
            <v>ורווחת פרט</v>
          </cell>
          <cell r="U3536">
            <v>5332600</v>
          </cell>
          <cell r="V3536">
            <v>5332600</v>
          </cell>
          <cell r="X3536">
            <v>4550400</v>
          </cell>
          <cell r="Y3536">
            <v>4718613.59</v>
          </cell>
        </row>
        <row r="3537">
          <cell r="J3537" t="str">
            <v>-------</v>
          </cell>
          <cell r="L3537" t="str">
            <v>---------------------</v>
          </cell>
          <cell r="M3537" t="str">
            <v>--------------</v>
          </cell>
          <cell r="N3537" t="str">
            <v>--------------</v>
          </cell>
          <cell r="O3537" t="str">
            <v>--------------</v>
          </cell>
          <cell r="P3537" t="str">
            <v>--------------</v>
          </cell>
          <cell r="Q3537" t="str">
            <v>-----------------</v>
          </cell>
          <cell r="S3537" t="str">
            <v>-----------------</v>
          </cell>
          <cell r="U3537" t="str">
            <v>-----------------</v>
          </cell>
          <cell r="V3537" t="str">
            <v>-----------------</v>
          </cell>
          <cell r="X3537" t="str">
            <v>-----------------</v>
          </cell>
          <cell r="Y3537" t="str">
            <v>-----------------</v>
          </cell>
        </row>
        <row r="3538">
          <cell r="J3538">
            <v>26151</v>
          </cell>
          <cell r="L3538" t="str">
            <v xml:space="preserve">מנהלת משאבי אנוש     </v>
          </cell>
          <cell r="M3538">
            <v>100000</v>
          </cell>
          <cell r="N3538">
            <v>100000</v>
          </cell>
          <cell r="O3538">
            <v>100000</v>
          </cell>
          <cell r="P3538">
            <v>93211</v>
          </cell>
          <cell r="Q3538">
            <v>6151</v>
          </cell>
          <cell r="S3538" t="str">
            <v xml:space="preserve">מנהלת משאבי אנוש     </v>
          </cell>
          <cell r="U3538">
            <v>5332600</v>
          </cell>
          <cell r="V3538">
            <v>5332600</v>
          </cell>
          <cell r="X3538">
            <v>4550400</v>
          </cell>
          <cell r="Y3538">
            <v>4718613.59</v>
          </cell>
        </row>
        <row r="3539">
          <cell r="J3539" t="str">
            <v>-------</v>
          </cell>
          <cell r="L3539" t="str">
            <v>---------------------</v>
          </cell>
          <cell r="M3539" t="str">
            <v>--------------</v>
          </cell>
          <cell r="N3539" t="str">
            <v>--------------</v>
          </cell>
          <cell r="O3539" t="str">
            <v>--------------</v>
          </cell>
          <cell r="P3539" t="str">
            <v>--------------</v>
          </cell>
          <cell r="Q3539" t="str">
            <v>-------</v>
          </cell>
          <cell r="S3539" t="str">
            <v>-----------------</v>
          </cell>
          <cell r="U3539" t="str">
            <v>-----------------</v>
          </cell>
          <cell r="V3539" t="str">
            <v>-----------------</v>
          </cell>
          <cell r="X3539" t="str">
            <v>--------------</v>
          </cell>
          <cell r="Y3539" t="str">
            <v>--------------</v>
          </cell>
        </row>
        <row r="3540">
          <cell r="J3540" t="str">
            <v>.422</v>
          </cell>
          <cell r="L3540" t="str">
            <v>הדרכה עירונית</v>
          </cell>
          <cell r="M3540">
            <v>25000</v>
          </cell>
          <cell r="N3540">
            <v>25000</v>
          </cell>
          <cell r="O3540">
            <v>25000</v>
          </cell>
          <cell r="P3540">
            <v>0</v>
          </cell>
          <cell r="Q3540" t="str">
            <v>.110</v>
          </cell>
          <cell r="S3540" t="str">
            <v>משכורות</v>
          </cell>
          <cell r="U3540">
            <v>3635700</v>
          </cell>
          <cell r="V3540">
            <v>3635700</v>
          </cell>
          <cell r="X3540">
            <v>3032300</v>
          </cell>
          <cell r="Y3540">
            <v>2704656.73</v>
          </cell>
        </row>
        <row r="3541">
          <cell r="U3541">
            <v>0</v>
          </cell>
          <cell r="V3541">
            <v>0</v>
          </cell>
          <cell r="X3541">
            <v>0</v>
          </cell>
          <cell r="Y3541">
            <v>0</v>
          </cell>
        </row>
        <row r="3542">
          <cell r="J3542" t="str">
            <v>.424</v>
          </cell>
          <cell r="L3542" t="str">
            <v>הדרכה  וסיורים</v>
          </cell>
          <cell r="M3542">
            <v>75000</v>
          </cell>
          <cell r="N3542">
            <v>75000</v>
          </cell>
          <cell r="O3542">
            <v>75000</v>
          </cell>
          <cell r="P3542">
            <v>93211</v>
          </cell>
          <cell r="Q3542" t="str">
            <v>.130</v>
          </cell>
          <cell r="S3542" t="str">
            <v>שעות נוספות</v>
          </cell>
          <cell r="U3542">
            <v>2800</v>
          </cell>
          <cell r="V3542">
            <v>2800</v>
          </cell>
          <cell r="X3542">
            <v>2800</v>
          </cell>
          <cell r="Y3542">
            <v>7031.63</v>
          </cell>
        </row>
        <row r="3543">
          <cell r="U3543">
            <v>0</v>
          </cell>
          <cell r="V3543">
            <v>0</v>
          </cell>
          <cell r="X3543">
            <v>0</v>
          </cell>
          <cell r="Y3543">
            <v>0</v>
          </cell>
        </row>
        <row r="3544">
          <cell r="Q3544" t="str">
            <v>.431</v>
          </cell>
          <cell r="S3544" t="str">
            <v>חשמל</v>
          </cell>
          <cell r="U3544">
            <v>28600</v>
          </cell>
          <cell r="V3544">
            <v>28600</v>
          </cell>
          <cell r="X3544">
            <v>44000</v>
          </cell>
          <cell r="Y3544">
            <v>34863.379999999997</v>
          </cell>
        </row>
        <row r="3545">
          <cell r="M3545" t="str">
            <v xml:space="preserve"> </v>
          </cell>
          <cell r="N3545" t="str">
            <v xml:space="preserve"> </v>
          </cell>
          <cell r="U3545">
            <v>0</v>
          </cell>
          <cell r="V3545">
            <v>0</v>
          </cell>
          <cell r="X3545">
            <v>0</v>
          </cell>
          <cell r="Y3545">
            <v>0</v>
          </cell>
        </row>
        <row r="3546">
          <cell r="Q3546" t="str">
            <v>.432</v>
          </cell>
          <cell r="S3546" t="str">
            <v>מים</v>
          </cell>
          <cell r="U3546">
            <v>1200</v>
          </cell>
          <cell r="V3546">
            <v>1200</v>
          </cell>
          <cell r="X3546">
            <v>1900</v>
          </cell>
          <cell r="Y3546">
            <v>554.51</v>
          </cell>
        </row>
        <row r="3547">
          <cell r="M3547" t="str">
            <v xml:space="preserve"> </v>
          </cell>
          <cell r="N3547" t="str">
            <v xml:space="preserve"> </v>
          </cell>
          <cell r="U3547">
            <v>0</v>
          </cell>
          <cell r="V3547">
            <v>0</v>
          </cell>
          <cell r="X3547">
            <v>0</v>
          </cell>
          <cell r="Y3547">
            <v>0</v>
          </cell>
        </row>
        <row r="3548">
          <cell r="Q3548" t="str">
            <v>.440</v>
          </cell>
          <cell r="S3548" t="str">
            <v>ביטוח</v>
          </cell>
          <cell r="U3548">
            <v>3600</v>
          </cell>
          <cell r="V3548">
            <v>3600</v>
          </cell>
          <cell r="X3548">
            <v>4000</v>
          </cell>
          <cell r="Y3548">
            <v>3433.8</v>
          </cell>
        </row>
        <row r="3549">
          <cell r="U3549">
            <v>0</v>
          </cell>
          <cell r="V3549">
            <v>0</v>
          </cell>
          <cell r="X3549">
            <v>0</v>
          </cell>
          <cell r="Y3549">
            <v>0</v>
          </cell>
        </row>
        <row r="3550">
          <cell r="Q3550" t="str">
            <v>.511</v>
          </cell>
          <cell r="S3550" t="str">
            <v>הוצאות כיבוד</v>
          </cell>
          <cell r="U3550">
            <v>10000</v>
          </cell>
          <cell r="V3550">
            <v>10000</v>
          </cell>
          <cell r="X3550">
            <v>7500</v>
          </cell>
          <cell r="Y3550">
            <v>5437.81</v>
          </cell>
        </row>
        <row r="3551">
          <cell r="U3551">
            <v>0</v>
          </cell>
          <cell r="V3551">
            <v>0</v>
          </cell>
          <cell r="X3551">
            <v>0</v>
          </cell>
          <cell r="Y3551">
            <v>0</v>
          </cell>
        </row>
        <row r="3552">
          <cell r="Q3552" t="str">
            <v>.521</v>
          </cell>
          <cell r="S3552" t="str">
            <v>השתלמויות עובדים</v>
          </cell>
          <cell r="U3552">
            <v>350000</v>
          </cell>
          <cell r="V3552">
            <v>350000</v>
          </cell>
          <cell r="X3552">
            <v>250000</v>
          </cell>
          <cell r="Y3552">
            <v>326532.25</v>
          </cell>
        </row>
        <row r="3554">
          <cell r="Q3554" t="str">
            <v xml:space="preserve">  .522</v>
          </cell>
          <cell r="S3554" t="str">
            <v>ספרים ועתונים</v>
          </cell>
          <cell r="U3554">
            <v>1800</v>
          </cell>
          <cell r="V3554">
            <v>1800</v>
          </cell>
          <cell r="X3554">
            <v>1800</v>
          </cell>
          <cell r="Y3554">
            <v>2568</v>
          </cell>
        </row>
        <row r="3556">
          <cell r="Q3556" t="str">
            <v>.523</v>
          </cell>
          <cell r="S3556" t="str">
            <v xml:space="preserve">דמי חברות לעמותה לפי הסכם </v>
          </cell>
          <cell r="U3556">
            <v>490000</v>
          </cell>
          <cell r="V3556">
            <v>490000</v>
          </cell>
          <cell r="X3556">
            <v>437000</v>
          </cell>
          <cell r="Y3556">
            <v>456700.6</v>
          </cell>
        </row>
        <row r="3558">
          <cell r="Q3558" t="str">
            <v>.524</v>
          </cell>
          <cell r="S3558" t="str">
            <v>השתלמויות עובדי</v>
          </cell>
          <cell r="U3558">
            <v>250000</v>
          </cell>
          <cell r="V3558">
            <v>250000</v>
          </cell>
          <cell r="X3558">
            <v>0</v>
          </cell>
          <cell r="Y3558">
            <v>210566.2</v>
          </cell>
        </row>
        <row r="3560">
          <cell r="Q3560" t="str">
            <v>.530</v>
          </cell>
          <cell r="S3560" t="str">
            <v xml:space="preserve">הוצאות רכב </v>
          </cell>
          <cell r="U3560">
            <v>105000</v>
          </cell>
          <cell r="V3560">
            <v>105000</v>
          </cell>
          <cell r="X3560">
            <v>99800</v>
          </cell>
          <cell r="Y3560">
            <v>57198.33</v>
          </cell>
        </row>
        <row r="3561">
          <cell r="U3561">
            <v>0</v>
          </cell>
          <cell r="V3561">
            <v>0</v>
          </cell>
          <cell r="X3561">
            <v>0</v>
          </cell>
          <cell r="Y3561">
            <v>0</v>
          </cell>
        </row>
        <row r="3562">
          <cell r="Q3562" t="str">
            <v>.540</v>
          </cell>
          <cell r="S3562" t="str">
            <v>טלפון</v>
          </cell>
          <cell r="U3562">
            <v>23400</v>
          </cell>
          <cell r="V3562">
            <v>23400</v>
          </cell>
          <cell r="X3562">
            <v>41700</v>
          </cell>
          <cell r="Y3562">
            <v>32999.33</v>
          </cell>
        </row>
        <row r="3563">
          <cell r="U3563">
            <v>0</v>
          </cell>
          <cell r="V3563">
            <v>0</v>
          </cell>
          <cell r="X3563">
            <v>0</v>
          </cell>
          <cell r="Y3563">
            <v>0</v>
          </cell>
        </row>
        <row r="3564">
          <cell r="Q3564" t="str">
            <v>.541</v>
          </cell>
          <cell r="S3564" t="str">
            <v xml:space="preserve"> בולים</v>
          </cell>
          <cell r="U3564">
            <v>29200</v>
          </cell>
          <cell r="V3564">
            <v>29200</v>
          </cell>
          <cell r="X3564">
            <v>11000</v>
          </cell>
          <cell r="Y3564">
            <v>20123.98</v>
          </cell>
        </row>
        <row r="3565">
          <cell r="U3565">
            <v>0</v>
          </cell>
          <cell r="V3565">
            <v>0</v>
          </cell>
          <cell r="X3565">
            <v>0</v>
          </cell>
          <cell r="Y3565">
            <v>0</v>
          </cell>
        </row>
        <row r="3566">
          <cell r="Q3566" t="str">
            <v>.550</v>
          </cell>
          <cell r="S3566" t="str">
            <v>פירסומים ומודעות</v>
          </cell>
          <cell r="U3566">
            <v>8200</v>
          </cell>
          <cell r="V3566">
            <v>8200</v>
          </cell>
          <cell r="X3566">
            <v>8200</v>
          </cell>
          <cell r="Y3566">
            <v>6263.88</v>
          </cell>
        </row>
        <row r="3567">
          <cell r="O3567">
            <v>0</v>
          </cell>
          <cell r="U3567">
            <v>0</v>
          </cell>
          <cell r="V3567">
            <v>0</v>
          </cell>
          <cell r="X3567">
            <v>0</v>
          </cell>
          <cell r="Y3567">
            <v>0</v>
          </cell>
        </row>
        <row r="3568">
          <cell r="O3568">
            <v>0</v>
          </cell>
          <cell r="Q3568" t="str">
            <v>.560</v>
          </cell>
          <cell r="S3568" t="str">
            <v>הוצאות משרדיות</v>
          </cell>
          <cell r="U3568">
            <v>18000</v>
          </cell>
          <cell r="V3568">
            <v>18000</v>
          </cell>
          <cell r="X3568">
            <v>15100</v>
          </cell>
          <cell r="Y3568">
            <v>22995.5</v>
          </cell>
        </row>
        <row r="3569">
          <cell r="U3569">
            <v>0</v>
          </cell>
          <cell r="V3569">
            <v>0</v>
          </cell>
          <cell r="X3569">
            <v>0</v>
          </cell>
          <cell r="Y3569">
            <v>0</v>
          </cell>
        </row>
        <row r="3570">
          <cell r="Q3570" t="str">
            <v>.593</v>
          </cell>
          <cell r="S3570" t="str">
            <v>השתת' בהוצ' הנח"ש</v>
          </cell>
          <cell r="U3570">
            <v>800</v>
          </cell>
          <cell r="V3570">
            <v>800</v>
          </cell>
          <cell r="X3570">
            <v>7000</v>
          </cell>
          <cell r="Y3570">
            <v>829.55</v>
          </cell>
        </row>
        <row r="3571">
          <cell r="U3571">
            <v>0</v>
          </cell>
          <cell r="V3571">
            <v>0</v>
          </cell>
          <cell r="X3571">
            <v>0</v>
          </cell>
          <cell r="Y3571">
            <v>0</v>
          </cell>
        </row>
        <row r="3572">
          <cell r="Q3572" t="str">
            <v>.730</v>
          </cell>
          <cell r="S3572" t="str">
            <v>אחזקת קטנוע</v>
          </cell>
          <cell r="U3572">
            <v>16000</v>
          </cell>
          <cell r="V3572">
            <v>16000</v>
          </cell>
          <cell r="X3572">
            <v>12400</v>
          </cell>
          <cell r="Y3572">
            <v>13730.67</v>
          </cell>
        </row>
        <row r="3573">
          <cell r="U3573">
            <v>0</v>
          </cell>
          <cell r="V3573">
            <v>0</v>
          </cell>
          <cell r="X3573">
            <v>0</v>
          </cell>
          <cell r="Y3573">
            <v>0</v>
          </cell>
        </row>
        <row r="3574">
          <cell r="Q3574" t="str">
            <v>.751</v>
          </cell>
          <cell r="S3574" t="str">
            <v>קבלן נקיון</v>
          </cell>
          <cell r="U3574">
            <v>12500</v>
          </cell>
          <cell r="V3574">
            <v>12500</v>
          </cell>
          <cell r="X3574">
            <v>45000</v>
          </cell>
          <cell r="Y3574">
            <v>21918.9</v>
          </cell>
        </row>
        <row r="3575">
          <cell r="U3575">
            <v>0</v>
          </cell>
          <cell r="V3575">
            <v>0</v>
          </cell>
          <cell r="X3575">
            <v>0</v>
          </cell>
          <cell r="Y3575">
            <v>0</v>
          </cell>
        </row>
        <row r="3576">
          <cell r="Q3576" t="str">
            <v>.753</v>
          </cell>
          <cell r="S3576" t="str">
            <v>אחסון ארכיון</v>
          </cell>
          <cell r="U3576">
            <v>190000</v>
          </cell>
          <cell r="V3576">
            <v>190000</v>
          </cell>
          <cell r="X3576">
            <v>190000</v>
          </cell>
          <cell r="Y3576">
            <v>223666</v>
          </cell>
        </row>
        <row r="3578">
          <cell r="Q3578" t="str">
            <v>.758</v>
          </cell>
          <cell r="S3578" t="str">
            <v xml:space="preserve"> שרות לאומי</v>
          </cell>
          <cell r="U3578">
            <v>9300</v>
          </cell>
          <cell r="V3578">
            <v>9300</v>
          </cell>
          <cell r="X3578">
            <v>31900</v>
          </cell>
        </row>
        <row r="3580">
          <cell r="Q3580" t="str">
            <v>.759</v>
          </cell>
          <cell r="S3580" t="str">
            <v>עובדים לפי חשבוניו</v>
          </cell>
          <cell r="U3580">
            <v>34200</v>
          </cell>
          <cell r="V3580">
            <v>34200</v>
          </cell>
          <cell r="X3580">
            <v>34200</v>
          </cell>
          <cell r="Y3580">
            <v>198413.22</v>
          </cell>
        </row>
        <row r="3582">
          <cell r="Q3582" t="str">
            <v>.780</v>
          </cell>
          <cell r="S3582" t="str">
            <v xml:space="preserve">פעולות קיימות </v>
          </cell>
          <cell r="U3582">
            <v>58700</v>
          </cell>
          <cell r="V3582">
            <v>58700</v>
          </cell>
          <cell r="X3582">
            <v>58700</v>
          </cell>
          <cell r="Y3582">
            <v>581.54</v>
          </cell>
        </row>
        <row r="3583">
          <cell r="U3583">
            <v>0</v>
          </cell>
          <cell r="V3583">
            <v>0</v>
          </cell>
          <cell r="X3583">
            <v>0</v>
          </cell>
          <cell r="Y3583">
            <v>0</v>
          </cell>
        </row>
        <row r="3584">
          <cell r="Q3584" t="str">
            <v>.781</v>
          </cell>
          <cell r="S3584" t="str">
            <v>הדרכה  וסיורים</v>
          </cell>
          <cell r="X3584">
            <v>180500</v>
          </cell>
          <cell r="Y3584">
            <v>273614.18</v>
          </cell>
        </row>
        <row r="3586">
          <cell r="Q3586" t="str">
            <v>.782</v>
          </cell>
          <cell r="S3586" t="str">
            <v>תקציב שוטף</v>
          </cell>
          <cell r="U3586">
            <v>19000</v>
          </cell>
          <cell r="V3586">
            <v>19000</v>
          </cell>
          <cell r="X3586">
            <v>19000</v>
          </cell>
        </row>
        <row r="3588">
          <cell r="Q3588" t="str">
            <v>.783</v>
          </cell>
          <cell r="S3588" t="str">
            <v>פעולות התנדבות</v>
          </cell>
          <cell r="U3588">
            <v>20000</v>
          </cell>
          <cell r="V3588">
            <v>20000</v>
          </cell>
        </row>
        <row r="3589">
          <cell r="X3589">
            <v>0</v>
          </cell>
        </row>
        <row r="3590">
          <cell r="Q3590" t="str">
            <v>.784</v>
          </cell>
          <cell r="S3590" t="str">
            <v>אבחון משאבי אנוש</v>
          </cell>
          <cell r="U3590">
            <v>4600</v>
          </cell>
          <cell r="V3590">
            <v>4600</v>
          </cell>
          <cell r="X3590">
            <v>4600</v>
          </cell>
          <cell r="Y3590">
            <v>91561.8</v>
          </cell>
        </row>
        <row r="3592">
          <cell r="Q3592" t="str">
            <v>.786</v>
          </cell>
          <cell r="S3592" t="str">
            <v>פתוח משאבי אנוש</v>
          </cell>
          <cell r="U3592">
            <v>5400</v>
          </cell>
          <cell r="V3592">
            <v>5400</v>
          </cell>
          <cell r="X3592">
            <v>5400</v>
          </cell>
          <cell r="Y3592">
            <v>2371.8000000000002</v>
          </cell>
        </row>
        <row r="3593">
          <cell r="U3593">
            <v>0</v>
          </cell>
          <cell r="V3593">
            <v>0</v>
          </cell>
          <cell r="X3593">
            <v>0</v>
          </cell>
          <cell r="Y3593">
            <v>0</v>
          </cell>
        </row>
        <row r="3594">
          <cell r="Q3594" t="str">
            <v>.785</v>
          </cell>
          <cell r="S3594" t="str">
            <v xml:space="preserve"> הערכת עובדים </v>
          </cell>
          <cell r="U3594">
            <v>4600</v>
          </cell>
          <cell r="V3594">
            <v>4600</v>
          </cell>
          <cell r="X3594">
            <v>4600</v>
          </cell>
          <cell r="Y3594">
            <v>0</v>
          </cell>
        </row>
        <row r="3596">
          <cell r="Y3596">
            <v>0</v>
          </cell>
        </row>
        <row r="3597">
          <cell r="J3597">
            <v>2523</v>
          </cell>
          <cell r="L3597" t="str">
            <v>ארועים וטקסים</v>
          </cell>
          <cell r="M3597">
            <v>0</v>
          </cell>
          <cell r="N3597">
            <v>0</v>
          </cell>
          <cell r="O3597">
            <v>70000</v>
          </cell>
          <cell r="P3597">
            <v>0</v>
          </cell>
          <cell r="Q3597">
            <v>7523</v>
          </cell>
          <cell r="S3597" t="str">
            <v>ארועים וטקסים</v>
          </cell>
          <cell r="U3597">
            <v>590500</v>
          </cell>
          <cell r="V3597">
            <v>590500</v>
          </cell>
          <cell r="X3597">
            <v>719900</v>
          </cell>
          <cell r="Y3597">
            <v>787213.32</v>
          </cell>
        </row>
        <row r="3598">
          <cell r="J3598" t="str">
            <v>-------</v>
          </cell>
          <cell r="L3598" t="str">
            <v>---------------------</v>
          </cell>
          <cell r="M3598" t="str">
            <v>--------------</v>
          </cell>
          <cell r="N3598" t="str">
            <v>--------------</v>
          </cell>
          <cell r="O3598" t="str">
            <v>--------------</v>
          </cell>
          <cell r="P3598" t="str">
            <v>--------------</v>
          </cell>
          <cell r="Q3598" t="str">
            <v>-----------------</v>
          </cell>
          <cell r="S3598" t="str">
            <v>---------------------</v>
          </cell>
          <cell r="U3598" t="str">
            <v>-----------------</v>
          </cell>
          <cell r="V3598" t="str">
            <v>-----------------</v>
          </cell>
          <cell r="X3598" t="str">
            <v>--------------</v>
          </cell>
          <cell r="Y3598" t="str">
            <v>--------------</v>
          </cell>
        </row>
        <row r="3599">
          <cell r="O3599">
            <v>70000</v>
          </cell>
          <cell r="Q3599" t="str">
            <v>.781</v>
          </cell>
          <cell r="S3599" t="str">
            <v>ארועים מרכזיים</v>
          </cell>
          <cell r="U3599">
            <v>287000</v>
          </cell>
          <cell r="V3599">
            <v>287000</v>
          </cell>
          <cell r="X3599">
            <v>425600</v>
          </cell>
          <cell r="Y3599">
            <v>434636.13</v>
          </cell>
        </row>
        <row r="3600">
          <cell r="U3600">
            <v>0</v>
          </cell>
          <cell r="V3600">
            <v>0</v>
          </cell>
          <cell r="X3600">
            <v>0</v>
          </cell>
          <cell r="Y3600">
            <v>0</v>
          </cell>
        </row>
        <row r="3601">
          <cell r="Q3601" t="str">
            <v>.782</v>
          </cell>
          <cell r="S3601" t="str">
            <v>קונצרטים עירוניים</v>
          </cell>
          <cell r="U3601">
            <v>150000</v>
          </cell>
          <cell r="V3601">
            <v>150000</v>
          </cell>
          <cell r="X3601">
            <v>150000</v>
          </cell>
          <cell r="Y3601">
            <v>330428</v>
          </cell>
        </row>
        <row r="3602">
          <cell r="M3602" t="str">
            <v xml:space="preserve"> </v>
          </cell>
          <cell r="N3602" t="str">
            <v xml:space="preserve"> </v>
          </cell>
          <cell r="P3602">
            <v>0</v>
          </cell>
        </row>
        <row r="3603">
          <cell r="P3603">
            <v>0</v>
          </cell>
          <cell r="Q3603" t="str">
            <v>.785</v>
          </cell>
          <cell r="S3603" t="str">
            <v>כנס מתגייסים</v>
          </cell>
          <cell r="U3603">
            <v>28500</v>
          </cell>
          <cell r="V3603">
            <v>28500</v>
          </cell>
          <cell r="X3603">
            <v>28500</v>
          </cell>
          <cell r="Y3603">
            <v>4260</v>
          </cell>
        </row>
        <row r="3604">
          <cell r="U3604">
            <v>0</v>
          </cell>
          <cell r="V3604">
            <v>0</v>
          </cell>
          <cell r="X3604">
            <v>0</v>
          </cell>
        </row>
        <row r="3605">
          <cell r="Q3605" t="str">
            <v>.786</v>
          </cell>
          <cell r="S3605" t="str">
            <v>הוצאות חגים</v>
          </cell>
          <cell r="U3605">
            <v>25000</v>
          </cell>
          <cell r="V3605">
            <v>25000</v>
          </cell>
          <cell r="X3605">
            <v>20800</v>
          </cell>
          <cell r="Y3605">
            <v>17889.21</v>
          </cell>
        </row>
        <row r="3606">
          <cell r="M3606" t="str">
            <v xml:space="preserve"> </v>
          </cell>
          <cell r="N3606" t="str">
            <v xml:space="preserve"> </v>
          </cell>
        </row>
        <row r="3607">
          <cell r="Q3607" t="str">
            <v>.787</v>
          </cell>
          <cell r="S3607" t="str">
            <v xml:space="preserve">אירוע הללויה </v>
          </cell>
          <cell r="X3607">
            <v>95000</v>
          </cell>
          <cell r="Y3607">
            <v>0</v>
          </cell>
        </row>
        <row r="3609">
          <cell r="Q3609" t="str">
            <v>.789</v>
          </cell>
          <cell r="S3609" t="str">
            <v>אירועי שנת ה 90</v>
          </cell>
          <cell r="U3609">
            <v>100000</v>
          </cell>
          <cell r="V3609">
            <v>100000</v>
          </cell>
        </row>
        <row r="3612">
          <cell r="Q3612" t="str">
            <v>751</v>
          </cell>
          <cell r="S3612" t="str">
            <v>חגיגות מבצעים</v>
          </cell>
          <cell r="U3612">
            <v>1475000</v>
          </cell>
          <cell r="V3612">
            <v>1475000</v>
          </cell>
          <cell r="X3612">
            <v>1475000</v>
          </cell>
          <cell r="Y3612">
            <v>1636376.53</v>
          </cell>
        </row>
        <row r="3613">
          <cell r="Q3613" t="str">
            <v>-------</v>
          </cell>
          <cell r="S3613" t="str">
            <v>-----------------</v>
          </cell>
          <cell r="U3613" t="str">
            <v>-----------------</v>
          </cell>
          <cell r="V3613" t="str">
            <v>-----------------</v>
          </cell>
          <cell r="X3613" t="str">
            <v>--------------</v>
          </cell>
          <cell r="Y3613" t="str">
            <v>--------------</v>
          </cell>
        </row>
        <row r="3614">
          <cell r="Q3614" t="str">
            <v>.210</v>
          </cell>
          <cell r="S3614" t="str">
            <v>שכר</v>
          </cell>
          <cell r="U3614">
            <v>50000</v>
          </cell>
          <cell r="V3614">
            <v>50000</v>
          </cell>
          <cell r="X3614">
            <v>50000</v>
          </cell>
          <cell r="Y3614">
            <v>70849.039999999994</v>
          </cell>
        </row>
        <row r="3615">
          <cell r="U3615">
            <v>0</v>
          </cell>
          <cell r="V3615">
            <v>0</v>
          </cell>
          <cell r="X3615">
            <v>0</v>
          </cell>
          <cell r="Y3615">
            <v>0</v>
          </cell>
        </row>
        <row r="3616">
          <cell r="Q3616" t="str">
            <v>.780</v>
          </cell>
          <cell r="S3616" t="str">
            <v>יום העצמאות</v>
          </cell>
          <cell r="U3616">
            <v>1425000</v>
          </cell>
          <cell r="V3616">
            <v>1425000</v>
          </cell>
          <cell r="X3616">
            <v>1425000</v>
          </cell>
          <cell r="Y3616">
            <v>1565527.49</v>
          </cell>
        </row>
        <row r="3619">
          <cell r="J3619">
            <v>2617</v>
          </cell>
          <cell r="L3619" t="str">
            <v>מחלקה משפטית</v>
          </cell>
          <cell r="M3619">
            <v>260000</v>
          </cell>
          <cell r="N3619">
            <v>260000</v>
          </cell>
          <cell r="O3619">
            <v>260000</v>
          </cell>
          <cell r="P3619">
            <v>133126.37</v>
          </cell>
          <cell r="Q3619" t="str">
            <v>617</v>
          </cell>
          <cell r="S3619" t="str">
            <v>מחלקה משפטית</v>
          </cell>
          <cell r="U3619">
            <v>2992900</v>
          </cell>
          <cell r="V3619">
            <v>2992900</v>
          </cell>
          <cell r="X3619">
            <v>2824200</v>
          </cell>
          <cell r="Y3619">
            <v>2913985.77</v>
          </cell>
        </row>
        <row r="3620">
          <cell r="J3620" t="str">
            <v>-------</v>
          </cell>
          <cell r="L3620" t="str">
            <v>---------------------</v>
          </cell>
          <cell r="M3620" t="str">
            <v>--------------</v>
          </cell>
          <cell r="N3620" t="str">
            <v>--------------</v>
          </cell>
          <cell r="O3620" t="str">
            <v>--------------</v>
          </cell>
          <cell r="P3620" t="str">
            <v>--------------</v>
          </cell>
          <cell r="Q3620" t="str">
            <v>-----------------</v>
          </cell>
          <cell r="S3620" t="str">
            <v>-----------------</v>
          </cell>
          <cell r="U3620" t="str">
            <v>-----------------</v>
          </cell>
          <cell r="V3620" t="str">
            <v>-----------------</v>
          </cell>
          <cell r="X3620" t="str">
            <v>--------------</v>
          </cell>
          <cell r="Y3620" t="str">
            <v>--------------</v>
          </cell>
        </row>
        <row r="3621">
          <cell r="J3621" t="str">
            <v>.420</v>
          </cell>
          <cell r="L3621" t="str">
            <v>דמי מכרזים</v>
          </cell>
          <cell r="M3621">
            <v>200000</v>
          </cell>
          <cell r="N3621">
            <v>200000</v>
          </cell>
          <cell r="O3621">
            <v>200000</v>
          </cell>
          <cell r="P3621">
            <v>130150</v>
          </cell>
          <cell r="Q3621" t="str">
            <v>.110</v>
          </cell>
          <cell r="S3621" t="str">
            <v>משכורות</v>
          </cell>
          <cell r="U3621">
            <v>1825400</v>
          </cell>
          <cell r="V3621">
            <v>1825400</v>
          </cell>
          <cell r="X3621">
            <v>1741800</v>
          </cell>
          <cell r="Y3621">
            <v>1695376.56</v>
          </cell>
        </row>
        <row r="3622">
          <cell r="P3622">
            <v>0</v>
          </cell>
          <cell r="U3622">
            <v>0</v>
          </cell>
          <cell r="V3622">
            <v>0</v>
          </cell>
          <cell r="X3622">
            <v>0</v>
          </cell>
          <cell r="Y3622">
            <v>0</v>
          </cell>
        </row>
        <row r="3623">
          <cell r="J3623" t="str">
            <v>.520</v>
          </cell>
          <cell r="L3623" t="str">
            <v xml:space="preserve"> החזר מהוצ' משפטיות</v>
          </cell>
          <cell r="M3623">
            <v>60000</v>
          </cell>
          <cell r="N3623">
            <v>60000</v>
          </cell>
          <cell r="O3623">
            <v>60000</v>
          </cell>
          <cell r="P3623">
            <v>2976.37</v>
          </cell>
          <cell r="Q3623" t="str">
            <v>.410</v>
          </cell>
          <cell r="S3623" t="str">
            <v>שכ"ד לתובע עירוני</v>
          </cell>
          <cell r="Y3623">
            <v>26623</v>
          </cell>
        </row>
        <row r="3624">
          <cell r="M3624" t="str">
            <v xml:space="preserve"> </v>
          </cell>
          <cell r="N3624" t="str">
            <v xml:space="preserve"> </v>
          </cell>
          <cell r="Y3624">
            <v>0</v>
          </cell>
        </row>
        <row r="3625">
          <cell r="Q3625" t="str">
            <v>.431</v>
          </cell>
          <cell r="S3625" t="str">
            <v>חשמל</v>
          </cell>
          <cell r="U3625">
            <v>6700</v>
          </cell>
          <cell r="V3625">
            <v>6700</v>
          </cell>
          <cell r="X3625">
            <v>9000</v>
          </cell>
          <cell r="Y3625">
            <v>7556.72</v>
          </cell>
        </row>
        <row r="3626">
          <cell r="Y3626">
            <v>0</v>
          </cell>
        </row>
        <row r="3627">
          <cell r="Q3627" t="str">
            <v>.432</v>
          </cell>
          <cell r="S3627" t="str">
            <v>מים</v>
          </cell>
          <cell r="U3627">
            <v>3200</v>
          </cell>
          <cell r="V3627">
            <v>3200</v>
          </cell>
          <cell r="X3627">
            <v>2000</v>
          </cell>
          <cell r="Y3627">
            <v>1853.32</v>
          </cell>
        </row>
        <row r="3628">
          <cell r="Y3628">
            <v>0</v>
          </cell>
        </row>
        <row r="3629">
          <cell r="Q3629" t="str">
            <v>.440</v>
          </cell>
          <cell r="S3629" t="str">
            <v>ביטוח</v>
          </cell>
          <cell r="U3629">
            <v>2600</v>
          </cell>
          <cell r="V3629">
            <v>2600</v>
          </cell>
          <cell r="X3629">
            <v>3000</v>
          </cell>
          <cell r="Y3629">
            <v>2575.31</v>
          </cell>
        </row>
        <row r="3630">
          <cell r="U3630">
            <v>0</v>
          </cell>
          <cell r="V3630">
            <v>0</v>
          </cell>
          <cell r="X3630">
            <v>0</v>
          </cell>
          <cell r="Y3630">
            <v>0</v>
          </cell>
        </row>
        <row r="3631">
          <cell r="Q3631" t="str">
            <v>.511</v>
          </cell>
          <cell r="S3631" t="str">
            <v>הוצאות כיבוד</v>
          </cell>
          <cell r="U3631">
            <v>3000</v>
          </cell>
          <cell r="V3631">
            <v>3000</v>
          </cell>
          <cell r="X3631">
            <v>2700</v>
          </cell>
          <cell r="Y3631">
            <v>2670.38</v>
          </cell>
        </row>
        <row r="3632">
          <cell r="U3632">
            <v>0</v>
          </cell>
          <cell r="V3632">
            <v>0</v>
          </cell>
          <cell r="X3632">
            <v>0</v>
          </cell>
          <cell r="Y3632">
            <v>0</v>
          </cell>
        </row>
        <row r="3633">
          <cell r="Q3633" t="str">
            <v>.522</v>
          </cell>
          <cell r="S3633" t="str">
            <v>עתונים וספרות מקצועיים</v>
          </cell>
          <cell r="U3633">
            <v>10800</v>
          </cell>
          <cell r="V3633">
            <v>10800</v>
          </cell>
          <cell r="X3633">
            <v>10800</v>
          </cell>
          <cell r="Y3633">
            <v>8158</v>
          </cell>
        </row>
        <row r="3634">
          <cell r="U3634">
            <v>0</v>
          </cell>
          <cell r="V3634">
            <v>0</v>
          </cell>
          <cell r="X3634">
            <v>0</v>
          </cell>
          <cell r="Y3634">
            <v>0</v>
          </cell>
        </row>
        <row r="3635">
          <cell r="Q3635" t="str">
            <v>.530</v>
          </cell>
          <cell r="S3635" t="str">
            <v>הוצאות רכב</v>
          </cell>
          <cell r="U3635">
            <v>67000</v>
          </cell>
          <cell r="V3635">
            <v>67000</v>
          </cell>
          <cell r="X3635">
            <v>78900</v>
          </cell>
          <cell r="Y3635">
            <v>72756.960000000006</v>
          </cell>
        </row>
        <row r="3636">
          <cell r="U3636">
            <v>0</v>
          </cell>
          <cell r="V3636">
            <v>0</v>
          </cell>
          <cell r="X3636">
            <v>0</v>
          </cell>
          <cell r="Y3636">
            <v>0</v>
          </cell>
        </row>
        <row r="3637">
          <cell r="Q3637" t="str">
            <v>.540</v>
          </cell>
          <cell r="S3637" t="str">
            <v>טלפון</v>
          </cell>
          <cell r="U3637">
            <v>18000</v>
          </cell>
          <cell r="V3637">
            <v>18000</v>
          </cell>
          <cell r="X3637">
            <v>26000</v>
          </cell>
          <cell r="Y3637">
            <v>23337.439999999999</v>
          </cell>
        </row>
        <row r="3638">
          <cell r="O3638">
            <v>0</v>
          </cell>
          <cell r="U3638">
            <v>0</v>
          </cell>
          <cell r="V3638">
            <v>0</v>
          </cell>
          <cell r="X3638">
            <v>0</v>
          </cell>
          <cell r="Y3638">
            <v>0</v>
          </cell>
        </row>
        <row r="3639">
          <cell r="O3639">
            <v>0</v>
          </cell>
          <cell r="Q3639" t="str">
            <v>.541</v>
          </cell>
          <cell r="S3639" t="str">
            <v xml:space="preserve"> בולים</v>
          </cell>
          <cell r="U3639">
            <v>3700</v>
          </cell>
          <cell r="V3639">
            <v>3700</v>
          </cell>
          <cell r="X3639">
            <v>7200</v>
          </cell>
          <cell r="Y3639">
            <v>4271.37</v>
          </cell>
        </row>
        <row r="3640">
          <cell r="U3640">
            <v>0</v>
          </cell>
          <cell r="V3640">
            <v>0</v>
          </cell>
          <cell r="X3640">
            <v>0</v>
          </cell>
          <cell r="Y3640">
            <v>0</v>
          </cell>
        </row>
        <row r="3641">
          <cell r="Q3641" t="str">
            <v>.550</v>
          </cell>
          <cell r="S3641" t="str">
            <v>פירסומים ומודעות</v>
          </cell>
          <cell r="U3641">
            <v>3600</v>
          </cell>
          <cell r="V3641">
            <v>3600</v>
          </cell>
          <cell r="X3641">
            <v>3600</v>
          </cell>
          <cell r="Y3641">
            <v>600</v>
          </cell>
        </row>
        <row r="3642">
          <cell r="U3642">
            <v>0</v>
          </cell>
          <cell r="V3642">
            <v>0</v>
          </cell>
          <cell r="X3642">
            <v>0</v>
          </cell>
          <cell r="Y3642">
            <v>0</v>
          </cell>
        </row>
        <row r="3643">
          <cell r="Q3643" t="str">
            <v>.560</v>
          </cell>
          <cell r="S3643" t="str">
            <v>הוצאות משרדיות</v>
          </cell>
          <cell r="U3643">
            <v>18000</v>
          </cell>
          <cell r="V3643">
            <v>18000</v>
          </cell>
          <cell r="X3643">
            <v>9000</v>
          </cell>
          <cell r="Y3643">
            <v>17598.02</v>
          </cell>
        </row>
        <row r="3644">
          <cell r="U3644">
            <v>0</v>
          </cell>
          <cell r="V3644">
            <v>0</v>
          </cell>
          <cell r="X3644">
            <v>0</v>
          </cell>
          <cell r="Y3644">
            <v>0</v>
          </cell>
        </row>
        <row r="3645">
          <cell r="Q3645" t="str">
            <v>.581</v>
          </cell>
          <cell r="S3645" t="str">
            <v>הוצאות משפטיות</v>
          </cell>
          <cell r="U3645">
            <v>73100</v>
          </cell>
          <cell r="V3645">
            <v>73100</v>
          </cell>
          <cell r="X3645">
            <v>73100</v>
          </cell>
          <cell r="Y3645">
            <v>76441.94</v>
          </cell>
        </row>
        <row r="3646">
          <cell r="Q3646" t="str">
            <v>.593</v>
          </cell>
          <cell r="S3646" t="str">
            <v>השתת' בהוצ' הנח"ש</v>
          </cell>
          <cell r="U3646">
            <v>500</v>
          </cell>
          <cell r="V3646">
            <v>500</v>
          </cell>
          <cell r="X3646">
            <v>4000</v>
          </cell>
          <cell r="Y3646">
            <v>553.09</v>
          </cell>
        </row>
        <row r="3647">
          <cell r="M3647" t="str">
            <v xml:space="preserve"> </v>
          </cell>
          <cell r="N3647" t="str">
            <v xml:space="preserve"> </v>
          </cell>
          <cell r="Q3647" t="str">
            <v>.750</v>
          </cell>
          <cell r="S3647" t="str">
            <v>יועץ משפטי  חיצוני</v>
          </cell>
          <cell r="U3647">
            <v>708000</v>
          </cell>
          <cell r="V3647">
            <v>708000</v>
          </cell>
          <cell r="X3647">
            <v>645100</v>
          </cell>
          <cell r="Y3647">
            <v>964886.98</v>
          </cell>
        </row>
        <row r="3648">
          <cell r="Q3648" t="str">
            <v>.751</v>
          </cell>
          <cell r="S3648" t="str">
            <v>קבלן נקיון</v>
          </cell>
          <cell r="U3648">
            <v>9300</v>
          </cell>
          <cell r="V3648">
            <v>9300</v>
          </cell>
          <cell r="X3648">
            <v>18000</v>
          </cell>
          <cell r="Y3648">
            <v>8726.68</v>
          </cell>
        </row>
        <row r="3649">
          <cell r="Q3649" t="str">
            <v>.752</v>
          </cell>
          <cell r="S3649" t="str">
            <v>יעוץ בנושא כ"א</v>
          </cell>
          <cell r="U3649">
            <v>240000</v>
          </cell>
          <cell r="V3649">
            <v>240000</v>
          </cell>
          <cell r="X3649">
            <v>190000</v>
          </cell>
        </row>
        <row r="3651">
          <cell r="J3651" t="str">
            <v>2521</v>
          </cell>
          <cell r="L3651" t="str">
            <v>תפאורה</v>
          </cell>
          <cell r="M3651">
            <v>250000</v>
          </cell>
          <cell r="N3651">
            <v>250000</v>
          </cell>
          <cell r="O3651">
            <v>100000</v>
          </cell>
          <cell r="P3651">
            <v>140900</v>
          </cell>
          <cell r="Q3651" t="str">
            <v>7521</v>
          </cell>
          <cell r="S3651" t="str">
            <v>תפאורה</v>
          </cell>
          <cell r="U3651">
            <v>583300</v>
          </cell>
          <cell r="V3651">
            <v>583300</v>
          </cell>
          <cell r="X3651">
            <v>449700</v>
          </cell>
          <cell r="Y3651">
            <v>751765.91</v>
          </cell>
        </row>
        <row r="3652">
          <cell r="J3652" t="str">
            <v>-------</v>
          </cell>
          <cell r="L3652" t="str">
            <v>---------------------</v>
          </cell>
          <cell r="M3652" t="str">
            <v>--------------</v>
          </cell>
          <cell r="N3652" t="str">
            <v>--------------</v>
          </cell>
          <cell r="O3652" t="str">
            <v>--------------</v>
          </cell>
          <cell r="P3652" t="str">
            <v>--------------</v>
          </cell>
          <cell r="Q3652" t="str">
            <v>-------</v>
          </cell>
          <cell r="S3652" t="str">
            <v>-----------------</v>
          </cell>
          <cell r="U3652" t="str">
            <v>-----------------</v>
          </cell>
          <cell r="V3652" t="str">
            <v>-----------------</v>
          </cell>
          <cell r="X3652" t="str">
            <v>--------------</v>
          </cell>
          <cell r="Y3652" t="str">
            <v>--------------</v>
          </cell>
        </row>
        <row r="3653">
          <cell r="J3653" t="str">
            <v>.521</v>
          </cell>
          <cell r="L3653" t="str">
            <v>החזר הוצאות</v>
          </cell>
          <cell r="M3653">
            <v>250000</v>
          </cell>
          <cell r="N3653">
            <v>250000</v>
          </cell>
          <cell r="O3653">
            <v>100000</v>
          </cell>
          <cell r="P3653">
            <v>140900</v>
          </cell>
          <cell r="Q3653" t="str">
            <v>.110</v>
          </cell>
          <cell r="S3653" t="str">
            <v>משכורות</v>
          </cell>
          <cell r="U3653">
            <v>552000</v>
          </cell>
          <cell r="V3653">
            <v>552000</v>
          </cell>
          <cell r="X3653">
            <v>415400</v>
          </cell>
          <cell r="Y3653">
            <v>717313.65</v>
          </cell>
        </row>
        <row r="3654">
          <cell r="U3654">
            <v>0</v>
          </cell>
          <cell r="V3654">
            <v>0</v>
          </cell>
          <cell r="X3654">
            <v>0</v>
          </cell>
          <cell r="Y3654">
            <v>0</v>
          </cell>
        </row>
        <row r="3655">
          <cell r="Q3655" t="str">
            <v>.420</v>
          </cell>
          <cell r="S3655" t="str">
            <v>תיקונים</v>
          </cell>
          <cell r="U3655">
            <v>2000</v>
          </cell>
          <cell r="V3655">
            <v>2000</v>
          </cell>
          <cell r="X3655">
            <v>2000</v>
          </cell>
          <cell r="Y3655">
            <v>1999</v>
          </cell>
        </row>
        <row r="3656">
          <cell r="U3656">
            <v>0</v>
          </cell>
          <cell r="V3656">
            <v>0</v>
          </cell>
          <cell r="X3656">
            <v>0</v>
          </cell>
          <cell r="Y3656">
            <v>0</v>
          </cell>
        </row>
        <row r="3657">
          <cell r="Q3657" t="str">
            <v>.511</v>
          </cell>
          <cell r="S3657" t="str">
            <v>הוצאות כיבוד</v>
          </cell>
          <cell r="U3657">
            <v>900</v>
          </cell>
          <cell r="V3657">
            <v>900</v>
          </cell>
          <cell r="X3657">
            <v>1000</v>
          </cell>
          <cell r="Y3657">
            <v>993.67</v>
          </cell>
        </row>
        <row r="3658">
          <cell r="U3658">
            <v>0</v>
          </cell>
          <cell r="V3658">
            <v>0</v>
          </cell>
          <cell r="X3658">
            <v>0</v>
          </cell>
          <cell r="Y3658">
            <v>0</v>
          </cell>
        </row>
        <row r="3659">
          <cell r="Q3659" t="str">
            <v>.522</v>
          </cell>
          <cell r="S3659" t="str">
            <v>ספרים ועתונים</v>
          </cell>
          <cell r="U3659">
            <v>1200</v>
          </cell>
          <cell r="V3659">
            <v>1200</v>
          </cell>
          <cell r="X3659">
            <v>1200</v>
          </cell>
          <cell r="Y3659">
            <v>1356.26</v>
          </cell>
        </row>
        <row r="3660">
          <cell r="U3660">
            <v>0</v>
          </cell>
          <cell r="V3660">
            <v>0</v>
          </cell>
          <cell r="X3660">
            <v>0</v>
          </cell>
          <cell r="Y3660">
            <v>0</v>
          </cell>
        </row>
        <row r="3661">
          <cell r="Q3661" t="str">
            <v>.540</v>
          </cell>
          <cell r="S3661" t="str">
            <v>טלפון</v>
          </cell>
          <cell r="U3661">
            <v>4000</v>
          </cell>
          <cell r="V3661">
            <v>4000</v>
          </cell>
          <cell r="X3661">
            <v>6000</v>
          </cell>
          <cell r="Y3661">
            <v>4617.03</v>
          </cell>
        </row>
        <row r="3662">
          <cell r="U3662">
            <v>0</v>
          </cell>
          <cell r="V3662">
            <v>0</v>
          </cell>
          <cell r="X3662">
            <v>0</v>
          </cell>
          <cell r="Y3662">
            <v>0</v>
          </cell>
        </row>
        <row r="3663">
          <cell r="M3663" t="str">
            <v xml:space="preserve"> </v>
          </cell>
          <cell r="N3663" t="str">
            <v xml:space="preserve"> </v>
          </cell>
          <cell r="Q3663" t="str">
            <v>.560</v>
          </cell>
          <cell r="S3663" t="str">
            <v>הוצאות משרדיות</v>
          </cell>
          <cell r="U3663">
            <v>1000</v>
          </cell>
          <cell r="V3663">
            <v>1000</v>
          </cell>
          <cell r="X3663">
            <v>1000</v>
          </cell>
          <cell r="Y3663">
            <v>996.46</v>
          </cell>
        </row>
        <row r="3664">
          <cell r="M3664" t="str">
            <v xml:space="preserve"> </v>
          </cell>
          <cell r="N3664" t="str">
            <v xml:space="preserve"> </v>
          </cell>
          <cell r="U3664">
            <v>0</v>
          </cell>
          <cell r="V3664">
            <v>0</v>
          </cell>
          <cell r="X3664">
            <v>0</v>
          </cell>
          <cell r="Y3664">
            <v>0</v>
          </cell>
        </row>
        <row r="3665">
          <cell r="M3665" t="str">
            <v xml:space="preserve"> </v>
          </cell>
          <cell r="N3665" t="str">
            <v xml:space="preserve"> </v>
          </cell>
          <cell r="Q3665" t="str">
            <v>.593</v>
          </cell>
          <cell r="S3665" t="str">
            <v>השתת' בהוצ' הנח"ש</v>
          </cell>
          <cell r="U3665">
            <v>100</v>
          </cell>
          <cell r="V3665">
            <v>100</v>
          </cell>
          <cell r="X3665">
            <v>1000</v>
          </cell>
          <cell r="Y3665">
            <v>138.28</v>
          </cell>
        </row>
        <row r="3666">
          <cell r="M3666" t="str">
            <v xml:space="preserve"> </v>
          </cell>
          <cell r="N3666" t="str">
            <v xml:space="preserve"> </v>
          </cell>
          <cell r="U3666">
            <v>0</v>
          </cell>
          <cell r="V3666">
            <v>0</v>
          </cell>
          <cell r="X3666">
            <v>0</v>
          </cell>
          <cell r="Y3666">
            <v>0</v>
          </cell>
        </row>
        <row r="3667">
          <cell r="M3667" t="str">
            <v xml:space="preserve"> </v>
          </cell>
          <cell r="N3667" t="str">
            <v xml:space="preserve"> </v>
          </cell>
          <cell r="Q3667" t="str">
            <v>.720</v>
          </cell>
          <cell r="S3667" t="str">
            <v>חומרים</v>
          </cell>
          <cell r="U3667">
            <v>13600</v>
          </cell>
          <cell r="V3667">
            <v>13600</v>
          </cell>
          <cell r="X3667">
            <v>13600</v>
          </cell>
          <cell r="Y3667">
            <v>14959.81</v>
          </cell>
        </row>
        <row r="3668">
          <cell r="M3668" t="str">
            <v xml:space="preserve"> </v>
          </cell>
          <cell r="N3668" t="str">
            <v xml:space="preserve"> </v>
          </cell>
          <cell r="U3668">
            <v>0</v>
          </cell>
          <cell r="V3668">
            <v>0</v>
          </cell>
          <cell r="X3668">
            <v>0</v>
          </cell>
          <cell r="Y3668">
            <v>0</v>
          </cell>
        </row>
        <row r="3669">
          <cell r="M3669" t="str">
            <v xml:space="preserve"> </v>
          </cell>
          <cell r="N3669" t="str">
            <v xml:space="preserve"> </v>
          </cell>
          <cell r="Q3669" t="str">
            <v>.743</v>
          </cell>
          <cell r="S3669" t="str">
            <v>כלים וציוד</v>
          </cell>
          <cell r="U3669">
            <v>5500</v>
          </cell>
          <cell r="V3669">
            <v>5500</v>
          </cell>
          <cell r="X3669">
            <v>5500</v>
          </cell>
          <cell r="Y3669">
            <v>6021.2</v>
          </cell>
        </row>
        <row r="3670">
          <cell r="U3670">
            <v>0</v>
          </cell>
          <cell r="V3670">
            <v>0</v>
          </cell>
          <cell r="X3670">
            <v>0</v>
          </cell>
          <cell r="Y3670">
            <v>0</v>
          </cell>
        </row>
        <row r="3671">
          <cell r="M3671" t="str">
            <v xml:space="preserve"> </v>
          </cell>
          <cell r="N3671" t="str">
            <v xml:space="preserve"> </v>
          </cell>
          <cell r="Q3671" t="str">
            <v>.780</v>
          </cell>
          <cell r="S3671" t="str">
            <v>הוצאות שונות</v>
          </cell>
          <cell r="U3671">
            <v>3000</v>
          </cell>
          <cell r="V3671">
            <v>3000</v>
          </cell>
          <cell r="X3671">
            <v>3000</v>
          </cell>
          <cell r="Y3671">
            <v>3370.55</v>
          </cell>
        </row>
        <row r="3672">
          <cell r="X3672">
            <v>0</v>
          </cell>
        </row>
        <row r="3673">
          <cell r="Q3673" t="str">
            <v>763</v>
          </cell>
          <cell r="S3673" t="str">
            <v>שרות לאזרח</v>
          </cell>
          <cell r="U3673">
            <v>645200</v>
          </cell>
          <cell r="V3673">
            <v>645200</v>
          </cell>
          <cell r="X3673">
            <v>529400</v>
          </cell>
          <cell r="Y3673">
            <v>680086.04</v>
          </cell>
        </row>
        <row r="3674">
          <cell r="Q3674" t="str">
            <v>-------</v>
          </cell>
          <cell r="S3674" t="str">
            <v>-----------------</v>
          </cell>
          <cell r="U3674" t="str">
            <v>--------------</v>
          </cell>
          <cell r="V3674" t="str">
            <v>--------------</v>
          </cell>
          <cell r="X3674" t="str">
            <v>--------------</v>
          </cell>
          <cell r="Y3674" t="str">
            <v>--------------</v>
          </cell>
        </row>
        <row r="3675">
          <cell r="Q3675" t="str">
            <v>.110</v>
          </cell>
          <cell r="S3675" t="str">
            <v>משכורות</v>
          </cell>
          <cell r="U3675">
            <v>556000</v>
          </cell>
          <cell r="V3675">
            <v>556000</v>
          </cell>
          <cell r="X3675">
            <v>437400</v>
          </cell>
          <cell r="Y3675">
            <v>590953.77</v>
          </cell>
        </row>
        <row r="3676">
          <cell r="U3676">
            <v>0</v>
          </cell>
          <cell r="V3676">
            <v>0</v>
          </cell>
          <cell r="X3676">
            <v>0</v>
          </cell>
          <cell r="Y3676">
            <v>0</v>
          </cell>
        </row>
        <row r="3677">
          <cell r="Q3677" t="str">
            <v>.431</v>
          </cell>
          <cell r="S3677" t="str">
            <v>חשמל</v>
          </cell>
          <cell r="U3677">
            <v>4500</v>
          </cell>
          <cell r="V3677">
            <v>4500</v>
          </cell>
          <cell r="X3677">
            <v>6000</v>
          </cell>
          <cell r="Y3677">
            <v>5037.8</v>
          </cell>
        </row>
        <row r="3678">
          <cell r="U3678">
            <v>0</v>
          </cell>
          <cell r="V3678">
            <v>0</v>
          </cell>
          <cell r="X3678">
            <v>0</v>
          </cell>
          <cell r="Y3678">
            <v>0</v>
          </cell>
        </row>
        <row r="3679">
          <cell r="Q3679" t="str">
            <v>.440</v>
          </cell>
          <cell r="S3679" t="str">
            <v>ביטוח</v>
          </cell>
          <cell r="U3679">
            <v>5400</v>
          </cell>
          <cell r="V3679">
            <v>5400</v>
          </cell>
          <cell r="X3679">
            <v>5000</v>
          </cell>
          <cell r="Y3679">
            <v>5365.98</v>
          </cell>
        </row>
        <row r="3680">
          <cell r="U3680">
            <v>0</v>
          </cell>
          <cell r="V3680">
            <v>0</v>
          </cell>
          <cell r="X3680">
            <v>0</v>
          </cell>
          <cell r="Y3680">
            <v>0</v>
          </cell>
        </row>
        <row r="3681">
          <cell r="Q3681" t="str">
            <v>.511</v>
          </cell>
          <cell r="S3681" t="str">
            <v>הוצאות כיבוד</v>
          </cell>
          <cell r="U3681">
            <v>1800</v>
          </cell>
          <cell r="V3681">
            <v>1800</v>
          </cell>
          <cell r="X3681">
            <v>1800</v>
          </cell>
          <cell r="Y3681">
            <v>1235</v>
          </cell>
        </row>
        <row r="3682">
          <cell r="U3682">
            <v>0</v>
          </cell>
          <cell r="V3682">
            <v>0</v>
          </cell>
          <cell r="X3682">
            <v>0</v>
          </cell>
          <cell r="Y3682">
            <v>0</v>
          </cell>
        </row>
        <row r="3683">
          <cell r="Q3683" t="str">
            <v>.530</v>
          </cell>
          <cell r="S3683" t="str">
            <v>הוצאות רכב מנהלי</v>
          </cell>
          <cell r="U3683">
            <v>52000</v>
          </cell>
          <cell r="V3683">
            <v>52000</v>
          </cell>
          <cell r="X3683">
            <v>52300</v>
          </cell>
          <cell r="Y3683">
            <v>55912.43</v>
          </cell>
        </row>
        <row r="3684">
          <cell r="U3684">
            <v>0</v>
          </cell>
          <cell r="V3684">
            <v>0</v>
          </cell>
          <cell r="X3684">
            <v>0</v>
          </cell>
          <cell r="Y3684">
            <v>0</v>
          </cell>
        </row>
        <row r="3685">
          <cell r="Q3685" t="str">
            <v>.540</v>
          </cell>
          <cell r="S3685" t="str">
            <v>טלפון</v>
          </cell>
          <cell r="U3685">
            <v>10000</v>
          </cell>
          <cell r="V3685">
            <v>10000</v>
          </cell>
          <cell r="X3685">
            <v>11000</v>
          </cell>
          <cell r="Y3685">
            <v>12756.75</v>
          </cell>
        </row>
        <row r="3686">
          <cell r="U3686">
            <v>0</v>
          </cell>
          <cell r="V3686">
            <v>0</v>
          </cell>
          <cell r="X3686">
            <v>0</v>
          </cell>
          <cell r="Y3686">
            <v>0</v>
          </cell>
        </row>
        <row r="3687">
          <cell r="Q3687" t="str">
            <v>.550</v>
          </cell>
          <cell r="S3687" t="str">
            <v>פירסומים</v>
          </cell>
          <cell r="U3687">
            <v>4600</v>
          </cell>
          <cell r="V3687">
            <v>4600</v>
          </cell>
          <cell r="X3687">
            <v>4600</v>
          </cell>
          <cell r="Y3687">
            <v>0</v>
          </cell>
        </row>
        <row r="3688">
          <cell r="U3688">
            <v>0</v>
          </cell>
          <cell r="V3688">
            <v>0</v>
          </cell>
          <cell r="X3688">
            <v>0</v>
          </cell>
          <cell r="Y3688">
            <v>0</v>
          </cell>
        </row>
        <row r="3689">
          <cell r="Q3689" t="str">
            <v>.560</v>
          </cell>
          <cell r="S3689" t="str">
            <v>הוצאות משרדיות</v>
          </cell>
          <cell r="U3689">
            <v>2900</v>
          </cell>
          <cell r="V3689">
            <v>2900</v>
          </cell>
          <cell r="X3689">
            <v>2900</v>
          </cell>
          <cell r="Y3689">
            <v>1182</v>
          </cell>
        </row>
        <row r="3690">
          <cell r="U3690">
            <v>0</v>
          </cell>
          <cell r="V3690">
            <v>0</v>
          </cell>
          <cell r="X3690">
            <v>0</v>
          </cell>
          <cell r="Y3690">
            <v>0</v>
          </cell>
        </row>
        <row r="3691">
          <cell r="Q3691" t="str">
            <v>.751</v>
          </cell>
          <cell r="S3691" t="str">
            <v>קבלן נקיון</v>
          </cell>
          <cell r="U3691">
            <v>7000</v>
          </cell>
          <cell r="V3691">
            <v>7000</v>
          </cell>
          <cell r="X3691">
            <v>7000</v>
          </cell>
          <cell r="Y3691">
            <v>6588</v>
          </cell>
        </row>
        <row r="3692">
          <cell r="U3692">
            <v>0</v>
          </cell>
          <cell r="V3692">
            <v>0</v>
          </cell>
          <cell r="X3692">
            <v>0</v>
          </cell>
          <cell r="Y3692">
            <v>0</v>
          </cell>
        </row>
        <row r="3693">
          <cell r="Q3693" t="str">
            <v>.780</v>
          </cell>
          <cell r="S3693" t="str">
            <v>תקציב שוטף</v>
          </cell>
          <cell r="U3693">
            <v>1000</v>
          </cell>
          <cell r="V3693">
            <v>1000</v>
          </cell>
          <cell r="X3693">
            <v>1400</v>
          </cell>
          <cell r="Y3693">
            <v>1054</v>
          </cell>
        </row>
        <row r="3694">
          <cell r="U3694" t="str">
            <v xml:space="preserve"> </v>
          </cell>
          <cell r="V3694" t="str">
            <v xml:space="preserve"> </v>
          </cell>
          <cell r="X3694">
            <v>0</v>
          </cell>
        </row>
        <row r="3695">
          <cell r="L3695" t="str">
            <v>מח'בטחון</v>
          </cell>
          <cell r="M3695">
            <v>8812000</v>
          </cell>
          <cell r="N3695">
            <v>8812000</v>
          </cell>
          <cell r="O3695">
            <v>1524000</v>
          </cell>
          <cell r="P3695">
            <v>9913917.7800000012</v>
          </cell>
          <cell r="S3695" t="str">
            <v>מח'בטחון</v>
          </cell>
          <cell r="U3695">
            <v>20061000</v>
          </cell>
          <cell r="V3695">
            <v>20061000</v>
          </cell>
          <cell r="X3695">
            <v>14629200</v>
          </cell>
          <cell r="Y3695">
            <v>20442322.899999999</v>
          </cell>
        </row>
        <row r="3696">
          <cell r="J3696" t="str">
            <v>-------</v>
          </cell>
          <cell r="L3696" t="str">
            <v>---------------------</v>
          </cell>
          <cell r="M3696" t="str">
            <v>--------------</v>
          </cell>
          <cell r="N3696" t="str">
            <v>--------------</v>
          </cell>
          <cell r="O3696" t="str">
            <v>--------------</v>
          </cell>
          <cell r="P3696" t="str">
            <v>--------------</v>
          </cell>
          <cell r="Q3696" t="str">
            <v>-----------------</v>
          </cell>
          <cell r="S3696" t="str">
            <v>-----------------</v>
          </cell>
          <cell r="U3696" t="str">
            <v>--------------</v>
          </cell>
          <cell r="V3696" t="str">
            <v>--------------</v>
          </cell>
          <cell r="X3696" t="str">
            <v>--------------</v>
          </cell>
          <cell r="Y3696" t="str">
            <v>--------------</v>
          </cell>
        </row>
        <row r="3697">
          <cell r="J3697" t="str">
            <v>22</v>
          </cell>
          <cell r="L3697" t="str">
            <v>שמירה ובטחון</v>
          </cell>
          <cell r="M3697">
            <v>7532000</v>
          </cell>
          <cell r="N3697">
            <v>7532000</v>
          </cell>
          <cell r="O3697">
            <v>244000</v>
          </cell>
          <cell r="P3697">
            <v>8477850.4700000007</v>
          </cell>
          <cell r="Q3697" t="str">
            <v>72</v>
          </cell>
          <cell r="S3697" t="str">
            <v>שמירה ובטחון</v>
          </cell>
          <cell r="U3697">
            <v>8880300</v>
          </cell>
          <cell r="V3697">
            <v>8880300</v>
          </cell>
          <cell r="X3697">
            <v>6806300</v>
          </cell>
          <cell r="Y3697">
            <v>10835029.92</v>
          </cell>
        </row>
        <row r="3698">
          <cell r="J3698" t="str">
            <v>-------</v>
          </cell>
          <cell r="L3698" t="str">
            <v>---------------------</v>
          </cell>
          <cell r="M3698" t="str">
            <v>--------------</v>
          </cell>
          <cell r="N3698" t="str">
            <v>--------------</v>
          </cell>
          <cell r="O3698" t="str">
            <v>--------------</v>
          </cell>
          <cell r="P3698" t="str">
            <v>--------------</v>
          </cell>
          <cell r="Q3698" t="str">
            <v>-----------------</v>
          </cell>
          <cell r="S3698" t="str">
            <v>-----------------</v>
          </cell>
          <cell r="U3698" t="str">
            <v>-----------------</v>
          </cell>
          <cell r="V3698" t="str">
            <v>-----------------</v>
          </cell>
          <cell r="X3698" t="str">
            <v>-----------------</v>
          </cell>
          <cell r="Y3698" t="str">
            <v>-----------------</v>
          </cell>
        </row>
        <row r="3699">
          <cell r="J3699">
            <v>221</v>
          </cell>
          <cell r="L3699" t="str">
            <v>מינהל</v>
          </cell>
          <cell r="M3699">
            <v>445000</v>
          </cell>
          <cell r="N3699">
            <v>445000</v>
          </cell>
          <cell r="O3699">
            <v>160000</v>
          </cell>
          <cell r="P3699">
            <v>355599.95</v>
          </cell>
          <cell r="Q3699">
            <v>721</v>
          </cell>
          <cell r="S3699" t="str">
            <v>מינהל</v>
          </cell>
          <cell r="U3699">
            <v>1357300</v>
          </cell>
          <cell r="V3699">
            <v>1357300</v>
          </cell>
          <cell r="X3699">
            <v>904900</v>
          </cell>
          <cell r="Y3699">
            <v>1196301.49</v>
          </cell>
        </row>
        <row r="3700">
          <cell r="J3700" t="str">
            <v>-------</v>
          </cell>
          <cell r="L3700" t="str">
            <v>---------------------</v>
          </cell>
          <cell r="M3700" t="str">
            <v>--------------</v>
          </cell>
          <cell r="N3700" t="str">
            <v>--------------</v>
          </cell>
          <cell r="O3700" t="str">
            <v>--------------</v>
          </cell>
          <cell r="P3700" t="str">
            <v>--------------</v>
          </cell>
          <cell r="Q3700" t="str">
            <v>-----------------</v>
          </cell>
          <cell r="S3700" t="str">
            <v>-----------------</v>
          </cell>
          <cell r="U3700" t="str">
            <v>-----------------</v>
          </cell>
          <cell r="V3700" t="str">
            <v>-----------------</v>
          </cell>
          <cell r="X3700" t="str">
            <v>--------------</v>
          </cell>
          <cell r="Y3700" t="str">
            <v>--------------</v>
          </cell>
        </row>
        <row r="3701">
          <cell r="J3701" t="str">
            <v>.420</v>
          </cell>
          <cell r="L3701" t="str">
            <v>דמ' שימוש במקלטים</v>
          </cell>
          <cell r="M3701">
            <v>45000</v>
          </cell>
          <cell r="N3701">
            <v>45000</v>
          </cell>
          <cell r="O3701">
            <v>40000</v>
          </cell>
          <cell r="P3701">
            <v>37225</v>
          </cell>
          <cell r="Q3701" t="str">
            <v>.110</v>
          </cell>
          <cell r="S3701" t="str">
            <v>משכורות</v>
          </cell>
          <cell r="U3701">
            <v>520000</v>
          </cell>
          <cell r="V3701">
            <v>520000</v>
          </cell>
          <cell r="X3701">
            <v>400000</v>
          </cell>
          <cell r="Y3701">
            <v>469264.71</v>
          </cell>
        </row>
        <row r="3702">
          <cell r="P3702">
            <v>0</v>
          </cell>
          <cell r="U3702">
            <v>0</v>
          </cell>
          <cell r="V3702">
            <v>0</v>
          </cell>
          <cell r="X3702">
            <v>0</v>
          </cell>
          <cell r="Y3702">
            <v>0</v>
          </cell>
        </row>
        <row r="3703">
          <cell r="J3703" t="str">
            <v>.421</v>
          </cell>
          <cell r="L3703" t="str">
            <v>הכנסות מאירועים</v>
          </cell>
          <cell r="M3703">
            <v>400000</v>
          </cell>
          <cell r="N3703">
            <v>400000</v>
          </cell>
          <cell r="O3703">
            <v>120000</v>
          </cell>
          <cell r="P3703">
            <v>318374.95</v>
          </cell>
          <cell r="Q3703" t="str">
            <v>.130</v>
          </cell>
          <cell r="S3703" t="str">
            <v>שעות נוספות ארועים</v>
          </cell>
          <cell r="U3703">
            <v>20000</v>
          </cell>
          <cell r="V3703">
            <v>20000</v>
          </cell>
          <cell r="X3703">
            <v>20000</v>
          </cell>
          <cell r="Y3703">
            <v>43488.2</v>
          </cell>
        </row>
        <row r="3704">
          <cell r="U3704">
            <v>0</v>
          </cell>
          <cell r="V3704">
            <v>0</v>
          </cell>
          <cell r="X3704">
            <v>0</v>
          </cell>
          <cell r="Y3704">
            <v>0</v>
          </cell>
        </row>
        <row r="3705">
          <cell r="P3705">
            <v>0</v>
          </cell>
          <cell r="Q3705" t="str">
            <v>.420</v>
          </cell>
          <cell r="S3705" t="str">
            <v>תקונים ואחזקה</v>
          </cell>
          <cell r="U3705">
            <v>5000</v>
          </cell>
          <cell r="V3705">
            <v>5000</v>
          </cell>
          <cell r="X3705">
            <v>2800</v>
          </cell>
          <cell r="Y3705">
            <v>3417.15</v>
          </cell>
        </row>
        <row r="3706">
          <cell r="U3706">
            <v>0</v>
          </cell>
          <cell r="V3706">
            <v>0</v>
          </cell>
          <cell r="X3706">
            <v>0</v>
          </cell>
          <cell r="Y3706">
            <v>0</v>
          </cell>
        </row>
        <row r="3707">
          <cell r="Q3707" t="str">
            <v>.431</v>
          </cell>
          <cell r="S3707" t="str">
            <v>חשמל</v>
          </cell>
          <cell r="U3707">
            <v>76400</v>
          </cell>
          <cell r="V3707">
            <v>76400</v>
          </cell>
          <cell r="X3707">
            <v>23000</v>
          </cell>
          <cell r="Y3707">
            <v>45409.7</v>
          </cell>
        </row>
        <row r="3708">
          <cell r="U3708">
            <v>0</v>
          </cell>
          <cell r="V3708">
            <v>0</v>
          </cell>
          <cell r="X3708">
            <v>0</v>
          </cell>
          <cell r="Y3708">
            <v>0</v>
          </cell>
        </row>
        <row r="3709">
          <cell r="Q3709" t="str">
            <v>.432</v>
          </cell>
          <cell r="S3709" t="str">
            <v>מים</v>
          </cell>
          <cell r="U3709">
            <v>8000</v>
          </cell>
          <cell r="V3709">
            <v>8000</v>
          </cell>
          <cell r="X3709">
            <v>5500</v>
          </cell>
          <cell r="Y3709">
            <v>4782.7</v>
          </cell>
        </row>
        <row r="3710">
          <cell r="U3710">
            <v>0</v>
          </cell>
          <cell r="V3710">
            <v>0</v>
          </cell>
          <cell r="X3710">
            <v>0</v>
          </cell>
          <cell r="Y3710">
            <v>0</v>
          </cell>
        </row>
        <row r="3711">
          <cell r="Q3711" t="str">
            <v>.440</v>
          </cell>
          <cell r="S3711" t="str">
            <v>ביטוח</v>
          </cell>
          <cell r="U3711">
            <v>148000</v>
          </cell>
          <cell r="V3711">
            <v>148000</v>
          </cell>
          <cell r="X3711">
            <v>125000</v>
          </cell>
          <cell r="Y3711">
            <v>147532.25</v>
          </cell>
        </row>
        <row r="3712">
          <cell r="U3712">
            <v>0</v>
          </cell>
          <cell r="V3712">
            <v>0</v>
          </cell>
          <cell r="X3712">
            <v>0</v>
          </cell>
          <cell r="Y3712">
            <v>0</v>
          </cell>
        </row>
        <row r="3713">
          <cell r="Q3713" t="str">
            <v>.511</v>
          </cell>
          <cell r="S3713" t="str">
            <v>הוצאות כיבוד</v>
          </cell>
          <cell r="U3713">
            <v>5400</v>
          </cell>
          <cell r="V3713">
            <v>5400</v>
          </cell>
          <cell r="X3713">
            <v>5400</v>
          </cell>
          <cell r="Y3713">
            <v>4720.7</v>
          </cell>
        </row>
        <row r="3714">
          <cell r="U3714">
            <v>0</v>
          </cell>
          <cell r="V3714">
            <v>0</v>
          </cell>
          <cell r="X3714">
            <v>0</v>
          </cell>
          <cell r="Y3714">
            <v>0</v>
          </cell>
        </row>
        <row r="3715">
          <cell r="Q3715" t="str">
            <v>.530</v>
          </cell>
          <cell r="S3715" t="str">
            <v>הוצאות רכב</v>
          </cell>
          <cell r="U3715">
            <v>48000</v>
          </cell>
          <cell r="V3715">
            <v>48000</v>
          </cell>
          <cell r="X3715">
            <v>47500</v>
          </cell>
          <cell r="Y3715">
            <v>23659.439999999999</v>
          </cell>
        </row>
        <row r="3716">
          <cell r="U3716">
            <v>0</v>
          </cell>
          <cell r="V3716">
            <v>0</v>
          </cell>
          <cell r="X3716">
            <v>0</v>
          </cell>
          <cell r="Y3716">
            <v>0</v>
          </cell>
        </row>
        <row r="3717">
          <cell r="Q3717" t="str">
            <v>.540</v>
          </cell>
          <cell r="S3717" t="str">
            <v>טלפון</v>
          </cell>
          <cell r="U3717">
            <v>36900</v>
          </cell>
          <cell r="V3717">
            <v>36900</v>
          </cell>
          <cell r="X3717">
            <v>60000</v>
          </cell>
          <cell r="Y3717">
            <v>62069.78</v>
          </cell>
        </row>
        <row r="3718">
          <cell r="U3718">
            <v>0</v>
          </cell>
          <cell r="V3718">
            <v>0</v>
          </cell>
          <cell r="X3718">
            <v>0</v>
          </cell>
          <cell r="Y3718">
            <v>0</v>
          </cell>
        </row>
        <row r="3719">
          <cell r="Q3719" t="str">
            <v>.541</v>
          </cell>
          <cell r="S3719" t="str">
            <v xml:space="preserve"> בולים</v>
          </cell>
          <cell r="U3719">
            <v>100</v>
          </cell>
          <cell r="V3719">
            <v>100</v>
          </cell>
          <cell r="X3719">
            <v>900</v>
          </cell>
          <cell r="Y3719">
            <v>50.13</v>
          </cell>
        </row>
        <row r="3720">
          <cell r="Q3720" t="str">
            <v>.560</v>
          </cell>
          <cell r="S3720" t="str">
            <v>הוצאות משרדיות</v>
          </cell>
          <cell r="U3720">
            <v>8100</v>
          </cell>
          <cell r="V3720">
            <v>8100</v>
          </cell>
          <cell r="X3720">
            <v>6300</v>
          </cell>
          <cell r="Y3720">
            <v>7439.6</v>
          </cell>
        </row>
        <row r="3721">
          <cell r="Q3721" t="str">
            <v>.593</v>
          </cell>
          <cell r="S3721" t="str">
            <v>השתת' בהוצ' הנח"ש</v>
          </cell>
          <cell r="U3721">
            <v>100</v>
          </cell>
          <cell r="V3721">
            <v>100</v>
          </cell>
          <cell r="X3721">
            <v>1000</v>
          </cell>
          <cell r="Y3721">
            <v>138.28</v>
          </cell>
        </row>
        <row r="3722">
          <cell r="Q3722" t="str">
            <v>.730</v>
          </cell>
          <cell r="S3722" t="str">
            <v>אחזקת רכב</v>
          </cell>
          <cell r="U3722">
            <v>66500</v>
          </cell>
          <cell r="V3722">
            <v>66500</v>
          </cell>
          <cell r="X3722">
            <v>66500</v>
          </cell>
          <cell r="Y3722">
            <v>62246.66</v>
          </cell>
        </row>
        <row r="3723">
          <cell r="Q3723" t="str">
            <v>.751</v>
          </cell>
          <cell r="S3723" t="str">
            <v>קבלן נקיון</v>
          </cell>
          <cell r="U3723">
            <v>14800</v>
          </cell>
          <cell r="V3723">
            <v>14800</v>
          </cell>
          <cell r="X3723">
            <v>27000</v>
          </cell>
          <cell r="Y3723">
            <v>30670.46</v>
          </cell>
        </row>
        <row r="3724">
          <cell r="Q3724" t="str">
            <v>.782</v>
          </cell>
          <cell r="S3724" t="str">
            <v>ארועים</v>
          </cell>
          <cell r="U3724">
            <v>400000</v>
          </cell>
          <cell r="V3724">
            <v>400000</v>
          </cell>
          <cell r="X3724">
            <v>114000</v>
          </cell>
          <cell r="Y3724">
            <v>291411.73</v>
          </cell>
        </row>
        <row r="3726">
          <cell r="J3726" t="str">
            <v>222</v>
          </cell>
          <cell r="L3726" t="str">
            <v>משמר אזרחי</v>
          </cell>
          <cell r="M3726">
            <v>87000</v>
          </cell>
          <cell r="N3726">
            <v>87000</v>
          </cell>
          <cell r="O3726">
            <v>84000</v>
          </cell>
          <cell r="P3726">
            <v>15571</v>
          </cell>
          <cell r="Q3726" t="str">
            <v>722</v>
          </cell>
          <cell r="S3726" t="str">
            <v>משמר אזרחי</v>
          </cell>
          <cell r="U3726">
            <v>367800</v>
          </cell>
          <cell r="V3726">
            <v>367800</v>
          </cell>
          <cell r="X3726">
            <v>365300</v>
          </cell>
          <cell r="Y3726">
            <v>502093.95</v>
          </cell>
        </row>
        <row r="3727">
          <cell r="J3727" t="str">
            <v>-------</v>
          </cell>
          <cell r="L3727" t="str">
            <v>---------------------</v>
          </cell>
          <cell r="M3727" t="str">
            <v>--------------</v>
          </cell>
          <cell r="N3727" t="str">
            <v>--------------</v>
          </cell>
          <cell r="O3727" t="str">
            <v>--------------</v>
          </cell>
          <cell r="P3727" t="str">
            <v>--------------</v>
          </cell>
          <cell r="Q3727" t="str">
            <v>-----------------</v>
          </cell>
          <cell r="S3727" t="str">
            <v>-----------------</v>
          </cell>
          <cell r="U3727" t="str">
            <v>-----------------</v>
          </cell>
          <cell r="V3727" t="str">
            <v>-----------------</v>
          </cell>
          <cell r="X3727" t="str">
            <v>-----------------</v>
          </cell>
          <cell r="Y3727" t="str">
            <v>--------------</v>
          </cell>
        </row>
        <row r="3728">
          <cell r="J3728" t="str">
            <v>.910</v>
          </cell>
          <cell r="L3728" t="str">
            <v>השתת' במשא"ז</v>
          </cell>
          <cell r="M3728">
            <v>35000</v>
          </cell>
          <cell r="N3728">
            <v>35000</v>
          </cell>
          <cell r="O3728">
            <v>35000</v>
          </cell>
          <cell r="P3728">
            <v>15571</v>
          </cell>
          <cell r="Q3728" t="str">
            <v>.110</v>
          </cell>
          <cell r="S3728" t="str">
            <v>משכורות</v>
          </cell>
          <cell r="U3728">
            <v>210000</v>
          </cell>
          <cell r="V3728">
            <v>210000</v>
          </cell>
          <cell r="X3728">
            <v>150000</v>
          </cell>
          <cell r="Y3728">
            <v>255958.45</v>
          </cell>
        </row>
        <row r="3729">
          <cell r="P3729">
            <v>0</v>
          </cell>
          <cell r="U3729">
            <v>0</v>
          </cell>
          <cell r="V3729">
            <v>0</v>
          </cell>
          <cell r="X3729">
            <v>0</v>
          </cell>
          <cell r="Y3729">
            <v>0</v>
          </cell>
        </row>
        <row r="3730">
          <cell r="J3730" t="str">
            <v>.911</v>
          </cell>
          <cell r="L3730" t="str">
            <v>מתנ"א ת"א_מ.הפנים</v>
          </cell>
          <cell r="M3730">
            <v>8000</v>
          </cell>
          <cell r="N3730">
            <v>8000</v>
          </cell>
          <cell r="O3730">
            <v>8000</v>
          </cell>
          <cell r="P3730">
            <v>0</v>
          </cell>
          <cell r="Q3730" t="str">
            <v>.410</v>
          </cell>
          <cell r="S3730" t="str">
            <v>שכירות מבנה</v>
          </cell>
          <cell r="U3730">
            <v>0</v>
          </cell>
          <cell r="V3730">
            <v>0</v>
          </cell>
          <cell r="X3730">
            <v>0</v>
          </cell>
          <cell r="Y3730">
            <v>56222</v>
          </cell>
        </row>
        <row r="3731">
          <cell r="P3731">
            <v>0</v>
          </cell>
          <cell r="U3731">
            <v>0</v>
          </cell>
          <cell r="V3731">
            <v>0</v>
          </cell>
          <cell r="X3731">
            <v>0</v>
          </cell>
          <cell r="Y3731">
            <v>0</v>
          </cell>
        </row>
        <row r="3732">
          <cell r="J3732" t="str">
            <v>.912</v>
          </cell>
          <cell r="L3732" t="str">
            <v>מתנ"א מרכז-מ.פנים</v>
          </cell>
          <cell r="M3732">
            <v>8000</v>
          </cell>
          <cell r="N3732">
            <v>8000</v>
          </cell>
          <cell r="O3732">
            <v>8000</v>
          </cell>
          <cell r="P3732">
            <v>0</v>
          </cell>
          <cell r="Q3732" t="str">
            <v>.431</v>
          </cell>
          <cell r="S3732" t="str">
            <v>הוצ' חשמל</v>
          </cell>
          <cell r="X3732">
            <v>26000</v>
          </cell>
          <cell r="Y3732">
            <v>16024.79</v>
          </cell>
        </row>
        <row r="3733">
          <cell r="P3733">
            <v>0</v>
          </cell>
          <cell r="X3733">
            <v>0</v>
          </cell>
          <cell r="Y3733">
            <v>0</v>
          </cell>
        </row>
        <row r="3734">
          <cell r="J3734" t="str">
            <v>.990</v>
          </cell>
          <cell r="L3734" t="str">
            <v>שכ"ד ת. משטרה</v>
          </cell>
          <cell r="M3734">
            <v>36000</v>
          </cell>
          <cell r="N3734">
            <v>36000</v>
          </cell>
          <cell r="O3734">
            <v>33000</v>
          </cell>
          <cell r="P3734">
            <v>0</v>
          </cell>
          <cell r="Q3734" t="str">
            <v>.432</v>
          </cell>
          <cell r="S3734" t="str">
            <v>הוצאות מים</v>
          </cell>
          <cell r="X3734">
            <v>3000</v>
          </cell>
          <cell r="Y3734">
            <v>3484.35</v>
          </cell>
        </row>
        <row r="3735">
          <cell r="U3735">
            <v>0</v>
          </cell>
          <cell r="V3735">
            <v>0</v>
          </cell>
          <cell r="X3735">
            <v>0</v>
          </cell>
          <cell r="Y3735">
            <v>0</v>
          </cell>
        </row>
        <row r="3736">
          <cell r="Q3736" t="str">
            <v>.530</v>
          </cell>
          <cell r="S3736" t="str">
            <v>רכב למשטרה</v>
          </cell>
          <cell r="U3736">
            <v>46000</v>
          </cell>
          <cell r="V3736">
            <v>46000</v>
          </cell>
          <cell r="X3736">
            <v>47500</v>
          </cell>
          <cell r="Y3736">
            <v>42026.61</v>
          </cell>
        </row>
        <row r="3737">
          <cell r="U3737">
            <v>0</v>
          </cell>
          <cell r="V3737">
            <v>0</v>
          </cell>
          <cell r="X3737">
            <v>0</v>
          </cell>
          <cell r="Y3737">
            <v>0</v>
          </cell>
        </row>
        <row r="3738">
          <cell r="Q3738" t="str">
            <v>.751</v>
          </cell>
          <cell r="S3738" t="str">
            <v>ניקיון - משמר  אזר</v>
          </cell>
          <cell r="X3738">
            <v>27000</v>
          </cell>
          <cell r="Y3738">
            <v>22860.240000000002</v>
          </cell>
        </row>
        <row r="3739">
          <cell r="U3739">
            <v>0</v>
          </cell>
          <cell r="V3739">
            <v>0</v>
          </cell>
          <cell r="X3739">
            <v>0</v>
          </cell>
          <cell r="Y3739">
            <v>0</v>
          </cell>
        </row>
        <row r="3740">
          <cell r="Q3740" t="str">
            <v>.780</v>
          </cell>
          <cell r="S3740" t="str">
            <v>תקציב שוטף מרכז</v>
          </cell>
          <cell r="U3740">
            <v>23800</v>
          </cell>
          <cell r="V3740">
            <v>23800</v>
          </cell>
          <cell r="X3740">
            <v>23800</v>
          </cell>
          <cell r="Y3740">
            <v>21614.43</v>
          </cell>
        </row>
        <row r="3741">
          <cell r="S3741" t="str">
            <v>וית"מ</v>
          </cell>
          <cell r="U3741">
            <v>0</v>
          </cell>
          <cell r="V3741">
            <v>0</v>
          </cell>
          <cell r="X3741">
            <v>0</v>
          </cell>
          <cell r="Y3741">
            <v>0</v>
          </cell>
        </row>
        <row r="3742">
          <cell r="Q3742" t="str">
            <v>.783</v>
          </cell>
          <cell r="S3742" t="str">
            <v>שיטור קהילתי-שוטף</v>
          </cell>
          <cell r="U3742">
            <v>20700</v>
          </cell>
          <cell r="V3742">
            <v>20700</v>
          </cell>
          <cell r="X3742">
            <v>20700</v>
          </cell>
          <cell r="Y3742">
            <v>26139.01</v>
          </cell>
        </row>
        <row r="3743">
          <cell r="U3743">
            <v>0</v>
          </cell>
          <cell r="V3743">
            <v>0</v>
          </cell>
          <cell r="X3743">
            <v>0</v>
          </cell>
          <cell r="Y3743">
            <v>0</v>
          </cell>
        </row>
        <row r="3744">
          <cell r="Q3744" t="str">
            <v>.784</v>
          </cell>
          <cell r="S3744" t="str">
            <v>שטור קהילתי חדש</v>
          </cell>
          <cell r="U3744">
            <v>51300</v>
          </cell>
          <cell r="V3744">
            <v>51300</v>
          </cell>
          <cell r="X3744">
            <v>51300</v>
          </cell>
          <cell r="Y3744">
            <v>57764.07</v>
          </cell>
        </row>
        <row r="3745">
          <cell r="U3745">
            <v>0</v>
          </cell>
          <cell r="V3745">
            <v>0</v>
          </cell>
          <cell r="X3745">
            <v>0</v>
          </cell>
          <cell r="Y3745">
            <v>0</v>
          </cell>
        </row>
        <row r="3746">
          <cell r="Q3746" t="str">
            <v>.785</v>
          </cell>
          <cell r="S3746" t="str">
            <v>מתנ"א ת"א</v>
          </cell>
          <cell r="U3746">
            <v>8000</v>
          </cell>
          <cell r="V3746">
            <v>8000</v>
          </cell>
          <cell r="X3746">
            <v>8000</v>
          </cell>
          <cell r="Y3746">
            <v>0</v>
          </cell>
        </row>
        <row r="3747">
          <cell r="U3747">
            <v>0</v>
          </cell>
          <cell r="V3747">
            <v>0</v>
          </cell>
          <cell r="X3747">
            <v>0</v>
          </cell>
          <cell r="Y3747">
            <v>0</v>
          </cell>
        </row>
        <row r="3748">
          <cell r="Q3748" t="str">
            <v>.786</v>
          </cell>
          <cell r="S3748" t="str">
            <v>מתנ"א-מרכז</v>
          </cell>
          <cell r="U3748">
            <v>8000</v>
          </cell>
          <cell r="V3748">
            <v>8000</v>
          </cell>
          <cell r="X3748">
            <v>8000</v>
          </cell>
          <cell r="Y3748">
            <v>0</v>
          </cell>
        </row>
        <row r="3749">
          <cell r="X3749">
            <v>0</v>
          </cell>
        </row>
        <row r="3750">
          <cell r="X3750">
            <v>0</v>
          </cell>
        </row>
        <row r="3751">
          <cell r="Q3751" t="str">
            <v>723</v>
          </cell>
          <cell r="S3751" t="str">
            <v>הג"א</v>
          </cell>
          <cell r="U3751">
            <v>950300</v>
          </cell>
          <cell r="V3751">
            <v>950300</v>
          </cell>
          <cell r="X3751">
            <v>765800</v>
          </cell>
          <cell r="Y3751">
            <v>810868.77</v>
          </cell>
        </row>
        <row r="3752">
          <cell r="Q3752" t="str">
            <v>-------</v>
          </cell>
          <cell r="S3752" t="str">
            <v>-----------------</v>
          </cell>
          <cell r="U3752" t="str">
            <v>-----------------</v>
          </cell>
          <cell r="V3752" t="str">
            <v>-----------------</v>
          </cell>
          <cell r="X3752" t="str">
            <v>--------------</v>
          </cell>
          <cell r="Y3752" t="str">
            <v>--------------</v>
          </cell>
        </row>
        <row r="3753">
          <cell r="Q3753" t="str">
            <v>.110</v>
          </cell>
          <cell r="S3753" t="str">
            <v>משכורות</v>
          </cell>
          <cell r="U3753">
            <v>512000</v>
          </cell>
          <cell r="V3753">
            <v>512000</v>
          </cell>
          <cell r="X3753">
            <v>330000</v>
          </cell>
          <cell r="Y3753">
            <v>450949.05</v>
          </cell>
        </row>
        <row r="3754">
          <cell r="U3754">
            <v>0</v>
          </cell>
          <cell r="V3754">
            <v>0</v>
          </cell>
          <cell r="X3754">
            <v>0</v>
          </cell>
          <cell r="Y3754">
            <v>0</v>
          </cell>
        </row>
        <row r="3755">
          <cell r="Q3755" t="str">
            <v>.130</v>
          </cell>
          <cell r="S3755" t="str">
            <v>שעות נוספות</v>
          </cell>
          <cell r="U3755">
            <v>5000</v>
          </cell>
          <cell r="V3755">
            <v>5000</v>
          </cell>
          <cell r="X3755">
            <v>2000</v>
          </cell>
          <cell r="Y3755">
            <v>4949.58</v>
          </cell>
        </row>
        <row r="3756">
          <cell r="U3756">
            <v>0</v>
          </cell>
          <cell r="V3756">
            <v>0</v>
          </cell>
          <cell r="X3756">
            <v>0</v>
          </cell>
          <cell r="Y3756">
            <v>0</v>
          </cell>
        </row>
        <row r="3757">
          <cell r="Q3757" t="str">
            <v>.511</v>
          </cell>
          <cell r="S3757" t="str">
            <v>הוצאות כיבוד</v>
          </cell>
          <cell r="U3757">
            <v>0</v>
          </cell>
          <cell r="V3757">
            <v>0</v>
          </cell>
          <cell r="X3757">
            <v>500</v>
          </cell>
          <cell r="Y3757">
            <v>0</v>
          </cell>
        </row>
        <row r="3758">
          <cell r="U3758">
            <v>0</v>
          </cell>
          <cell r="V3758">
            <v>0</v>
          </cell>
          <cell r="X3758">
            <v>0</v>
          </cell>
          <cell r="Y3758">
            <v>0</v>
          </cell>
        </row>
        <row r="3759">
          <cell r="Q3759" t="str">
            <v>.550</v>
          </cell>
          <cell r="S3759" t="str">
            <v>פירסומים</v>
          </cell>
          <cell r="U3759">
            <v>7200</v>
          </cell>
          <cell r="V3759">
            <v>7200</v>
          </cell>
          <cell r="X3759">
            <v>7200</v>
          </cell>
          <cell r="Y3759">
            <v>6123</v>
          </cell>
        </row>
        <row r="3760">
          <cell r="U3760">
            <v>0</v>
          </cell>
          <cell r="V3760">
            <v>0</v>
          </cell>
          <cell r="X3760">
            <v>0</v>
          </cell>
          <cell r="Y3760">
            <v>0</v>
          </cell>
        </row>
        <row r="3761">
          <cell r="Q3761" t="str">
            <v>.720</v>
          </cell>
          <cell r="S3761" t="str">
            <v>חומרים</v>
          </cell>
          <cell r="U3761">
            <v>16200</v>
          </cell>
          <cell r="V3761">
            <v>16200</v>
          </cell>
          <cell r="X3761">
            <v>16200</v>
          </cell>
          <cell r="Y3761">
            <v>15969.81</v>
          </cell>
        </row>
        <row r="3762">
          <cell r="U3762">
            <v>0</v>
          </cell>
          <cell r="V3762">
            <v>0</v>
          </cell>
          <cell r="X3762">
            <v>0</v>
          </cell>
          <cell r="Y3762">
            <v>0</v>
          </cell>
        </row>
        <row r="3763">
          <cell r="Q3763" t="str">
            <v>.750</v>
          </cell>
          <cell r="S3763" t="str">
            <v>שיפור מתקנים</v>
          </cell>
          <cell r="U3763">
            <v>10800</v>
          </cell>
          <cell r="V3763">
            <v>10800</v>
          </cell>
          <cell r="X3763">
            <v>10800</v>
          </cell>
          <cell r="Y3763">
            <v>10622.45</v>
          </cell>
        </row>
        <row r="3764">
          <cell r="U3764">
            <v>0</v>
          </cell>
          <cell r="V3764">
            <v>0</v>
          </cell>
          <cell r="X3764">
            <v>0</v>
          </cell>
          <cell r="Y3764">
            <v>0</v>
          </cell>
        </row>
        <row r="3765">
          <cell r="Q3765" t="str">
            <v>.811</v>
          </cell>
          <cell r="S3765" t="str">
            <v>הג"א נפה</v>
          </cell>
          <cell r="U3765">
            <v>54200</v>
          </cell>
          <cell r="V3765">
            <v>54200</v>
          </cell>
          <cell r="X3765">
            <v>54200</v>
          </cell>
          <cell r="Y3765">
            <v>28457.78</v>
          </cell>
        </row>
        <row r="3766">
          <cell r="U3766">
            <v>0</v>
          </cell>
          <cell r="V3766">
            <v>0</v>
          </cell>
          <cell r="X3766">
            <v>0</v>
          </cell>
          <cell r="Y3766">
            <v>0</v>
          </cell>
        </row>
        <row r="3767">
          <cell r="Q3767" t="str">
            <v>.812</v>
          </cell>
          <cell r="S3767" t="str">
            <v>הג"א כלל ארצי</v>
          </cell>
          <cell r="U3767">
            <v>344900</v>
          </cell>
          <cell r="V3767">
            <v>344900</v>
          </cell>
          <cell r="X3767">
            <v>344900</v>
          </cell>
          <cell r="Y3767">
            <v>293797.09999999998</v>
          </cell>
        </row>
        <row r="3768">
          <cell r="X3768">
            <v>0</v>
          </cell>
        </row>
        <row r="3769">
          <cell r="X3769">
            <v>0</v>
          </cell>
        </row>
        <row r="3770">
          <cell r="Q3770" t="str">
            <v>725</v>
          </cell>
          <cell r="S3770" t="str">
            <v>בטיחות וגהות</v>
          </cell>
          <cell r="U3770">
            <v>540000</v>
          </cell>
          <cell r="V3770">
            <v>540000</v>
          </cell>
          <cell r="X3770">
            <v>432600</v>
          </cell>
          <cell r="Y3770">
            <v>199644.58</v>
          </cell>
        </row>
        <row r="3771">
          <cell r="Q3771" t="str">
            <v>-------</v>
          </cell>
          <cell r="S3771" t="str">
            <v>-----------------</v>
          </cell>
          <cell r="U3771" t="str">
            <v>-----------------</v>
          </cell>
          <cell r="V3771" t="str">
            <v>-----------------</v>
          </cell>
          <cell r="X3771" t="str">
            <v>--------------</v>
          </cell>
          <cell r="Y3771" t="str">
            <v>--------------</v>
          </cell>
        </row>
        <row r="3772">
          <cell r="Q3772" t="str">
            <v>.110</v>
          </cell>
          <cell r="S3772" t="str">
            <v>מנהל בטיחות עירוני</v>
          </cell>
          <cell r="U3772">
            <v>204000</v>
          </cell>
          <cell r="V3772">
            <v>204000</v>
          </cell>
          <cell r="X3772">
            <v>140000</v>
          </cell>
        </row>
        <row r="3774">
          <cell r="Q3774" t="str">
            <v>.750</v>
          </cell>
          <cell r="S3774" t="str">
            <v>אחזקת גלאי עשן</v>
          </cell>
          <cell r="U3774">
            <v>260000</v>
          </cell>
          <cell r="V3774">
            <v>260000</v>
          </cell>
          <cell r="X3774">
            <v>216600</v>
          </cell>
          <cell r="Y3774">
            <v>183727.1</v>
          </cell>
        </row>
        <row r="3776">
          <cell r="Q3776" t="str">
            <v>.752</v>
          </cell>
          <cell r="S3776" t="str">
            <v xml:space="preserve">בדיקות בטיחות </v>
          </cell>
          <cell r="U3776">
            <v>76000</v>
          </cell>
          <cell r="V3776">
            <v>76000</v>
          </cell>
          <cell r="X3776">
            <v>76000</v>
          </cell>
          <cell r="Y3776">
            <v>15917.48</v>
          </cell>
        </row>
        <row r="3777">
          <cell r="Y3777">
            <v>0</v>
          </cell>
        </row>
        <row r="3778">
          <cell r="J3778" t="str">
            <v>227</v>
          </cell>
          <cell r="L3778" t="str">
            <v>שמירה ואבטחה בעיר</v>
          </cell>
          <cell r="M3778">
            <v>7000000</v>
          </cell>
          <cell r="N3778">
            <v>7000000</v>
          </cell>
          <cell r="O3778">
            <v>0</v>
          </cell>
          <cell r="P3778">
            <v>8106679.5200000005</v>
          </cell>
          <cell r="Q3778">
            <v>727</v>
          </cell>
          <cell r="S3778" t="str">
            <v>שמירה ואבטחה בעיר</v>
          </cell>
          <cell r="U3778">
            <v>5210000</v>
          </cell>
          <cell r="V3778">
            <v>5210000</v>
          </cell>
          <cell r="X3778">
            <v>3950000</v>
          </cell>
          <cell r="Y3778">
            <v>7735059.2699999996</v>
          </cell>
        </row>
        <row r="3779">
          <cell r="J3779" t="str">
            <v>-------</v>
          </cell>
          <cell r="L3779" t="str">
            <v>---------------------</v>
          </cell>
          <cell r="M3779" t="str">
            <v>--------------</v>
          </cell>
          <cell r="N3779" t="str">
            <v>--------------</v>
          </cell>
          <cell r="O3779" t="str">
            <v>--------------</v>
          </cell>
          <cell r="P3779" t="str">
            <v>--------------</v>
          </cell>
          <cell r="Q3779" t="str">
            <v>-----------------</v>
          </cell>
          <cell r="S3779" t="str">
            <v>-----------------</v>
          </cell>
          <cell r="U3779" t="str">
            <v>-----------------</v>
          </cell>
          <cell r="V3779" t="str">
            <v>-----------------</v>
          </cell>
          <cell r="X3779" t="str">
            <v>--------------</v>
          </cell>
          <cell r="Y3779" t="str">
            <v>--------------</v>
          </cell>
        </row>
        <row r="3780">
          <cell r="J3780" t="str">
            <v>.220</v>
          </cell>
          <cell r="L3780" t="str">
            <v>אגרת שמירה  ואבטחה</v>
          </cell>
          <cell r="M3780">
            <v>7000000</v>
          </cell>
          <cell r="N3780">
            <v>7000000</v>
          </cell>
          <cell r="P3780">
            <v>8106679.5200000005</v>
          </cell>
          <cell r="Q3780" t="str">
            <v>.720</v>
          </cell>
          <cell r="S3780" t="str">
            <v xml:space="preserve">אמצעי מיגון </v>
          </cell>
          <cell r="Y3780">
            <v>29817.94</v>
          </cell>
        </row>
        <row r="3781">
          <cell r="S3781" t="str">
            <v xml:space="preserve">וחומרים מתכלים </v>
          </cell>
        </row>
        <row r="3782">
          <cell r="Q3782" t="str">
            <v>.750</v>
          </cell>
          <cell r="S3782" t="str">
            <v>אבטחה סביבתית</v>
          </cell>
          <cell r="U3782">
            <v>5210000</v>
          </cell>
          <cell r="V3782">
            <v>5210000</v>
          </cell>
          <cell r="X3782">
            <v>3950000</v>
          </cell>
          <cell r="Y3782">
            <v>7250843.6699999999</v>
          </cell>
        </row>
        <row r="3783">
          <cell r="Y3783">
            <v>0</v>
          </cell>
        </row>
        <row r="3784">
          <cell r="Q3784" t="str">
            <v>.780</v>
          </cell>
          <cell r="S3784" t="str">
            <v>חדר שו"ב (בקר)</v>
          </cell>
          <cell r="Y3784">
            <v>182574.36</v>
          </cell>
        </row>
        <row r="3786">
          <cell r="Q3786" t="str">
            <v>.790</v>
          </cell>
          <cell r="S3786" t="str">
            <v>הוצאות שנים קודמות</v>
          </cell>
          <cell r="Y3786">
            <v>271823.3</v>
          </cell>
        </row>
        <row r="3789">
          <cell r="Q3789">
            <v>729</v>
          </cell>
          <cell r="S3789" t="str">
            <v>הוצאות לשעות חרום</v>
          </cell>
          <cell r="U3789">
            <v>454900</v>
          </cell>
          <cell r="V3789">
            <v>454900</v>
          </cell>
          <cell r="X3789">
            <v>387700</v>
          </cell>
          <cell r="Y3789">
            <v>391061.86</v>
          </cell>
        </row>
        <row r="3790">
          <cell r="Q3790" t="str">
            <v>--------</v>
          </cell>
          <cell r="S3790" t="str">
            <v>-----------------</v>
          </cell>
          <cell r="U3790" t="str">
            <v>-----------------</v>
          </cell>
          <cell r="V3790" t="str">
            <v>-----------------</v>
          </cell>
          <cell r="X3790" t="str">
            <v>--------------</v>
          </cell>
          <cell r="Y3790" t="str">
            <v>--------------</v>
          </cell>
        </row>
        <row r="3791">
          <cell r="Q3791" t="str">
            <v>.110</v>
          </cell>
          <cell r="S3791" t="str">
            <v>שכר שעת חרום</v>
          </cell>
          <cell r="U3791">
            <v>402000</v>
          </cell>
          <cell r="V3791">
            <v>402000</v>
          </cell>
          <cell r="X3791">
            <v>340000</v>
          </cell>
          <cell r="Y3791">
            <v>343572.86</v>
          </cell>
        </row>
        <row r="3792">
          <cell r="U3792">
            <v>0</v>
          </cell>
          <cell r="V3792">
            <v>0</v>
          </cell>
          <cell r="X3792">
            <v>0</v>
          </cell>
          <cell r="Y3792">
            <v>0</v>
          </cell>
        </row>
        <row r="3793">
          <cell r="Q3793" t="str">
            <v>.130</v>
          </cell>
          <cell r="S3793" t="str">
            <v>שעות נוספות</v>
          </cell>
          <cell r="U3793">
            <v>1000</v>
          </cell>
          <cell r="V3793">
            <v>1000</v>
          </cell>
          <cell r="X3793">
            <v>2000</v>
          </cell>
          <cell r="Y3793">
            <v>8412.06</v>
          </cell>
        </row>
        <row r="3794">
          <cell r="M3794" t="str">
            <v xml:space="preserve"> </v>
          </cell>
          <cell r="N3794" t="str">
            <v xml:space="preserve"> </v>
          </cell>
          <cell r="U3794">
            <v>0</v>
          </cell>
          <cell r="V3794">
            <v>0</v>
          </cell>
          <cell r="X3794">
            <v>0</v>
          </cell>
          <cell r="Y3794">
            <v>0</v>
          </cell>
        </row>
        <row r="3795">
          <cell r="Q3795" t="str">
            <v>.511</v>
          </cell>
          <cell r="S3795" t="str">
            <v>הוצאות כיבוד</v>
          </cell>
          <cell r="U3795">
            <v>2800</v>
          </cell>
          <cell r="V3795">
            <v>2800</v>
          </cell>
          <cell r="X3795">
            <v>1800</v>
          </cell>
          <cell r="Y3795">
            <v>1239.97</v>
          </cell>
        </row>
        <row r="3796">
          <cell r="U3796">
            <v>0</v>
          </cell>
          <cell r="V3796">
            <v>0</v>
          </cell>
          <cell r="X3796">
            <v>0</v>
          </cell>
          <cell r="Y3796">
            <v>0</v>
          </cell>
        </row>
        <row r="3797">
          <cell r="Q3797" t="str">
            <v>.540</v>
          </cell>
          <cell r="S3797" t="str">
            <v>טלפון</v>
          </cell>
          <cell r="U3797">
            <v>7000</v>
          </cell>
          <cell r="V3797">
            <v>7000</v>
          </cell>
          <cell r="X3797">
            <v>6000</v>
          </cell>
          <cell r="Y3797">
            <v>7418.35</v>
          </cell>
        </row>
        <row r="3798">
          <cell r="U3798">
            <v>0</v>
          </cell>
          <cell r="V3798">
            <v>0</v>
          </cell>
          <cell r="X3798">
            <v>0</v>
          </cell>
          <cell r="Y3798">
            <v>0</v>
          </cell>
        </row>
        <row r="3799">
          <cell r="Q3799" t="str">
            <v>.781</v>
          </cell>
          <cell r="S3799" t="str">
            <v>הוצאות שונות</v>
          </cell>
          <cell r="U3799">
            <v>9000</v>
          </cell>
          <cell r="V3799">
            <v>9000</v>
          </cell>
          <cell r="X3799">
            <v>9000</v>
          </cell>
          <cell r="Y3799">
            <v>9626.93</v>
          </cell>
        </row>
        <row r="3800">
          <cell r="U3800">
            <v>0</v>
          </cell>
          <cell r="V3800">
            <v>0</v>
          </cell>
          <cell r="X3800">
            <v>0</v>
          </cell>
          <cell r="Y3800">
            <v>0</v>
          </cell>
        </row>
        <row r="3801">
          <cell r="Q3801" t="str">
            <v>.782</v>
          </cell>
          <cell r="S3801" t="str">
            <v>הוצ' מקלט דו תכליתי</v>
          </cell>
          <cell r="U3801">
            <v>13500</v>
          </cell>
          <cell r="V3801">
            <v>13500</v>
          </cell>
          <cell r="X3801">
            <v>10000</v>
          </cell>
          <cell r="Y3801">
            <v>15922.29</v>
          </cell>
        </row>
        <row r="3803">
          <cell r="Q3803" t="str">
            <v>.783</v>
          </cell>
          <cell r="S3803" t="str">
            <v>אחזקת מחסני חרום</v>
          </cell>
          <cell r="U3803">
            <v>4600</v>
          </cell>
          <cell r="V3803">
            <v>4600</v>
          </cell>
          <cell r="X3803">
            <v>4600</v>
          </cell>
          <cell r="Y3803">
            <v>4869.3999999999996</v>
          </cell>
        </row>
        <row r="3805">
          <cell r="Q3805" t="str">
            <v>.784</v>
          </cell>
          <cell r="S3805" t="str">
            <v>תרגיל לשעת חרום</v>
          </cell>
          <cell r="U3805">
            <v>15000</v>
          </cell>
          <cell r="V3805">
            <v>15000</v>
          </cell>
          <cell r="X3805">
            <v>14300</v>
          </cell>
        </row>
        <row r="3807">
          <cell r="J3807" t="str">
            <v>3171</v>
          </cell>
          <cell r="L3807" t="str">
            <v>בטחון בחינוך</v>
          </cell>
          <cell r="M3807">
            <v>1280000</v>
          </cell>
          <cell r="N3807">
            <v>1280000</v>
          </cell>
          <cell r="O3807">
            <v>1280000</v>
          </cell>
          <cell r="P3807">
            <v>1436067.31</v>
          </cell>
          <cell r="Q3807" t="str">
            <v>8171</v>
          </cell>
          <cell r="S3807" t="str">
            <v>בטחון בחינוך</v>
          </cell>
          <cell r="U3807">
            <v>8493400</v>
          </cell>
          <cell r="V3807">
            <v>8493400</v>
          </cell>
          <cell r="X3807">
            <v>5869200</v>
          </cell>
          <cell r="Y3807">
            <v>7774118.0599999996</v>
          </cell>
        </row>
        <row r="3808">
          <cell r="J3808" t="str">
            <v>-------</v>
          </cell>
          <cell r="L3808" t="str">
            <v>---------------------</v>
          </cell>
          <cell r="M3808" t="str">
            <v>--------------</v>
          </cell>
          <cell r="N3808" t="str">
            <v>--------------</v>
          </cell>
          <cell r="O3808" t="str">
            <v>--------------</v>
          </cell>
          <cell r="P3808" t="str">
            <v>--------------</v>
          </cell>
          <cell r="Q3808" t="str">
            <v>-----------------</v>
          </cell>
          <cell r="S3808" t="str">
            <v>-----------------</v>
          </cell>
          <cell r="U3808" t="str">
            <v>-----------------</v>
          </cell>
          <cell r="V3808" t="str">
            <v>-----------------</v>
          </cell>
          <cell r="X3808" t="str">
            <v>--------------</v>
          </cell>
          <cell r="Y3808" t="str">
            <v>--------------</v>
          </cell>
        </row>
        <row r="3809">
          <cell r="J3809" t="str">
            <v>.920</v>
          </cell>
          <cell r="L3809" t="str">
            <v>השתת'  בקב"טים</v>
          </cell>
          <cell r="M3809">
            <v>180000</v>
          </cell>
          <cell r="N3809">
            <v>180000</v>
          </cell>
          <cell r="O3809">
            <v>180000</v>
          </cell>
          <cell r="P3809">
            <v>166466.95000000001</v>
          </cell>
          <cell r="Q3809" t="str">
            <v>.110</v>
          </cell>
          <cell r="S3809" t="str">
            <v>משכורת קב"טים - חינוך</v>
          </cell>
          <cell r="U3809">
            <v>432000</v>
          </cell>
          <cell r="V3809">
            <v>432000</v>
          </cell>
          <cell r="X3809">
            <v>274000</v>
          </cell>
          <cell r="Y3809">
            <v>270953.21000000002</v>
          </cell>
        </row>
        <row r="3810">
          <cell r="P3810">
            <v>0</v>
          </cell>
          <cell r="U3810">
            <v>0</v>
          </cell>
          <cell r="V3810">
            <v>0</v>
          </cell>
          <cell r="X3810">
            <v>0</v>
          </cell>
          <cell r="Y3810">
            <v>0</v>
          </cell>
        </row>
        <row r="3811">
          <cell r="J3811" t="str">
            <v>.990</v>
          </cell>
          <cell r="L3811" t="str">
            <v>השתת' מ. המשטרה</v>
          </cell>
          <cell r="M3811">
            <v>1100000</v>
          </cell>
          <cell r="N3811">
            <v>1100000</v>
          </cell>
          <cell r="O3811">
            <v>1100000</v>
          </cell>
          <cell r="P3811">
            <v>1269600.3600000001</v>
          </cell>
          <cell r="Q3811" t="str">
            <v>.421</v>
          </cell>
          <cell r="S3811" t="str">
            <v>אחזקת ציוד  כבוי אש</v>
          </cell>
          <cell r="U3811">
            <v>44000</v>
          </cell>
          <cell r="V3811">
            <v>44000</v>
          </cell>
          <cell r="X3811">
            <v>28000</v>
          </cell>
          <cell r="Y3811">
            <v>8536</v>
          </cell>
        </row>
        <row r="3812">
          <cell r="M3812" t="str">
            <v xml:space="preserve"> </v>
          </cell>
          <cell r="N3812" t="str">
            <v xml:space="preserve"> </v>
          </cell>
          <cell r="U3812">
            <v>0</v>
          </cell>
          <cell r="V3812">
            <v>0</v>
          </cell>
          <cell r="X3812">
            <v>0</v>
          </cell>
          <cell r="Y3812">
            <v>0</v>
          </cell>
        </row>
        <row r="3813">
          <cell r="Q3813" t="str">
            <v>.422</v>
          </cell>
          <cell r="S3813" t="str">
            <v>אחזקת מער' כריזה</v>
          </cell>
          <cell r="U3813">
            <v>70000</v>
          </cell>
          <cell r="V3813">
            <v>70000</v>
          </cell>
          <cell r="X3813">
            <v>45500</v>
          </cell>
          <cell r="Y3813">
            <v>29220</v>
          </cell>
        </row>
        <row r="3814">
          <cell r="M3814" t="str">
            <v xml:space="preserve"> </v>
          </cell>
          <cell r="N3814" t="str">
            <v xml:space="preserve"> </v>
          </cell>
          <cell r="U3814">
            <v>0</v>
          </cell>
          <cell r="V3814">
            <v>0</v>
          </cell>
          <cell r="X3814">
            <v>0</v>
          </cell>
          <cell r="Y3814">
            <v>0</v>
          </cell>
        </row>
        <row r="3815">
          <cell r="Q3815" t="str">
            <v>.423</v>
          </cell>
          <cell r="S3815" t="str">
            <v>אחזקת מער' התרעה</v>
          </cell>
          <cell r="U3815">
            <v>156000</v>
          </cell>
          <cell r="V3815">
            <v>156000</v>
          </cell>
          <cell r="X3815">
            <v>97500</v>
          </cell>
          <cell r="Y3815">
            <v>123850.78</v>
          </cell>
        </row>
        <row r="3816">
          <cell r="M3816" t="str">
            <v xml:space="preserve"> </v>
          </cell>
          <cell r="N3816" t="str">
            <v xml:space="preserve"> </v>
          </cell>
          <cell r="U3816">
            <v>0</v>
          </cell>
          <cell r="V3816">
            <v>0</v>
          </cell>
          <cell r="X3816">
            <v>0</v>
          </cell>
          <cell r="Y3816">
            <v>0</v>
          </cell>
        </row>
        <row r="3817">
          <cell r="Q3817" t="str">
            <v>.511</v>
          </cell>
          <cell r="S3817" t="str">
            <v>כיבוד</v>
          </cell>
          <cell r="U3817">
            <v>2800</v>
          </cell>
          <cell r="V3817">
            <v>2800</v>
          </cell>
          <cell r="X3817">
            <v>2800</v>
          </cell>
          <cell r="Y3817">
            <v>400</v>
          </cell>
        </row>
        <row r="3818">
          <cell r="U3818">
            <v>0</v>
          </cell>
          <cell r="V3818">
            <v>0</v>
          </cell>
          <cell r="X3818">
            <v>0</v>
          </cell>
          <cell r="Y3818">
            <v>0</v>
          </cell>
        </row>
        <row r="3819">
          <cell r="Q3819" t="str">
            <v>.753</v>
          </cell>
          <cell r="S3819" t="str">
            <v>שמירה בגנים</v>
          </cell>
          <cell r="U3819">
            <v>3623300</v>
          </cell>
          <cell r="V3819">
            <v>3623300</v>
          </cell>
          <cell r="X3819">
            <v>1250000</v>
          </cell>
          <cell r="Y3819">
            <v>3217752.85</v>
          </cell>
        </row>
        <row r="3820">
          <cell r="M3820" t="str">
            <v xml:space="preserve"> </v>
          </cell>
          <cell r="N3820" t="str">
            <v xml:space="preserve"> </v>
          </cell>
          <cell r="U3820">
            <v>0</v>
          </cell>
          <cell r="V3820">
            <v>0</v>
          </cell>
          <cell r="X3820">
            <v>0</v>
          </cell>
          <cell r="Y3820">
            <v>0</v>
          </cell>
        </row>
        <row r="3821">
          <cell r="M3821" t="str">
            <v xml:space="preserve"> </v>
          </cell>
          <cell r="N3821" t="str">
            <v xml:space="preserve"> </v>
          </cell>
          <cell r="Q3821" t="str">
            <v>.781</v>
          </cell>
          <cell r="S3821" t="str">
            <v>בטחון במוס"ח</v>
          </cell>
          <cell r="U3821">
            <v>9000</v>
          </cell>
          <cell r="V3821">
            <v>9000</v>
          </cell>
          <cell r="X3821">
            <v>9000</v>
          </cell>
          <cell r="Y3821">
            <v>8440</v>
          </cell>
        </row>
        <row r="3822">
          <cell r="Y3822">
            <v>0</v>
          </cell>
        </row>
        <row r="3823">
          <cell r="Q3823" t="str">
            <v>.783</v>
          </cell>
          <cell r="S3823" t="str">
            <v>שמירה בבתי ספר</v>
          </cell>
          <cell r="U3823">
            <v>3800000</v>
          </cell>
          <cell r="V3823">
            <v>3800000</v>
          </cell>
          <cell r="X3823">
            <v>3800000</v>
          </cell>
          <cell r="Y3823">
            <v>3936927.74</v>
          </cell>
        </row>
        <row r="3824">
          <cell r="U3824">
            <v>0</v>
          </cell>
          <cell r="V3824">
            <v>0</v>
          </cell>
          <cell r="X3824">
            <v>0</v>
          </cell>
          <cell r="Y3824">
            <v>0</v>
          </cell>
        </row>
        <row r="3825">
          <cell r="M3825" t="str">
            <v xml:space="preserve"> </v>
          </cell>
          <cell r="N3825" t="str">
            <v xml:space="preserve"> </v>
          </cell>
          <cell r="Q3825" t="str">
            <v>.784</v>
          </cell>
          <cell r="S3825" t="str">
            <v>שירות אמבולנסים</v>
          </cell>
          <cell r="U3825">
            <v>20000</v>
          </cell>
          <cell r="V3825">
            <v>20000</v>
          </cell>
          <cell r="Y3825">
            <v>15296.63</v>
          </cell>
        </row>
        <row r="3826">
          <cell r="M3826" t="str">
            <v xml:space="preserve"> </v>
          </cell>
          <cell r="N3826" t="str">
            <v xml:space="preserve"> </v>
          </cell>
        </row>
        <row r="3827">
          <cell r="O3827">
            <v>0</v>
          </cell>
          <cell r="Q3827" t="str">
            <v>.785</v>
          </cell>
          <cell r="S3827" t="str">
            <v>הוצ' כבוי אש</v>
          </cell>
          <cell r="U3827">
            <v>14300</v>
          </cell>
          <cell r="V3827">
            <v>14300</v>
          </cell>
          <cell r="X3827">
            <v>14300</v>
          </cell>
          <cell r="Y3827">
            <v>5212</v>
          </cell>
        </row>
        <row r="3829">
          <cell r="O3829">
            <v>0</v>
          </cell>
          <cell r="Q3829" t="str">
            <v>.786</v>
          </cell>
          <cell r="S3829" t="str">
            <v xml:space="preserve">אחזקת מתקני </v>
          </cell>
          <cell r="U3829">
            <v>280000</v>
          </cell>
          <cell r="V3829">
            <v>280000</v>
          </cell>
          <cell r="X3829">
            <v>312000</v>
          </cell>
          <cell r="Y3829">
            <v>130879</v>
          </cell>
        </row>
        <row r="3830">
          <cell r="O3830">
            <v>0</v>
          </cell>
          <cell r="S3830" t="str">
            <v>משחקים</v>
          </cell>
          <cell r="U3830">
            <v>0</v>
          </cell>
          <cell r="V3830">
            <v>0</v>
          </cell>
          <cell r="X3830">
            <v>0</v>
          </cell>
          <cell r="Y3830">
            <v>0</v>
          </cell>
        </row>
        <row r="3831">
          <cell r="O3831">
            <v>0</v>
          </cell>
          <cell r="Q3831" t="str">
            <v>.789</v>
          </cell>
          <cell r="S3831" t="str">
            <v>אגרת תחנת אלחוט</v>
          </cell>
          <cell r="U3831">
            <v>42000</v>
          </cell>
          <cell r="V3831">
            <v>42000</v>
          </cell>
          <cell r="X3831">
            <v>36100</v>
          </cell>
          <cell r="Y3831">
            <v>26649.85</v>
          </cell>
        </row>
        <row r="3832">
          <cell r="S3832" t="str">
            <v>משחקים</v>
          </cell>
          <cell r="U3832" t="str">
            <v xml:space="preserve"> </v>
          </cell>
          <cell r="V3832" t="str">
            <v xml:space="preserve"> </v>
          </cell>
          <cell r="X3832">
            <v>0</v>
          </cell>
        </row>
        <row r="3833">
          <cell r="X3833">
            <v>0</v>
          </cell>
        </row>
        <row r="3834">
          <cell r="Q3834" t="str">
            <v>761</v>
          </cell>
          <cell r="S3834" t="str">
            <v>מוקד עירוני</v>
          </cell>
          <cell r="U3834">
            <v>2345200</v>
          </cell>
          <cell r="V3834">
            <v>2345200</v>
          </cell>
          <cell r="X3834">
            <v>1620000</v>
          </cell>
          <cell r="Y3834">
            <v>1591032.92</v>
          </cell>
        </row>
        <row r="3835">
          <cell r="Q3835" t="str">
            <v>---------</v>
          </cell>
          <cell r="S3835" t="str">
            <v>-----------------</v>
          </cell>
          <cell r="U3835" t="str">
            <v>--------------</v>
          </cell>
          <cell r="V3835" t="str">
            <v>--------------</v>
          </cell>
          <cell r="X3835" t="str">
            <v>--------------</v>
          </cell>
          <cell r="Y3835" t="str">
            <v>--------------</v>
          </cell>
        </row>
        <row r="3836">
          <cell r="Q3836" t="str">
            <v>.110</v>
          </cell>
          <cell r="S3836" t="str">
            <v>משכורות</v>
          </cell>
          <cell r="U3836">
            <v>200000</v>
          </cell>
          <cell r="V3836">
            <v>200000</v>
          </cell>
          <cell r="X3836">
            <v>181600</v>
          </cell>
          <cell r="Y3836">
            <v>176609.77</v>
          </cell>
        </row>
        <row r="3837">
          <cell r="U3837">
            <v>0</v>
          </cell>
          <cell r="V3837">
            <v>0</v>
          </cell>
          <cell r="X3837">
            <v>0</v>
          </cell>
          <cell r="Y3837">
            <v>0</v>
          </cell>
        </row>
        <row r="3838">
          <cell r="Q3838" t="str">
            <v>.210</v>
          </cell>
          <cell r="S3838" t="str">
            <v>שכר מוקד עירוני</v>
          </cell>
          <cell r="U3838">
            <v>1675000</v>
          </cell>
          <cell r="V3838">
            <v>1675000</v>
          </cell>
          <cell r="X3838">
            <v>1276200</v>
          </cell>
          <cell r="Y3838">
            <v>1265840.24</v>
          </cell>
        </row>
        <row r="3839">
          <cell r="U3839">
            <v>0</v>
          </cell>
          <cell r="V3839">
            <v>0</v>
          </cell>
          <cell r="X3839">
            <v>0</v>
          </cell>
          <cell r="Y3839">
            <v>0</v>
          </cell>
        </row>
        <row r="3840">
          <cell r="Q3840" t="str">
            <v>.431</v>
          </cell>
          <cell r="S3840" t="str">
            <v>חשמל</v>
          </cell>
          <cell r="U3840">
            <v>2300</v>
          </cell>
          <cell r="V3840">
            <v>2300</v>
          </cell>
          <cell r="X3840">
            <v>3000</v>
          </cell>
          <cell r="Y3840">
            <v>2518.92</v>
          </cell>
        </row>
        <row r="3842">
          <cell r="Q3842" t="str">
            <v>.432</v>
          </cell>
          <cell r="S3842" t="str">
            <v>מים</v>
          </cell>
          <cell r="U3842">
            <v>600</v>
          </cell>
          <cell r="V3842">
            <v>600</v>
          </cell>
          <cell r="X3842">
            <v>0</v>
          </cell>
          <cell r="Y3842">
            <v>202.81</v>
          </cell>
        </row>
        <row r="3844">
          <cell r="Q3844" t="str">
            <v>.440</v>
          </cell>
          <cell r="S3844" t="str">
            <v>ביטוח</v>
          </cell>
          <cell r="U3844">
            <v>27000</v>
          </cell>
          <cell r="V3844">
            <v>27000</v>
          </cell>
          <cell r="X3844">
            <v>24000</v>
          </cell>
          <cell r="Y3844">
            <v>26735.96</v>
          </cell>
        </row>
        <row r="3845">
          <cell r="U3845">
            <v>0</v>
          </cell>
          <cell r="V3845">
            <v>0</v>
          </cell>
          <cell r="X3845">
            <v>0</v>
          </cell>
          <cell r="Y3845">
            <v>0</v>
          </cell>
        </row>
        <row r="3846">
          <cell r="Q3846" t="str">
            <v>.511</v>
          </cell>
          <cell r="S3846" t="str">
            <v>הוצאות כיבוד</v>
          </cell>
          <cell r="U3846">
            <v>4300</v>
          </cell>
          <cell r="V3846">
            <v>4300</v>
          </cell>
          <cell r="X3846">
            <v>2800</v>
          </cell>
          <cell r="Y3846">
            <v>5214.83</v>
          </cell>
        </row>
        <row r="3847">
          <cell r="U3847">
            <v>0</v>
          </cell>
          <cell r="V3847">
            <v>0</v>
          </cell>
          <cell r="X3847">
            <v>0</v>
          </cell>
          <cell r="Y3847">
            <v>0</v>
          </cell>
        </row>
        <row r="3848">
          <cell r="Q3848" t="str">
            <v>.530</v>
          </cell>
          <cell r="S3848" t="str">
            <v>הוצ, רכב-מוקד ערונ</v>
          </cell>
          <cell r="U3848">
            <v>63500</v>
          </cell>
          <cell r="V3848">
            <v>63500</v>
          </cell>
          <cell r="X3848">
            <v>58000</v>
          </cell>
          <cell r="Y3848">
            <v>63656.43</v>
          </cell>
        </row>
        <row r="3849">
          <cell r="U3849">
            <v>0</v>
          </cell>
          <cell r="V3849">
            <v>0</v>
          </cell>
          <cell r="X3849">
            <v>0</v>
          </cell>
          <cell r="Y3849">
            <v>0</v>
          </cell>
        </row>
        <row r="3850">
          <cell r="Q3850" t="str">
            <v>.540</v>
          </cell>
          <cell r="S3850" t="str">
            <v>מוקד-טלפון</v>
          </cell>
          <cell r="U3850">
            <v>23200</v>
          </cell>
          <cell r="V3850">
            <v>23200</v>
          </cell>
          <cell r="X3850">
            <v>67000</v>
          </cell>
          <cell r="Y3850">
            <v>36308.39</v>
          </cell>
        </row>
        <row r="3851">
          <cell r="U3851">
            <v>0</v>
          </cell>
          <cell r="V3851">
            <v>0</v>
          </cell>
          <cell r="X3851">
            <v>0</v>
          </cell>
          <cell r="Y3851">
            <v>0</v>
          </cell>
        </row>
        <row r="3852">
          <cell r="Q3852" t="str">
            <v>.550</v>
          </cell>
          <cell r="S3852" t="str">
            <v>פירסום</v>
          </cell>
          <cell r="U3852">
            <v>1000</v>
          </cell>
          <cell r="V3852">
            <v>1000</v>
          </cell>
          <cell r="X3852">
            <v>1000</v>
          </cell>
          <cell r="Y3852">
            <v>325</v>
          </cell>
        </row>
        <row r="3853">
          <cell r="U3853">
            <v>0</v>
          </cell>
          <cell r="V3853">
            <v>0</v>
          </cell>
          <cell r="X3853">
            <v>0</v>
          </cell>
          <cell r="Y3853">
            <v>0</v>
          </cell>
        </row>
        <row r="3854">
          <cell r="Q3854" t="str">
            <v>.560</v>
          </cell>
          <cell r="S3854" t="str">
            <v>הוצאות משרדיות</v>
          </cell>
          <cell r="U3854">
            <v>4000</v>
          </cell>
          <cell r="V3854">
            <v>4000</v>
          </cell>
          <cell r="X3854">
            <v>1800</v>
          </cell>
          <cell r="Y3854">
            <v>2884.08</v>
          </cell>
        </row>
        <row r="3855">
          <cell r="U3855">
            <v>0</v>
          </cell>
          <cell r="V3855">
            <v>0</v>
          </cell>
          <cell r="X3855">
            <v>0</v>
          </cell>
          <cell r="Y3855">
            <v>0</v>
          </cell>
        </row>
        <row r="3856">
          <cell r="Q3856" t="str">
            <v>.760</v>
          </cell>
          <cell r="S3856" t="str">
            <v>מוקד-שרותי טלביזיה</v>
          </cell>
          <cell r="U3856">
            <v>8300</v>
          </cell>
          <cell r="V3856">
            <v>8300</v>
          </cell>
          <cell r="X3856">
            <v>4600</v>
          </cell>
          <cell r="Y3856">
            <v>10736.49</v>
          </cell>
        </row>
        <row r="3858">
          <cell r="Q3858" t="str">
            <v>.780</v>
          </cell>
          <cell r="S3858" t="str">
            <v>שרותי מצלמות</v>
          </cell>
          <cell r="U3858">
            <v>336000</v>
          </cell>
          <cell r="V3858">
            <v>336000</v>
          </cell>
        </row>
        <row r="3859">
          <cell r="X3859">
            <v>0</v>
          </cell>
        </row>
        <row r="3860">
          <cell r="Q3860" t="str">
            <v>83</v>
          </cell>
          <cell r="S3860" t="str">
            <v>בריאות</v>
          </cell>
          <cell r="U3860">
            <v>342100</v>
          </cell>
          <cell r="V3860">
            <v>342100</v>
          </cell>
          <cell r="X3860">
            <v>333700</v>
          </cell>
          <cell r="Y3860">
            <v>242142</v>
          </cell>
        </row>
        <row r="3861">
          <cell r="Q3861" t="str">
            <v>-------</v>
          </cell>
          <cell r="S3861" t="str">
            <v>-----------------</v>
          </cell>
          <cell r="U3861" t="str">
            <v>-----------------</v>
          </cell>
          <cell r="V3861" t="str">
            <v>-----------------</v>
          </cell>
          <cell r="X3861" t="str">
            <v>-----------------</v>
          </cell>
          <cell r="Y3861" t="str">
            <v>-----------------</v>
          </cell>
        </row>
        <row r="3862">
          <cell r="Q3862" t="str">
            <v>836</v>
          </cell>
          <cell r="S3862" t="str">
            <v>מגן דוד אדום</v>
          </cell>
          <cell r="U3862">
            <v>342100</v>
          </cell>
          <cell r="V3862">
            <v>342100</v>
          </cell>
          <cell r="X3862">
            <v>333700</v>
          </cell>
          <cell r="Y3862">
            <v>242142</v>
          </cell>
        </row>
        <row r="3863">
          <cell r="Q3863" t="str">
            <v>-------</v>
          </cell>
          <cell r="S3863" t="str">
            <v>-----------------</v>
          </cell>
          <cell r="U3863" t="str">
            <v>-----------------</v>
          </cell>
          <cell r="V3863" t="str">
            <v>-----------------</v>
          </cell>
          <cell r="X3863" t="str">
            <v>--------------</v>
          </cell>
          <cell r="Y3863" t="str">
            <v>--------------</v>
          </cell>
        </row>
        <row r="3864">
          <cell r="Q3864">
            <v>811</v>
          </cell>
          <cell r="S3864" t="str">
            <v>ניידת טפול נמרץ</v>
          </cell>
          <cell r="U3864">
            <v>120000</v>
          </cell>
          <cell r="V3864">
            <v>120000</v>
          </cell>
          <cell r="X3864">
            <v>111600</v>
          </cell>
          <cell r="Y3864">
            <v>121096</v>
          </cell>
        </row>
        <row r="3865">
          <cell r="U3865">
            <v>0</v>
          </cell>
          <cell r="V3865">
            <v>0</v>
          </cell>
          <cell r="X3865">
            <v>0</v>
          </cell>
        </row>
        <row r="3866">
          <cell r="Q3866" t="str">
            <v>.782</v>
          </cell>
          <cell r="S3866" t="str">
            <v>אחזקת ניידת הזנקה</v>
          </cell>
          <cell r="U3866">
            <v>204000</v>
          </cell>
          <cell r="V3866">
            <v>204000</v>
          </cell>
          <cell r="X3866">
            <v>204000</v>
          </cell>
          <cell r="Y3866">
            <v>101064</v>
          </cell>
        </row>
        <row r="3867">
          <cell r="X3867">
            <v>0</v>
          </cell>
        </row>
        <row r="3868">
          <cell r="Q3868" t="str">
            <v>.783</v>
          </cell>
          <cell r="S3868" t="str">
            <v>מניעת נפילות קשישי</v>
          </cell>
          <cell r="U3868">
            <v>18100</v>
          </cell>
          <cell r="V3868">
            <v>18100</v>
          </cell>
          <cell r="X3868">
            <v>18100</v>
          </cell>
          <cell r="Y3868">
            <v>19982</v>
          </cell>
        </row>
        <row r="3872">
          <cell r="P3872">
            <v>0</v>
          </cell>
          <cell r="S3872" t="str">
            <v>אגף מיחשוב</v>
          </cell>
          <cell r="U3872">
            <v>5266700</v>
          </cell>
          <cell r="V3872">
            <v>5266700</v>
          </cell>
          <cell r="X3872">
            <v>5173000</v>
          </cell>
          <cell r="Y3872">
            <v>4492215.79</v>
          </cell>
        </row>
        <row r="3873">
          <cell r="S3873" t="str">
            <v>=</v>
          </cell>
          <cell r="U3873" t="str">
            <v>=</v>
          </cell>
          <cell r="V3873" t="str">
            <v>=</v>
          </cell>
          <cell r="X3873" t="str">
            <v>=</v>
          </cell>
          <cell r="Y3873" t="str">
            <v>=</v>
          </cell>
        </row>
        <row r="3874">
          <cell r="Q3874" t="str">
            <v>762</v>
          </cell>
          <cell r="S3874" t="str">
            <v>מיחשוב ומערכות מידע</v>
          </cell>
          <cell r="U3874">
            <v>4620600</v>
          </cell>
          <cell r="V3874">
            <v>4620600</v>
          </cell>
          <cell r="X3874">
            <v>4526900</v>
          </cell>
          <cell r="Y3874">
            <v>4214065.47</v>
          </cell>
        </row>
        <row r="3875">
          <cell r="Q3875" t="str">
            <v>-------</v>
          </cell>
          <cell r="S3875" t="str">
            <v>-----------------</v>
          </cell>
          <cell r="U3875" t="str">
            <v>-----------------</v>
          </cell>
          <cell r="V3875" t="str">
            <v>-----------------</v>
          </cell>
          <cell r="X3875" t="str">
            <v>--------------</v>
          </cell>
          <cell r="Y3875" t="str">
            <v>--------------</v>
          </cell>
        </row>
        <row r="3876">
          <cell r="P3876">
            <v>0</v>
          </cell>
          <cell r="Q3876" t="str">
            <v>.110</v>
          </cell>
          <cell r="S3876" t="str">
            <v>משכורת</v>
          </cell>
          <cell r="U3876">
            <v>3756000</v>
          </cell>
          <cell r="V3876">
            <v>3756000</v>
          </cell>
          <cell r="X3876">
            <v>3584000</v>
          </cell>
          <cell r="Y3876">
            <v>3304000.9</v>
          </cell>
        </row>
        <row r="3877">
          <cell r="U3877">
            <v>0</v>
          </cell>
          <cell r="V3877">
            <v>0</v>
          </cell>
          <cell r="X3877">
            <v>0</v>
          </cell>
          <cell r="Y3877">
            <v>0</v>
          </cell>
        </row>
        <row r="3878">
          <cell r="Q3878" t="str">
            <v>.130</v>
          </cell>
          <cell r="S3878" t="str">
            <v>שעות נוספות</v>
          </cell>
          <cell r="U3878">
            <v>7000</v>
          </cell>
          <cell r="V3878">
            <v>7000</v>
          </cell>
          <cell r="X3878">
            <v>7000</v>
          </cell>
          <cell r="Y3878">
            <v>8401.17</v>
          </cell>
        </row>
        <row r="3879">
          <cell r="U3879">
            <v>0</v>
          </cell>
          <cell r="V3879">
            <v>0</v>
          </cell>
          <cell r="X3879">
            <v>0</v>
          </cell>
          <cell r="Y3879">
            <v>0</v>
          </cell>
        </row>
        <row r="3880">
          <cell r="Q3880" t="str">
            <v>.420</v>
          </cell>
          <cell r="S3880" t="str">
            <v>אחזקה ותיקונים</v>
          </cell>
          <cell r="U3880">
            <v>3800</v>
          </cell>
          <cell r="V3880">
            <v>3800</v>
          </cell>
          <cell r="X3880">
            <v>3800</v>
          </cell>
          <cell r="Y3880">
            <v>458</v>
          </cell>
        </row>
        <row r="3881">
          <cell r="U3881">
            <v>0</v>
          </cell>
          <cell r="V3881">
            <v>0</v>
          </cell>
          <cell r="X3881">
            <v>0</v>
          </cell>
          <cell r="Y3881">
            <v>0</v>
          </cell>
        </row>
        <row r="3882">
          <cell r="Q3882" t="str">
            <v>.431</v>
          </cell>
          <cell r="S3882" t="str">
            <v>חשמל</v>
          </cell>
          <cell r="U3882">
            <v>3400</v>
          </cell>
          <cell r="V3882">
            <v>3400</v>
          </cell>
          <cell r="X3882">
            <v>67000</v>
          </cell>
          <cell r="Y3882">
            <v>44094.85</v>
          </cell>
        </row>
        <row r="3883">
          <cell r="U3883">
            <v>0</v>
          </cell>
          <cell r="V3883">
            <v>0</v>
          </cell>
          <cell r="X3883">
            <v>0</v>
          </cell>
          <cell r="Y3883">
            <v>0</v>
          </cell>
        </row>
        <row r="3884">
          <cell r="Q3884" t="str">
            <v>.432</v>
          </cell>
          <cell r="S3884" t="str">
            <v>מים</v>
          </cell>
          <cell r="U3884">
            <v>8300</v>
          </cell>
          <cell r="V3884">
            <v>8300</v>
          </cell>
          <cell r="X3884">
            <v>6000</v>
          </cell>
          <cell r="Y3884">
            <v>4620.18</v>
          </cell>
        </row>
        <row r="3885">
          <cell r="U3885">
            <v>0</v>
          </cell>
          <cell r="V3885">
            <v>0</v>
          </cell>
          <cell r="X3885">
            <v>0</v>
          </cell>
          <cell r="Y3885">
            <v>0</v>
          </cell>
        </row>
        <row r="3886">
          <cell r="Q3886" t="str">
            <v>.440</v>
          </cell>
          <cell r="S3886" t="str">
            <v>ביטוח</v>
          </cell>
          <cell r="U3886">
            <v>34000</v>
          </cell>
          <cell r="V3886">
            <v>34000</v>
          </cell>
          <cell r="X3886">
            <v>22000</v>
          </cell>
          <cell r="Y3886">
            <v>33690.06</v>
          </cell>
        </row>
        <row r="3887">
          <cell r="U3887">
            <v>0</v>
          </cell>
          <cell r="V3887">
            <v>0</v>
          </cell>
          <cell r="X3887">
            <v>0</v>
          </cell>
          <cell r="Y3887">
            <v>0</v>
          </cell>
        </row>
        <row r="3888">
          <cell r="Q3888" t="str">
            <v>.511</v>
          </cell>
          <cell r="S3888" t="str">
            <v>הוצאות כיבוד</v>
          </cell>
          <cell r="U3888">
            <v>5900</v>
          </cell>
          <cell r="V3888">
            <v>5900</v>
          </cell>
          <cell r="X3888">
            <v>8600</v>
          </cell>
          <cell r="Y3888">
            <v>8184.2</v>
          </cell>
        </row>
        <row r="3889">
          <cell r="U3889">
            <v>0</v>
          </cell>
          <cell r="V3889">
            <v>0</v>
          </cell>
          <cell r="X3889">
            <v>0</v>
          </cell>
          <cell r="Y3889">
            <v>0</v>
          </cell>
        </row>
        <row r="3890">
          <cell r="Q3890" t="str">
            <v>.522</v>
          </cell>
          <cell r="S3890" t="str">
            <v>ספרות מקצועית</v>
          </cell>
          <cell r="U3890">
            <v>1800</v>
          </cell>
          <cell r="V3890">
            <v>1800</v>
          </cell>
          <cell r="X3890">
            <v>1800</v>
          </cell>
          <cell r="Y3890">
            <v>960</v>
          </cell>
        </row>
        <row r="3891">
          <cell r="U3891">
            <v>0</v>
          </cell>
          <cell r="V3891">
            <v>0</v>
          </cell>
          <cell r="X3891">
            <v>0</v>
          </cell>
          <cell r="Y3891">
            <v>0</v>
          </cell>
        </row>
        <row r="3892">
          <cell r="Q3892" t="str">
            <v>.530</v>
          </cell>
          <cell r="S3892" t="str">
            <v xml:space="preserve">הוצאות רכב </v>
          </cell>
          <cell r="U3892">
            <v>130000</v>
          </cell>
          <cell r="V3892">
            <v>130000</v>
          </cell>
          <cell r="X3892">
            <v>90300</v>
          </cell>
          <cell r="Y3892">
            <v>141259.78</v>
          </cell>
        </row>
        <row r="3893">
          <cell r="U3893">
            <v>0</v>
          </cell>
          <cell r="V3893">
            <v>0</v>
          </cell>
          <cell r="X3893">
            <v>0</v>
          </cell>
          <cell r="Y3893">
            <v>0</v>
          </cell>
        </row>
        <row r="3894">
          <cell r="Q3894" t="str">
            <v>.540</v>
          </cell>
          <cell r="S3894" t="str">
            <v>טלפון</v>
          </cell>
          <cell r="U3894">
            <v>127000</v>
          </cell>
          <cell r="V3894">
            <v>127000</v>
          </cell>
          <cell r="X3894">
            <v>130000</v>
          </cell>
          <cell r="Y3894">
            <v>161026.54</v>
          </cell>
        </row>
        <row r="3895">
          <cell r="U3895">
            <v>0</v>
          </cell>
          <cell r="V3895">
            <v>0</v>
          </cell>
          <cell r="X3895">
            <v>0</v>
          </cell>
          <cell r="Y3895">
            <v>0</v>
          </cell>
        </row>
        <row r="3896">
          <cell r="Q3896" t="str">
            <v>.550</v>
          </cell>
          <cell r="S3896" t="str">
            <v>פרסומים</v>
          </cell>
          <cell r="U3896">
            <v>2800</v>
          </cell>
          <cell r="V3896">
            <v>2800</v>
          </cell>
          <cell r="X3896">
            <v>2800</v>
          </cell>
          <cell r="Y3896">
            <v>2916</v>
          </cell>
        </row>
        <row r="3897">
          <cell r="U3897">
            <v>0</v>
          </cell>
          <cell r="V3897">
            <v>0</v>
          </cell>
          <cell r="X3897">
            <v>0</v>
          </cell>
          <cell r="Y3897">
            <v>0</v>
          </cell>
        </row>
        <row r="3898">
          <cell r="Q3898" t="str">
            <v>.560</v>
          </cell>
          <cell r="S3898" t="str">
            <v>הוצאות משרדיות</v>
          </cell>
          <cell r="U3898">
            <v>7600</v>
          </cell>
          <cell r="V3898">
            <v>7600</v>
          </cell>
          <cell r="X3898">
            <v>7600</v>
          </cell>
          <cell r="Y3898">
            <v>9000.2999999999993</v>
          </cell>
        </row>
        <row r="3899">
          <cell r="U3899">
            <v>0</v>
          </cell>
          <cell r="V3899">
            <v>0</v>
          </cell>
          <cell r="X3899">
            <v>0</v>
          </cell>
          <cell r="Y3899">
            <v>0</v>
          </cell>
        </row>
        <row r="3900">
          <cell r="Q3900" t="str">
            <v>.593</v>
          </cell>
          <cell r="S3900" t="str">
            <v>השתת' בהוצ' הנח"ש</v>
          </cell>
          <cell r="U3900">
            <v>123800</v>
          </cell>
          <cell r="V3900">
            <v>123800</v>
          </cell>
          <cell r="X3900">
            <v>175000</v>
          </cell>
          <cell r="Y3900">
            <v>214519.81</v>
          </cell>
        </row>
        <row r="3902">
          <cell r="Q3902" t="str">
            <v>.750</v>
          </cell>
          <cell r="S3902" t="str">
            <v>תחזוקת איזו  9002</v>
          </cell>
          <cell r="U3902">
            <v>9500</v>
          </cell>
          <cell r="V3902">
            <v>9500</v>
          </cell>
          <cell r="X3902">
            <v>9500</v>
          </cell>
          <cell r="Y3902">
            <v>2780</v>
          </cell>
        </row>
        <row r="3903">
          <cell r="U3903">
            <v>0</v>
          </cell>
          <cell r="V3903">
            <v>0</v>
          </cell>
          <cell r="X3903">
            <v>0</v>
          </cell>
          <cell r="Y3903">
            <v>0</v>
          </cell>
        </row>
        <row r="3904">
          <cell r="Q3904" t="str">
            <v>.751</v>
          </cell>
          <cell r="S3904" t="str">
            <v>קבלן נקיון</v>
          </cell>
          <cell r="U3904">
            <v>16200</v>
          </cell>
          <cell r="V3904">
            <v>16200</v>
          </cell>
          <cell r="X3904">
            <v>28000</v>
          </cell>
          <cell r="Y3904">
            <v>27540.74</v>
          </cell>
        </row>
        <row r="3905">
          <cell r="U3905">
            <v>0</v>
          </cell>
          <cell r="V3905">
            <v>0</v>
          </cell>
          <cell r="X3905">
            <v>0</v>
          </cell>
          <cell r="Y3905">
            <v>0</v>
          </cell>
        </row>
        <row r="3906">
          <cell r="Q3906" t="str">
            <v>.753</v>
          </cell>
          <cell r="S3906" t="str">
            <v>מערכת מצלמות</v>
          </cell>
          <cell r="Y3906">
            <v>13288</v>
          </cell>
        </row>
        <row r="3907">
          <cell r="Y3907">
            <v>0</v>
          </cell>
        </row>
        <row r="3908">
          <cell r="Q3908" t="str">
            <v>.759</v>
          </cell>
          <cell r="S3908" t="str">
            <v>תמיכה למחשבים</v>
          </cell>
          <cell r="U3908">
            <v>118200</v>
          </cell>
          <cell r="V3908">
            <v>118200</v>
          </cell>
          <cell r="X3908">
            <v>118200</v>
          </cell>
          <cell r="Y3908">
            <v>123888</v>
          </cell>
        </row>
        <row r="3909">
          <cell r="U3909">
            <v>0</v>
          </cell>
          <cell r="V3909">
            <v>0</v>
          </cell>
          <cell r="X3909">
            <v>0</v>
          </cell>
          <cell r="Y3909">
            <v>0</v>
          </cell>
        </row>
        <row r="3910">
          <cell r="Q3910" t="str">
            <v>.780</v>
          </cell>
          <cell r="S3910" t="str">
            <v>תקציב שוטף</v>
          </cell>
          <cell r="U3910">
            <v>5700</v>
          </cell>
          <cell r="V3910">
            <v>5700</v>
          </cell>
          <cell r="X3910">
            <v>5700</v>
          </cell>
          <cell r="Y3910">
            <v>6378.46</v>
          </cell>
        </row>
        <row r="3911">
          <cell r="U3911">
            <v>0</v>
          </cell>
          <cell r="V3911">
            <v>0</v>
          </cell>
          <cell r="X3911">
            <v>0</v>
          </cell>
          <cell r="Y3911">
            <v>0</v>
          </cell>
        </row>
        <row r="3912">
          <cell r="Q3912" t="str">
            <v>.781</v>
          </cell>
          <cell r="S3912" t="str">
            <v>אחזקת אתר אינטרנט</v>
          </cell>
          <cell r="U3912">
            <v>228000</v>
          </cell>
          <cell r="V3912">
            <v>228000</v>
          </cell>
          <cell r="X3912">
            <v>228000</v>
          </cell>
          <cell r="Y3912">
            <v>98593.5</v>
          </cell>
        </row>
        <row r="3913">
          <cell r="O3913">
            <v>0</v>
          </cell>
          <cell r="U3913">
            <v>0</v>
          </cell>
          <cell r="V3913">
            <v>0</v>
          </cell>
          <cell r="X3913">
            <v>0</v>
          </cell>
          <cell r="Y3913">
            <v>0</v>
          </cell>
        </row>
        <row r="3914">
          <cell r="Q3914" t="str">
            <v>.782</v>
          </cell>
          <cell r="S3914" t="str">
            <v>תכנון אסטרטגי</v>
          </cell>
          <cell r="U3914">
            <v>7800</v>
          </cell>
          <cell r="V3914">
            <v>7800</v>
          </cell>
          <cell r="X3914">
            <v>7800</v>
          </cell>
          <cell r="Y3914">
            <v>8214.98</v>
          </cell>
        </row>
        <row r="3915">
          <cell r="U3915">
            <v>0</v>
          </cell>
          <cell r="V3915">
            <v>0</v>
          </cell>
          <cell r="X3915">
            <v>0</v>
          </cell>
          <cell r="Y3915">
            <v>0</v>
          </cell>
        </row>
        <row r="3916">
          <cell r="Q3916" t="str">
            <v>.785</v>
          </cell>
          <cell r="S3916" t="str">
            <v>מחשב לכל ילד</v>
          </cell>
          <cell r="U3916">
            <v>23800</v>
          </cell>
          <cell r="V3916">
            <v>23800</v>
          </cell>
          <cell r="X3916">
            <v>23800</v>
          </cell>
          <cell r="Y3916">
            <v>250</v>
          </cell>
        </row>
        <row r="3917">
          <cell r="X3917">
            <v>0</v>
          </cell>
        </row>
        <row r="3919">
          <cell r="Q3919" t="str">
            <v>81</v>
          </cell>
          <cell r="S3919" t="str">
            <v>שרות למחשבים</v>
          </cell>
          <cell r="U3919">
            <v>646100</v>
          </cell>
          <cell r="V3919">
            <v>646100</v>
          </cell>
          <cell r="X3919">
            <v>646100</v>
          </cell>
          <cell r="Y3919">
            <v>278150.32</v>
          </cell>
        </row>
        <row r="3920">
          <cell r="Q3920" t="str">
            <v>-------</v>
          </cell>
          <cell r="S3920" t="str">
            <v>-----------------</v>
          </cell>
          <cell r="U3920" t="str">
            <v>-----------------</v>
          </cell>
          <cell r="V3920" t="str">
            <v>-----------------</v>
          </cell>
          <cell r="X3920" t="str">
            <v>--------------</v>
          </cell>
          <cell r="Y3920" t="str">
            <v>--------------</v>
          </cell>
        </row>
        <row r="3921">
          <cell r="Q3921" t="str">
            <v>8132.542</v>
          </cell>
          <cell r="S3921" t="str">
            <v>בתי הספר-אינטרנט</v>
          </cell>
          <cell r="U3921">
            <v>118800</v>
          </cell>
          <cell r="V3921">
            <v>118800</v>
          </cell>
          <cell r="X3921">
            <v>118800</v>
          </cell>
          <cell r="Y3921">
            <v>115422.32</v>
          </cell>
        </row>
        <row r="3922">
          <cell r="U3922">
            <v>0</v>
          </cell>
          <cell r="V3922">
            <v>0</v>
          </cell>
          <cell r="X3922">
            <v>0</v>
          </cell>
          <cell r="Y3922">
            <v>0</v>
          </cell>
        </row>
        <row r="3923">
          <cell r="Q3923" t="str">
            <v>8132.758</v>
          </cell>
          <cell r="S3923" t="str">
            <v>אנשי תמיכה בבתי"ס</v>
          </cell>
          <cell r="U3923">
            <v>527300</v>
          </cell>
          <cell r="V3923">
            <v>527300</v>
          </cell>
          <cell r="X3923">
            <v>527300</v>
          </cell>
          <cell r="Y3923">
            <v>162728</v>
          </cell>
        </row>
        <row r="3925">
          <cell r="U3925" t="str">
            <v xml:space="preserve"> </v>
          </cell>
          <cell r="V3925" t="str">
            <v xml:space="preserve"> </v>
          </cell>
          <cell r="X3925">
            <v>0</v>
          </cell>
        </row>
        <row r="3926">
          <cell r="L3926" t="str">
            <v>מינהל  הכספים</v>
          </cell>
          <cell r="M3926">
            <v>336658900</v>
          </cell>
          <cell r="N3926">
            <v>336658900</v>
          </cell>
          <cell r="O3926">
            <v>317008300</v>
          </cell>
          <cell r="P3926">
            <v>325040221.86000001</v>
          </cell>
          <cell r="S3926" t="str">
            <v>מינהל  הכספים</v>
          </cell>
          <cell r="U3926">
            <v>146496000</v>
          </cell>
          <cell r="V3926">
            <v>146496000</v>
          </cell>
          <cell r="X3926">
            <v>133794500</v>
          </cell>
          <cell r="Y3926">
            <v>132197162.91</v>
          </cell>
        </row>
        <row r="3927">
          <cell r="J3927" t="str">
            <v>-------</v>
          </cell>
          <cell r="L3927" t="str">
            <v>---------------------</v>
          </cell>
          <cell r="M3927" t="str">
            <v>--------------</v>
          </cell>
          <cell r="N3927" t="str">
            <v>--------------</v>
          </cell>
          <cell r="O3927" t="str">
            <v>--------------</v>
          </cell>
          <cell r="P3927" t="str">
            <v>--------------</v>
          </cell>
          <cell r="Q3927" t="str">
            <v>=</v>
          </cell>
          <cell r="S3927" t="str">
            <v>=</v>
          </cell>
          <cell r="U3927" t="str">
            <v>=</v>
          </cell>
          <cell r="V3927" t="str">
            <v>=</v>
          </cell>
          <cell r="X3927" t="str">
            <v>=</v>
          </cell>
          <cell r="Y3927" t="str">
            <v>=</v>
          </cell>
        </row>
        <row r="3928">
          <cell r="L3928" t="str">
            <v>גזברות</v>
          </cell>
          <cell r="M3928">
            <v>289147000</v>
          </cell>
          <cell r="N3928">
            <v>289147000</v>
          </cell>
          <cell r="O3928">
            <v>269510000</v>
          </cell>
          <cell r="P3928">
            <v>265997207.85000002</v>
          </cell>
          <cell r="Q3928" t="str">
            <v>621</v>
          </cell>
          <cell r="S3928" t="str">
            <v>גזברות</v>
          </cell>
          <cell r="U3928">
            <v>5601400</v>
          </cell>
          <cell r="V3928">
            <v>5601400</v>
          </cell>
          <cell r="X3928">
            <v>5310000</v>
          </cell>
          <cell r="Y3928">
            <v>5007855.37</v>
          </cell>
        </row>
        <row r="3929">
          <cell r="J3929" t="str">
            <v>-------</v>
          </cell>
          <cell r="L3929" t="str">
            <v>---------------------</v>
          </cell>
          <cell r="M3929" t="str">
            <v>--------------</v>
          </cell>
          <cell r="N3929" t="str">
            <v>--------------</v>
          </cell>
          <cell r="O3929" t="str">
            <v>--------------</v>
          </cell>
          <cell r="P3929" t="str">
            <v>--------------</v>
          </cell>
          <cell r="Q3929" t="str">
            <v>-----------------</v>
          </cell>
          <cell r="S3929" t="str">
            <v>-----------------</v>
          </cell>
          <cell r="U3929" t="str">
            <v>-----------------</v>
          </cell>
          <cell r="V3929" t="str">
            <v>-----------------</v>
          </cell>
          <cell r="X3929" t="str">
            <v>-----------------</v>
          </cell>
          <cell r="Y3929" t="str">
            <v>-----------------</v>
          </cell>
        </row>
        <row r="3930">
          <cell r="J3930">
            <v>192</v>
          </cell>
          <cell r="L3930" t="str">
            <v>מענקים</v>
          </cell>
          <cell r="M3930">
            <v>355000</v>
          </cell>
          <cell r="N3930">
            <v>355000</v>
          </cell>
          <cell r="O3930">
            <v>1835000</v>
          </cell>
          <cell r="P3930">
            <v>1384340</v>
          </cell>
          <cell r="Q3930">
            <v>6211</v>
          </cell>
          <cell r="S3930" t="str">
            <v>מנהלת האגף</v>
          </cell>
          <cell r="U3930">
            <v>1087500</v>
          </cell>
          <cell r="V3930">
            <v>1087500</v>
          </cell>
          <cell r="X3930">
            <v>1201600</v>
          </cell>
          <cell r="Y3930">
            <v>880790.6</v>
          </cell>
        </row>
        <row r="3931">
          <cell r="J3931" t="str">
            <v>-------</v>
          </cell>
          <cell r="L3931" t="str">
            <v>---------------------</v>
          </cell>
          <cell r="M3931" t="str">
            <v>--------------</v>
          </cell>
          <cell r="N3931" t="str">
            <v>--------------</v>
          </cell>
          <cell r="O3931" t="str">
            <v>--------------</v>
          </cell>
          <cell r="P3931" t="str">
            <v>--------------</v>
          </cell>
          <cell r="Q3931" t="str">
            <v>-----------------</v>
          </cell>
          <cell r="S3931" t="str">
            <v>-----------------</v>
          </cell>
          <cell r="U3931" t="str">
            <v>-------------</v>
          </cell>
          <cell r="V3931" t="str">
            <v>-------------</v>
          </cell>
          <cell r="X3931" t="str">
            <v>--------------</v>
          </cell>
          <cell r="Y3931" t="str">
            <v>--------------</v>
          </cell>
        </row>
        <row r="3932">
          <cell r="J3932" t="str">
            <v>.910</v>
          </cell>
          <cell r="L3932" t="str">
            <v>מענק אזרחים ותיקים</v>
          </cell>
          <cell r="O3932">
            <v>271000</v>
          </cell>
          <cell r="P3932">
            <v>0</v>
          </cell>
          <cell r="Q3932" t="str">
            <v>.110</v>
          </cell>
          <cell r="S3932" t="str">
            <v>משכורות</v>
          </cell>
          <cell r="U3932">
            <v>850000</v>
          </cell>
          <cell r="V3932">
            <v>850000</v>
          </cell>
          <cell r="X3932">
            <v>964000</v>
          </cell>
          <cell r="Y3932">
            <v>694093.83</v>
          </cell>
        </row>
        <row r="3933">
          <cell r="M3933">
            <v>0</v>
          </cell>
          <cell r="N3933">
            <v>0</v>
          </cell>
          <cell r="O3933">
            <v>0</v>
          </cell>
          <cell r="P3933">
            <v>0</v>
          </cell>
          <cell r="U3933">
            <v>0</v>
          </cell>
          <cell r="V3933">
            <v>0</v>
          </cell>
          <cell r="X3933">
            <v>0</v>
          </cell>
          <cell r="Y3933">
            <v>0</v>
          </cell>
        </row>
        <row r="3934">
          <cell r="J3934" t="str">
            <v>.911</v>
          </cell>
          <cell r="L3934" t="str">
            <v>מענק פנסיה צוברת</v>
          </cell>
          <cell r="M3934">
            <v>255000</v>
          </cell>
          <cell r="N3934">
            <v>255000</v>
          </cell>
          <cell r="O3934">
            <v>460000</v>
          </cell>
          <cell r="P3934">
            <v>255327</v>
          </cell>
          <cell r="Q3934" t="str">
            <v>.420</v>
          </cell>
          <cell r="S3934" t="str">
            <v>תיקונים</v>
          </cell>
          <cell r="U3934">
            <v>7000</v>
          </cell>
          <cell r="V3934">
            <v>7000</v>
          </cell>
          <cell r="X3934">
            <v>7000</v>
          </cell>
          <cell r="Y3934">
            <v>6233.3</v>
          </cell>
        </row>
        <row r="3935">
          <cell r="M3935">
            <v>0</v>
          </cell>
          <cell r="N3935">
            <v>0</v>
          </cell>
          <cell r="O3935">
            <v>0</v>
          </cell>
          <cell r="P3935">
            <v>0</v>
          </cell>
          <cell r="U3935">
            <v>0</v>
          </cell>
          <cell r="V3935">
            <v>0</v>
          </cell>
          <cell r="X3935">
            <v>0</v>
          </cell>
          <cell r="Y3935">
            <v>0</v>
          </cell>
        </row>
        <row r="3936">
          <cell r="J3936" t="str">
            <v>.912</v>
          </cell>
          <cell r="L3936" t="str">
            <v>שיפוי ק. גמל</v>
          </cell>
          <cell r="M3936">
            <v>100000</v>
          </cell>
          <cell r="N3936">
            <v>100000</v>
          </cell>
          <cell r="O3936">
            <v>75000</v>
          </cell>
          <cell r="P3936">
            <v>100013</v>
          </cell>
          <cell r="Q3936" t="str">
            <v>.431</v>
          </cell>
          <cell r="S3936" t="str">
            <v>חשמל</v>
          </cell>
          <cell r="U3936">
            <v>10100</v>
          </cell>
          <cell r="V3936">
            <v>10100</v>
          </cell>
          <cell r="X3936">
            <v>13000</v>
          </cell>
          <cell r="Y3936">
            <v>9280.75</v>
          </cell>
        </row>
        <row r="3937">
          <cell r="M3937">
            <v>0</v>
          </cell>
          <cell r="N3937">
            <v>0</v>
          </cell>
          <cell r="O3937">
            <v>0</v>
          </cell>
          <cell r="P3937">
            <v>0</v>
          </cell>
          <cell r="U3937">
            <v>0</v>
          </cell>
          <cell r="V3937">
            <v>0</v>
          </cell>
          <cell r="X3937">
            <v>0</v>
          </cell>
          <cell r="Y3937">
            <v>0</v>
          </cell>
        </row>
        <row r="3938">
          <cell r="J3938" t="str">
            <v>.913</v>
          </cell>
          <cell r="L3938" t="str">
            <v xml:space="preserve">מענק הקמת תאגיד </v>
          </cell>
          <cell r="O3938">
            <v>1029000</v>
          </cell>
          <cell r="P3938">
            <v>1029000</v>
          </cell>
          <cell r="Q3938" t="str">
            <v>.432</v>
          </cell>
          <cell r="S3938" t="str">
            <v>מים</v>
          </cell>
          <cell r="U3938">
            <v>4000</v>
          </cell>
          <cell r="V3938">
            <v>4000</v>
          </cell>
          <cell r="X3938">
            <v>5000</v>
          </cell>
          <cell r="Y3938">
            <v>2533.7800000000002</v>
          </cell>
        </row>
        <row r="3939">
          <cell r="L3939" t="str">
            <v>מים וביוב</v>
          </cell>
          <cell r="P3939">
            <v>0</v>
          </cell>
          <cell r="U3939">
            <v>0</v>
          </cell>
          <cell r="V3939">
            <v>0</v>
          </cell>
          <cell r="X3939">
            <v>0</v>
          </cell>
          <cell r="Y3939">
            <v>0</v>
          </cell>
        </row>
        <row r="3940">
          <cell r="M3940" t="str">
            <v xml:space="preserve"> </v>
          </cell>
          <cell r="N3940" t="str">
            <v xml:space="preserve"> </v>
          </cell>
          <cell r="Q3940" t="str">
            <v>.440</v>
          </cell>
          <cell r="S3940" t="str">
            <v>ביטוח</v>
          </cell>
          <cell r="U3940">
            <v>14000</v>
          </cell>
          <cell r="V3940">
            <v>14000</v>
          </cell>
          <cell r="X3940">
            <v>14000</v>
          </cell>
          <cell r="Y3940">
            <v>12018.18</v>
          </cell>
        </row>
        <row r="3941">
          <cell r="M3941" t="str">
            <v xml:space="preserve"> </v>
          </cell>
          <cell r="N3941" t="str">
            <v xml:space="preserve"> </v>
          </cell>
          <cell r="U3941">
            <v>0</v>
          </cell>
          <cell r="V3941">
            <v>0</v>
          </cell>
          <cell r="X3941">
            <v>0</v>
          </cell>
          <cell r="Y3941">
            <v>0</v>
          </cell>
        </row>
        <row r="3942">
          <cell r="M3942" t="str">
            <v xml:space="preserve"> </v>
          </cell>
          <cell r="N3942" t="str">
            <v xml:space="preserve"> </v>
          </cell>
          <cell r="Q3942" t="str">
            <v>.511</v>
          </cell>
          <cell r="S3942" t="str">
            <v>הוצאות כיבוד</v>
          </cell>
          <cell r="U3942">
            <v>3600</v>
          </cell>
          <cell r="V3942">
            <v>3600</v>
          </cell>
          <cell r="X3942">
            <v>3600</v>
          </cell>
          <cell r="Y3942">
            <v>2186.39</v>
          </cell>
        </row>
        <row r="3943">
          <cell r="M3943" t="str">
            <v xml:space="preserve"> </v>
          </cell>
          <cell r="N3943" t="str">
            <v xml:space="preserve"> </v>
          </cell>
          <cell r="U3943">
            <v>0</v>
          </cell>
          <cell r="V3943">
            <v>0</v>
          </cell>
          <cell r="X3943">
            <v>0</v>
          </cell>
          <cell r="Y3943">
            <v>0</v>
          </cell>
        </row>
        <row r="3944">
          <cell r="M3944" t="str">
            <v xml:space="preserve"> </v>
          </cell>
          <cell r="N3944" t="str">
            <v xml:space="preserve"> </v>
          </cell>
          <cell r="Q3944" t="str">
            <v>.522</v>
          </cell>
          <cell r="S3944" t="str">
            <v>ספרים ועתונים</v>
          </cell>
          <cell r="U3944">
            <v>3900</v>
          </cell>
          <cell r="V3944">
            <v>3900</v>
          </cell>
          <cell r="X3944">
            <v>3600</v>
          </cell>
          <cell r="Y3944">
            <v>3751.04</v>
          </cell>
        </row>
        <row r="3945">
          <cell r="M3945" t="str">
            <v xml:space="preserve"> </v>
          </cell>
          <cell r="N3945" t="str">
            <v xml:space="preserve"> </v>
          </cell>
          <cell r="U3945">
            <v>0</v>
          </cell>
          <cell r="V3945">
            <v>0</v>
          </cell>
          <cell r="X3945">
            <v>0</v>
          </cell>
          <cell r="Y3945">
            <v>0</v>
          </cell>
        </row>
        <row r="3946">
          <cell r="M3946" t="str">
            <v xml:space="preserve"> </v>
          </cell>
          <cell r="N3946" t="str">
            <v xml:space="preserve"> </v>
          </cell>
          <cell r="Q3946" t="str">
            <v>.530</v>
          </cell>
          <cell r="S3946" t="str">
            <v>החזקת רכב וביטוח</v>
          </cell>
          <cell r="U3946">
            <v>70000</v>
          </cell>
          <cell r="V3946">
            <v>70000</v>
          </cell>
          <cell r="X3946">
            <v>61800</v>
          </cell>
          <cell r="Y3946">
            <v>66540.56</v>
          </cell>
        </row>
        <row r="3947">
          <cell r="M3947" t="str">
            <v xml:space="preserve"> </v>
          </cell>
          <cell r="N3947" t="str">
            <v xml:space="preserve"> </v>
          </cell>
          <cell r="U3947">
            <v>0</v>
          </cell>
          <cell r="V3947">
            <v>0</v>
          </cell>
          <cell r="X3947">
            <v>0</v>
          </cell>
          <cell r="Y3947">
            <v>0</v>
          </cell>
        </row>
        <row r="3948">
          <cell r="M3948" t="str">
            <v xml:space="preserve"> </v>
          </cell>
          <cell r="N3948" t="str">
            <v xml:space="preserve"> </v>
          </cell>
          <cell r="Q3948" t="str">
            <v>.540</v>
          </cell>
          <cell r="S3948" t="str">
            <v>טלפון</v>
          </cell>
          <cell r="U3948">
            <v>25000</v>
          </cell>
          <cell r="V3948">
            <v>25000</v>
          </cell>
          <cell r="X3948">
            <v>35000</v>
          </cell>
          <cell r="Y3948">
            <v>17274.48</v>
          </cell>
        </row>
        <row r="3949">
          <cell r="M3949" t="str">
            <v xml:space="preserve"> </v>
          </cell>
          <cell r="N3949" t="str">
            <v xml:space="preserve"> </v>
          </cell>
          <cell r="U3949">
            <v>0</v>
          </cell>
          <cell r="V3949">
            <v>0</v>
          </cell>
          <cell r="X3949">
            <v>0</v>
          </cell>
          <cell r="Y3949">
            <v>0</v>
          </cell>
        </row>
        <row r="3950">
          <cell r="M3950" t="str">
            <v xml:space="preserve"> </v>
          </cell>
          <cell r="N3950" t="str">
            <v xml:space="preserve"> </v>
          </cell>
          <cell r="Q3950" t="str">
            <v>.541</v>
          </cell>
          <cell r="S3950" t="str">
            <v xml:space="preserve"> בולים</v>
          </cell>
          <cell r="U3950">
            <v>7400</v>
          </cell>
          <cell r="V3950">
            <v>7400</v>
          </cell>
          <cell r="X3950">
            <v>7200</v>
          </cell>
          <cell r="Y3950">
            <v>5070.66</v>
          </cell>
        </row>
        <row r="3951">
          <cell r="M3951" t="str">
            <v xml:space="preserve"> </v>
          </cell>
          <cell r="N3951" t="str">
            <v xml:space="preserve"> </v>
          </cell>
          <cell r="U3951">
            <v>0</v>
          </cell>
          <cell r="V3951">
            <v>0</v>
          </cell>
          <cell r="X3951">
            <v>0</v>
          </cell>
          <cell r="Y3951">
            <v>0</v>
          </cell>
        </row>
        <row r="3952">
          <cell r="M3952" t="str">
            <v xml:space="preserve"> </v>
          </cell>
          <cell r="N3952" t="str">
            <v xml:space="preserve"> </v>
          </cell>
          <cell r="Q3952" t="str">
            <v>.560</v>
          </cell>
          <cell r="S3952" t="str">
            <v>הוצאות משרדיות</v>
          </cell>
          <cell r="U3952">
            <v>19500</v>
          </cell>
          <cell r="V3952">
            <v>19500</v>
          </cell>
          <cell r="X3952">
            <v>17200</v>
          </cell>
          <cell r="Y3952">
            <v>18929.46</v>
          </cell>
        </row>
        <row r="3953">
          <cell r="M3953" t="str">
            <v xml:space="preserve"> </v>
          </cell>
          <cell r="N3953" t="str">
            <v xml:space="preserve"> </v>
          </cell>
          <cell r="Q3953" t="str">
            <v>.593</v>
          </cell>
          <cell r="S3953" t="str">
            <v>השתת' בהוצ' הנח"ש</v>
          </cell>
          <cell r="U3953">
            <v>1000</v>
          </cell>
          <cell r="V3953">
            <v>1000</v>
          </cell>
          <cell r="X3953">
            <v>4000</v>
          </cell>
          <cell r="Y3953">
            <v>553.09</v>
          </cell>
        </row>
        <row r="3954">
          <cell r="M3954" t="str">
            <v xml:space="preserve"> </v>
          </cell>
          <cell r="N3954" t="str">
            <v xml:space="preserve"> </v>
          </cell>
          <cell r="Q3954" t="str">
            <v>.751</v>
          </cell>
          <cell r="S3954" t="str">
            <v>קבלן נקיון</v>
          </cell>
          <cell r="U3954">
            <v>36000</v>
          </cell>
          <cell r="V3954">
            <v>36000</v>
          </cell>
          <cell r="X3954">
            <v>30000</v>
          </cell>
          <cell r="Y3954">
            <v>30507.45</v>
          </cell>
        </row>
        <row r="3955">
          <cell r="M3955" t="str">
            <v xml:space="preserve"> </v>
          </cell>
          <cell r="N3955" t="str">
            <v xml:space="preserve"> </v>
          </cell>
          <cell r="Q3955" t="str">
            <v>.780</v>
          </cell>
          <cell r="S3955" t="str">
            <v>תקציב שוטף</v>
          </cell>
          <cell r="U3955">
            <v>36000</v>
          </cell>
          <cell r="V3955">
            <v>36000</v>
          </cell>
          <cell r="X3955">
            <v>36200</v>
          </cell>
          <cell r="Y3955">
            <v>11817.63</v>
          </cell>
        </row>
        <row r="3957">
          <cell r="Q3957">
            <v>6213</v>
          </cell>
          <cell r="S3957" t="str">
            <v>גזברות</v>
          </cell>
          <cell r="U3957">
            <v>4513900</v>
          </cell>
          <cell r="V3957">
            <v>4513900</v>
          </cell>
          <cell r="X3957">
            <v>4108400</v>
          </cell>
          <cell r="Y3957">
            <v>4127064.77</v>
          </cell>
        </row>
        <row r="3958">
          <cell r="Q3958" t="str">
            <v>----------</v>
          </cell>
          <cell r="S3958" t="str">
            <v>-----------------</v>
          </cell>
          <cell r="U3958" t="str">
            <v>--------------</v>
          </cell>
          <cell r="V3958" t="str">
            <v>--------------</v>
          </cell>
          <cell r="X3958" t="str">
            <v>--------------</v>
          </cell>
          <cell r="Y3958" t="str">
            <v>--------------</v>
          </cell>
        </row>
        <row r="3959">
          <cell r="Q3959" t="str">
            <v>.110</v>
          </cell>
          <cell r="S3959" t="str">
            <v>משכורות</v>
          </cell>
          <cell r="U3959">
            <v>3070600</v>
          </cell>
          <cell r="V3959">
            <v>3070600</v>
          </cell>
          <cell r="X3959">
            <v>2930000</v>
          </cell>
          <cell r="Y3959">
            <v>2795698.73</v>
          </cell>
        </row>
        <row r="3960">
          <cell r="U3960">
            <v>0</v>
          </cell>
          <cell r="V3960">
            <v>0</v>
          </cell>
          <cell r="X3960">
            <v>0</v>
          </cell>
          <cell r="Y3960">
            <v>0</v>
          </cell>
        </row>
        <row r="3961">
          <cell r="Q3961" t="str">
            <v>.431</v>
          </cell>
          <cell r="S3961" t="str">
            <v>חשמל</v>
          </cell>
          <cell r="U3961">
            <v>36000</v>
          </cell>
          <cell r="V3961">
            <v>36000</v>
          </cell>
          <cell r="X3961">
            <v>36000</v>
          </cell>
          <cell r="Y3961">
            <v>31323.27</v>
          </cell>
        </row>
        <row r="3962">
          <cell r="U3962">
            <v>0</v>
          </cell>
          <cell r="V3962">
            <v>0</v>
          </cell>
          <cell r="X3962">
            <v>0</v>
          </cell>
          <cell r="Y3962">
            <v>0</v>
          </cell>
        </row>
        <row r="3963">
          <cell r="Q3963" t="str">
            <v>.440</v>
          </cell>
          <cell r="S3963" t="str">
            <v>ביטוח</v>
          </cell>
          <cell r="U3963">
            <v>19000</v>
          </cell>
          <cell r="V3963">
            <v>19000</v>
          </cell>
          <cell r="X3963">
            <v>19000</v>
          </cell>
          <cell r="Y3963">
            <v>16310.39</v>
          </cell>
        </row>
        <row r="3964">
          <cell r="U3964">
            <v>0</v>
          </cell>
          <cell r="V3964">
            <v>0</v>
          </cell>
          <cell r="X3964">
            <v>0</v>
          </cell>
          <cell r="Y3964">
            <v>0</v>
          </cell>
        </row>
        <row r="3965">
          <cell r="Q3965" t="str">
            <v>.511</v>
          </cell>
          <cell r="S3965" t="str">
            <v>הוצאות כיבוד</v>
          </cell>
          <cell r="U3965">
            <v>10000</v>
          </cell>
          <cell r="V3965">
            <v>10000</v>
          </cell>
          <cell r="X3965">
            <v>13600</v>
          </cell>
          <cell r="Y3965">
            <v>3174.95</v>
          </cell>
        </row>
        <row r="3966">
          <cell r="U3966">
            <v>0</v>
          </cell>
          <cell r="V3966">
            <v>0</v>
          </cell>
          <cell r="X3966">
            <v>0</v>
          </cell>
          <cell r="Y3966">
            <v>0</v>
          </cell>
        </row>
        <row r="3967">
          <cell r="Q3967" t="str">
            <v>.530</v>
          </cell>
          <cell r="S3967" t="str">
            <v>הוצאות רכב</v>
          </cell>
          <cell r="U3967">
            <v>70000</v>
          </cell>
          <cell r="V3967">
            <v>70000</v>
          </cell>
          <cell r="X3967">
            <v>88400</v>
          </cell>
          <cell r="Y3967">
            <v>57332.19</v>
          </cell>
        </row>
        <row r="3968">
          <cell r="U3968">
            <v>0</v>
          </cell>
          <cell r="V3968">
            <v>0</v>
          </cell>
          <cell r="X3968">
            <v>0</v>
          </cell>
          <cell r="Y3968">
            <v>0</v>
          </cell>
        </row>
        <row r="3969">
          <cell r="Q3969" t="str">
            <v>.540</v>
          </cell>
          <cell r="S3969" t="str">
            <v>טלפון</v>
          </cell>
          <cell r="U3969">
            <v>40000</v>
          </cell>
          <cell r="V3969">
            <v>40000</v>
          </cell>
          <cell r="X3969">
            <v>25000</v>
          </cell>
          <cell r="Y3969">
            <v>33543.800000000003</v>
          </cell>
        </row>
        <row r="3970">
          <cell r="U3970">
            <v>0</v>
          </cell>
          <cell r="V3970">
            <v>0</v>
          </cell>
          <cell r="X3970">
            <v>0</v>
          </cell>
          <cell r="Y3970">
            <v>0</v>
          </cell>
        </row>
        <row r="3971">
          <cell r="Q3971" t="str">
            <v>.541</v>
          </cell>
          <cell r="S3971" t="str">
            <v xml:space="preserve"> בולים</v>
          </cell>
          <cell r="U3971">
            <v>50000</v>
          </cell>
          <cell r="V3971">
            <v>50000</v>
          </cell>
          <cell r="X3971">
            <v>36100</v>
          </cell>
          <cell r="Y3971">
            <v>41511.43</v>
          </cell>
        </row>
        <row r="3972">
          <cell r="U3972">
            <v>0</v>
          </cell>
          <cell r="V3972">
            <v>0</v>
          </cell>
          <cell r="X3972">
            <v>0</v>
          </cell>
          <cell r="Y3972">
            <v>0</v>
          </cell>
        </row>
        <row r="3973">
          <cell r="Q3973" t="str">
            <v>.550</v>
          </cell>
          <cell r="S3973" t="str">
            <v>פרסומים</v>
          </cell>
          <cell r="U3973">
            <v>9000</v>
          </cell>
          <cell r="V3973">
            <v>9000</v>
          </cell>
          <cell r="X3973">
            <v>9000</v>
          </cell>
          <cell r="Y3973">
            <v>6832</v>
          </cell>
        </row>
        <row r="3974">
          <cell r="U3974">
            <v>0</v>
          </cell>
          <cell r="V3974">
            <v>0</v>
          </cell>
          <cell r="X3974">
            <v>0</v>
          </cell>
          <cell r="Y3974">
            <v>0</v>
          </cell>
        </row>
        <row r="3975">
          <cell r="Q3975" t="str">
            <v>.560</v>
          </cell>
          <cell r="S3975" t="str">
            <v>הוצאות משרדיות</v>
          </cell>
          <cell r="U3975">
            <v>43300</v>
          </cell>
          <cell r="V3975">
            <v>43300</v>
          </cell>
          <cell r="X3975">
            <v>43300</v>
          </cell>
          <cell r="Y3975">
            <v>25819.88</v>
          </cell>
        </row>
        <row r="3976">
          <cell r="U3976">
            <v>0</v>
          </cell>
          <cell r="V3976">
            <v>0</v>
          </cell>
          <cell r="X3976">
            <v>0</v>
          </cell>
          <cell r="Y3976">
            <v>0</v>
          </cell>
        </row>
        <row r="3977">
          <cell r="O3977">
            <v>0</v>
          </cell>
          <cell r="Q3977" t="str">
            <v>.581</v>
          </cell>
          <cell r="S3977" t="str">
            <v>הוצאות משפטיות</v>
          </cell>
          <cell r="U3977">
            <v>22000</v>
          </cell>
          <cell r="V3977">
            <v>22000</v>
          </cell>
          <cell r="X3977">
            <v>28000</v>
          </cell>
          <cell r="Y3977">
            <v>5800</v>
          </cell>
        </row>
        <row r="3978">
          <cell r="U3978">
            <v>0</v>
          </cell>
          <cell r="V3978">
            <v>0</v>
          </cell>
          <cell r="X3978">
            <v>0</v>
          </cell>
          <cell r="Y3978">
            <v>0</v>
          </cell>
        </row>
        <row r="3979">
          <cell r="Q3979" t="str">
            <v>.593</v>
          </cell>
          <cell r="S3979" t="str">
            <v>השתת' בהוצ' הנח"ש</v>
          </cell>
          <cell r="U3979">
            <v>130000</v>
          </cell>
          <cell r="V3979">
            <v>130000</v>
          </cell>
          <cell r="X3979">
            <v>146000</v>
          </cell>
          <cell r="Y3979">
            <v>112487.13</v>
          </cell>
        </row>
        <row r="3980">
          <cell r="U3980">
            <v>0</v>
          </cell>
          <cell r="V3980">
            <v>0</v>
          </cell>
          <cell r="X3980">
            <v>0</v>
          </cell>
          <cell r="Y3980">
            <v>0</v>
          </cell>
        </row>
        <row r="3981">
          <cell r="Q3981" t="str">
            <v>.759</v>
          </cell>
          <cell r="S3981" t="str">
            <v>עובדים בחשבונית</v>
          </cell>
          <cell r="U3981">
            <v>4800</v>
          </cell>
          <cell r="V3981">
            <v>4800</v>
          </cell>
          <cell r="X3981">
            <v>4800</v>
          </cell>
          <cell r="Y3981">
            <v>1752</v>
          </cell>
        </row>
        <row r="3982">
          <cell r="Q3982" t="str">
            <v>.780</v>
          </cell>
          <cell r="S3982" t="str">
            <v>תקציב שוטף</v>
          </cell>
          <cell r="U3982">
            <v>7200</v>
          </cell>
          <cell r="V3982">
            <v>7200</v>
          </cell>
          <cell r="X3982">
            <v>7200</v>
          </cell>
          <cell r="Y3982">
            <v>3426</v>
          </cell>
        </row>
        <row r="3983">
          <cell r="Q3983" t="str">
            <v>.781</v>
          </cell>
          <cell r="S3983" t="str">
            <v>טפול בתביעות</v>
          </cell>
          <cell r="U3983">
            <v>12000</v>
          </cell>
          <cell r="V3983">
            <v>12000</v>
          </cell>
          <cell r="X3983">
            <v>7600</v>
          </cell>
          <cell r="Y3983">
            <v>8932</v>
          </cell>
        </row>
        <row r="3984">
          <cell r="Q3984" t="str">
            <v>7422.755</v>
          </cell>
          <cell r="S3984" t="str">
            <v>הוצ ' בגין נזקים</v>
          </cell>
          <cell r="U3984">
            <v>990000</v>
          </cell>
          <cell r="V3984">
            <v>990000</v>
          </cell>
          <cell r="X3984">
            <v>714400</v>
          </cell>
          <cell r="Y3984">
            <v>983121</v>
          </cell>
        </row>
        <row r="3985">
          <cell r="M3985">
            <v>0</v>
          </cell>
          <cell r="N3985">
            <v>0</v>
          </cell>
        </row>
        <row r="3986">
          <cell r="J3986" t="str">
            <v>32993</v>
          </cell>
          <cell r="L3986" t="str">
            <v>תמיכות למוסדות</v>
          </cell>
          <cell r="O3986">
            <v>50000</v>
          </cell>
          <cell r="P3986">
            <v>0</v>
          </cell>
          <cell r="S3986" t="str">
            <v>תמיכות למוסדות</v>
          </cell>
          <cell r="U3986">
            <v>6000000</v>
          </cell>
          <cell r="V3986">
            <v>6000000</v>
          </cell>
          <cell r="W3986">
            <v>0</v>
          </cell>
          <cell r="X3986">
            <v>5090000</v>
          </cell>
          <cell r="Y3986">
            <v>7150500</v>
          </cell>
        </row>
        <row r="3987">
          <cell r="J3987" t="str">
            <v>-------</v>
          </cell>
          <cell r="L3987" t="str">
            <v>---------------------</v>
          </cell>
          <cell r="M3987" t="str">
            <v>--------------</v>
          </cell>
          <cell r="N3987" t="str">
            <v>--------------</v>
          </cell>
          <cell r="O3987" t="str">
            <v>--------------</v>
          </cell>
          <cell r="P3987" t="str">
            <v>--------------</v>
          </cell>
          <cell r="Q3987" t="str">
            <v>-----------------</v>
          </cell>
          <cell r="S3987" t="str">
            <v>-----------------</v>
          </cell>
          <cell r="U3987" t="str">
            <v>-----------------</v>
          </cell>
          <cell r="V3987" t="str">
            <v>-----------------</v>
          </cell>
          <cell r="X3987" t="str">
            <v>--------------</v>
          </cell>
          <cell r="Y3987" t="str">
            <v>--------------</v>
          </cell>
        </row>
        <row r="3988">
          <cell r="J3988" t="str">
            <v>.920</v>
          </cell>
          <cell r="L3988" t="str">
            <v>השתת' מ. הספורט</v>
          </cell>
          <cell r="O3988">
            <v>50000</v>
          </cell>
          <cell r="P3988">
            <v>0</v>
          </cell>
          <cell r="Q3988" t="str">
            <v>7692.813</v>
          </cell>
          <cell r="S3988" t="str">
            <v>הקצבה למוסדות</v>
          </cell>
          <cell r="X3988">
            <v>2090000</v>
          </cell>
          <cell r="Y3988">
            <v>2105500</v>
          </cell>
        </row>
        <row r="3989">
          <cell r="U3989">
            <v>0</v>
          </cell>
          <cell r="V3989">
            <v>0</v>
          </cell>
          <cell r="X3989">
            <v>0</v>
          </cell>
          <cell r="Y3989">
            <v>0</v>
          </cell>
        </row>
        <row r="3990">
          <cell r="Q3990" t="str">
            <v>8122.810</v>
          </cell>
          <cell r="S3990" t="str">
            <v>חינוך וסיוע לילדים</v>
          </cell>
          <cell r="U3990">
            <v>50000</v>
          </cell>
          <cell r="V3990">
            <v>50000</v>
          </cell>
        </row>
        <row r="3991">
          <cell r="M3991" t="str">
            <v xml:space="preserve"> </v>
          </cell>
          <cell r="N3991" t="str">
            <v xml:space="preserve"> </v>
          </cell>
          <cell r="U3991" t="str">
            <v xml:space="preserve"> </v>
          </cell>
          <cell r="V3991" t="str">
            <v xml:space="preserve"> </v>
          </cell>
          <cell r="X3991">
            <v>0</v>
          </cell>
        </row>
        <row r="3992">
          <cell r="Q3992" t="str">
            <v>8222.810</v>
          </cell>
          <cell r="S3992" t="str">
            <v>תרבות וחינוך</v>
          </cell>
          <cell r="U3992">
            <v>123000</v>
          </cell>
          <cell r="V3992">
            <v>123000</v>
          </cell>
        </row>
        <row r="3994">
          <cell r="Q3994" t="str">
            <v>8253.810</v>
          </cell>
          <cell r="S3994" t="str">
            <v>תרומה יחודית</v>
          </cell>
          <cell r="U3994">
            <v>865000</v>
          </cell>
          <cell r="V3994">
            <v>865000</v>
          </cell>
        </row>
        <row r="3996">
          <cell r="Q3996" t="str">
            <v>836.810</v>
          </cell>
          <cell r="S3996" t="str">
            <v>בריאות</v>
          </cell>
          <cell r="U3996">
            <v>27000</v>
          </cell>
          <cell r="V3996">
            <v>27000</v>
          </cell>
        </row>
        <row r="3998">
          <cell r="Q3998" t="str">
            <v>8422.810</v>
          </cell>
          <cell r="S3998" t="str">
            <v>רווחה</v>
          </cell>
          <cell r="U3998">
            <v>305000</v>
          </cell>
          <cell r="V3998">
            <v>305000</v>
          </cell>
        </row>
        <row r="4000">
          <cell r="Q4000" t="str">
            <v>8444.810</v>
          </cell>
          <cell r="S4000" t="str">
            <v>הגיל השלישי</v>
          </cell>
          <cell r="U4000">
            <v>630000</v>
          </cell>
          <cell r="V4000">
            <v>630000</v>
          </cell>
        </row>
        <row r="4002">
          <cell r="Q4002" t="str">
            <v>82993.810</v>
          </cell>
          <cell r="S4002" t="str">
            <v>הקצבה לאגוד' ספורט</v>
          </cell>
          <cell r="U4002">
            <v>4000000</v>
          </cell>
          <cell r="V4002">
            <v>4000000</v>
          </cell>
          <cell r="X4002">
            <v>3000000</v>
          </cell>
          <cell r="Y4002">
            <v>5045000</v>
          </cell>
        </row>
        <row r="4005">
          <cell r="J4005" t="str">
            <v>16</v>
          </cell>
          <cell r="L4005" t="str">
            <v>הכנסות מימון</v>
          </cell>
          <cell r="M4005">
            <v>30672000</v>
          </cell>
          <cell r="N4005">
            <v>30672000</v>
          </cell>
          <cell r="O4005">
            <v>22600000</v>
          </cell>
          <cell r="P4005">
            <v>32666732.390000001</v>
          </cell>
          <cell r="Q4005" t="str">
            <v>63</v>
          </cell>
          <cell r="S4005" t="str">
            <v>הוצאות מימון</v>
          </cell>
          <cell r="U4005">
            <v>3444500</v>
          </cell>
          <cell r="V4005">
            <v>3444500</v>
          </cell>
          <cell r="X4005">
            <v>3152000</v>
          </cell>
          <cell r="Y4005">
            <v>2884650.11</v>
          </cell>
        </row>
        <row r="4006">
          <cell r="J4006" t="str">
            <v>-------</v>
          </cell>
          <cell r="L4006" t="str">
            <v>---------------------</v>
          </cell>
          <cell r="M4006" t="str">
            <v>--------------</v>
          </cell>
          <cell r="N4006" t="str">
            <v>--------------</v>
          </cell>
          <cell r="O4006" t="str">
            <v>--------------</v>
          </cell>
          <cell r="P4006" t="str">
            <v>--------------</v>
          </cell>
          <cell r="Q4006" t="str">
            <v>-----------------</v>
          </cell>
          <cell r="S4006" t="str">
            <v>-----------------</v>
          </cell>
          <cell r="U4006" t="str">
            <v>-----------------</v>
          </cell>
          <cell r="V4006" t="str">
            <v>-----------------</v>
          </cell>
          <cell r="X4006" t="str">
            <v>--------------</v>
          </cell>
          <cell r="Y4006" t="str">
            <v>--------------</v>
          </cell>
        </row>
        <row r="4007">
          <cell r="J4007" t="str">
            <v>164</v>
          </cell>
          <cell r="L4007" t="str">
            <v>כיסוי דמי גביה</v>
          </cell>
          <cell r="M4007">
            <v>834000</v>
          </cell>
          <cell r="N4007">
            <v>834000</v>
          </cell>
          <cell r="O4007">
            <v>700000</v>
          </cell>
          <cell r="P4007">
            <v>664501</v>
          </cell>
          <cell r="Q4007" t="str">
            <v>.610</v>
          </cell>
          <cell r="S4007" t="str">
            <v>עמלות בנקאיות וריבית</v>
          </cell>
          <cell r="U4007">
            <v>1950000</v>
          </cell>
          <cell r="V4007">
            <v>1950000</v>
          </cell>
          <cell r="X4007">
            <v>1757500</v>
          </cell>
          <cell r="Y4007">
            <v>1798312.96</v>
          </cell>
        </row>
        <row r="4008">
          <cell r="J4008" t="str">
            <v>--------</v>
          </cell>
          <cell r="L4008" t="str">
            <v>---------------</v>
          </cell>
          <cell r="M4008" t="str">
            <v>--------------</v>
          </cell>
          <cell r="N4008" t="str">
            <v>--------------</v>
          </cell>
          <cell r="O4008" t="str">
            <v>--------------</v>
          </cell>
          <cell r="P4008" t="str">
            <v>--------------</v>
          </cell>
        </row>
        <row r="4009">
          <cell r="J4009" t="str">
            <v>.590</v>
          </cell>
          <cell r="L4009" t="str">
            <v>כיסוי דמי גביה</v>
          </cell>
          <cell r="M4009">
            <v>834000</v>
          </cell>
          <cell r="N4009">
            <v>834000</v>
          </cell>
          <cell r="O4009">
            <v>700000</v>
          </cell>
          <cell r="P4009">
            <v>664501</v>
          </cell>
          <cell r="Q4009" t="str">
            <v>.611</v>
          </cell>
          <cell r="S4009" t="str">
            <v>עמלות הקצאות אשראי</v>
          </cell>
          <cell r="U4009">
            <v>100000</v>
          </cell>
          <cell r="V4009">
            <v>100000</v>
          </cell>
        </row>
        <row r="4010">
          <cell r="U4010">
            <v>0</v>
          </cell>
          <cell r="V4010">
            <v>0</v>
          </cell>
          <cell r="X4010">
            <v>0</v>
          </cell>
        </row>
        <row r="4011">
          <cell r="Q4011" t="str">
            <v>.620</v>
          </cell>
          <cell r="S4011" t="str">
            <v>הוצאות ריבית ועמלות</v>
          </cell>
          <cell r="U4011">
            <v>504500</v>
          </cell>
          <cell r="V4011">
            <v>504500</v>
          </cell>
          <cell r="X4011">
            <v>504500</v>
          </cell>
          <cell r="Y4011">
            <v>270612.75</v>
          </cell>
        </row>
        <row r="4012">
          <cell r="U4012">
            <v>0</v>
          </cell>
          <cell r="V4012">
            <v>0</v>
          </cell>
          <cell r="X4012">
            <v>0</v>
          </cell>
        </row>
        <row r="4013">
          <cell r="Q4013" t="str">
            <v>.863</v>
          </cell>
          <cell r="S4013" t="str">
            <v>הנחות הוראת קבע</v>
          </cell>
          <cell r="U4013">
            <v>890000</v>
          </cell>
          <cell r="V4013">
            <v>890000</v>
          </cell>
          <cell r="X4013">
            <v>890000</v>
          </cell>
          <cell r="Y4013">
            <v>815724.4</v>
          </cell>
        </row>
        <row r="4014">
          <cell r="M4014" t="str">
            <v xml:space="preserve"> </v>
          </cell>
          <cell r="N4014" t="str">
            <v xml:space="preserve"> </v>
          </cell>
          <cell r="X4014">
            <v>0</v>
          </cell>
        </row>
        <row r="4015">
          <cell r="X4015">
            <v>0</v>
          </cell>
        </row>
        <row r="4016">
          <cell r="J4016" t="str">
            <v>164</v>
          </cell>
          <cell r="L4016" t="str">
            <v>פרעון מלוות</v>
          </cell>
          <cell r="M4016">
            <v>29838000</v>
          </cell>
          <cell r="N4016">
            <v>29838000</v>
          </cell>
          <cell r="O4016">
            <v>21900000</v>
          </cell>
          <cell r="P4016">
            <v>32002231.390000001</v>
          </cell>
          <cell r="Q4016" t="str">
            <v>64</v>
          </cell>
          <cell r="S4016" t="str">
            <v>פרעון מלוות</v>
          </cell>
          <cell r="U4016">
            <v>39400000</v>
          </cell>
          <cell r="V4016">
            <v>39400000</v>
          </cell>
          <cell r="X4016">
            <v>32800000</v>
          </cell>
          <cell r="Y4016">
            <v>32825318.820000004</v>
          </cell>
        </row>
        <row r="4017">
          <cell r="J4017" t="str">
            <v>-------</v>
          </cell>
          <cell r="L4017" t="str">
            <v>---------------------</v>
          </cell>
          <cell r="M4017" t="str">
            <v>--------------</v>
          </cell>
          <cell r="N4017" t="str">
            <v>--------------</v>
          </cell>
          <cell r="O4017" t="str">
            <v>--------------</v>
          </cell>
          <cell r="P4017" t="str">
            <v>--------------</v>
          </cell>
          <cell r="Q4017" t="str">
            <v>--------</v>
          </cell>
          <cell r="S4017" t="str">
            <v>-----------------</v>
          </cell>
          <cell r="U4017" t="str">
            <v>--------------</v>
          </cell>
          <cell r="V4017" t="str">
            <v>--------------</v>
          </cell>
          <cell r="X4017" t="str">
            <v>--------------</v>
          </cell>
          <cell r="Y4017" t="str">
            <v>--------------</v>
          </cell>
        </row>
        <row r="4018">
          <cell r="J4018" t="str">
            <v>1.664</v>
          </cell>
          <cell r="L4018" t="str">
            <v>השת' בעלי-סלילה</v>
          </cell>
          <cell r="M4018">
            <v>11700000</v>
          </cell>
          <cell r="N4018">
            <v>11700000</v>
          </cell>
          <cell r="O4018">
            <v>7000000</v>
          </cell>
          <cell r="P4018">
            <v>11712566.41</v>
          </cell>
          <cell r="Q4018" t="str">
            <v>.691</v>
          </cell>
          <cell r="S4018" t="str">
            <v>החזר ע"ח קרן</v>
          </cell>
          <cell r="U4018">
            <v>25000000</v>
          </cell>
          <cell r="V4018">
            <v>25000000</v>
          </cell>
          <cell r="X4018">
            <v>19700000</v>
          </cell>
          <cell r="Y4018">
            <v>19684634.360000003</v>
          </cell>
        </row>
        <row r="4020">
          <cell r="J4020" t="str">
            <v>2.664</v>
          </cell>
          <cell r="L4020" t="str">
            <v>השת' בעלי-תעול</v>
          </cell>
          <cell r="M4020">
            <v>400000</v>
          </cell>
          <cell r="N4020">
            <v>400000</v>
          </cell>
          <cell r="O4020">
            <v>400000</v>
          </cell>
          <cell r="P4020">
            <v>408808.75</v>
          </cell>
          <cell r="Q4020" t="str">
            <v>.692</v>
          </cell>
          <cell r="S4020" t="str">
            <v>החזר ע"ח ריבית</v>
          </cell>
          <cell r="U4020">
            <v>9600000</v>
          </cell>
          <cell r="V4020">
            <v>9600000</v>
          </cell>
          <cell r="X4020">
            <v>9350000</v>
          </cell>
          <cell r="Y4020">
            <v>9270060.5800000001</v>
          </cell>
        </row>
        <row r="4022">
          <cell r="J4022">
            <v>3.6640000000000001</v>
          </cell>
          <cell r="L4022" t="str">
            <v>השתת, בעלי מים</v>
          </cell>
          <cell r="M4022">
            <v>1300000</v>
          </cell>
          <cell r="N4022">
            <v>1300000</v>
          </cell>
          <cell r="O4022">
            <v>1300000</v>
          </cell>
          <cell r="P4022">
            <v>1308061.23</v>
          </cell>
          <cell r="Q4022" t="str">
            <v>.693</v>
          </cell>
          <cell r="S4022" t="str">
            <v>החזר ע"ח הצמדה</v>
          </cell>
          <cell r="U4022">
            <v>4800000</v>
          </cell>
          <cell r="V4022">
            <v>4800000</v>
          </cell>
          <cell r="X4022">
            <v>3750000</v>
          </cell>
          <cell r="Y4022">
            <v>3870623.88</v>
          </cell>
        </row>
        <row r="4024">
          <cell r="J4024" t="str">
            <v>4.664</v>
          </cell>
          <cell r="L4024" t="str">
            <v>היטל ביוב</v>
          </cell>
          <cell r="M4024">
            <v>2200000</v>
          </cell>
          <cell r="N4024">
            <v>2200000</v>
          </cell>
          <cell r="O4024">
            <v>2200000</v>
          </cell>
          <cell r="P4024">
            <v>2202194</v>
          </cell>
          <cell r="U4024" t="str">
            <v xml:space="preserve"> </v>
          </cell>
          <cell r="V4024" t="str">
            <v xml:space="preserve"> </v>
          </cell>
          <cell r="X4024">
            <v>0</v>
          </cell>
          <cell r="Y4024">
            <v>0</v>
          </cell>
        </row>
        <row r="4026">
          <cell r="J4026">
            <v>5.665</v>
          </cell>
          <cell r="L4026" t="str">
            <v>מקורות רשות</v>
          </cell>
          <cell r="M4026">
            <v>14238000</v>
          </cell>
          <cell r="N4026">
            <v>14238000</v>
          </cell>
          <cell r="O4026">
            <v>11000000</v>
          </cell>
          <cell r="P4026">
            <v>16370601</v>
          </cell>
        </row>
        <row r="4027">
          <cell r="X4027">
            <v>0</v>
          </cell>
        </row>
        <row r="4028">
          <cell r="J4028" t="str">
            <v>111-12</v>
          </cell>
          <cell r="L4028" t="str">
            <v>מסים ומענקים</v>
          </cell>
          <cell r="M4028">
            <v>258120000</v>
          </cell>
          <cell r="N4028">
            <v>258120000</v>
          </cell>
          <cell r="O4028">
            <v>245025000</v>
          </cell>
          <cell r="P4028">
            <v>231946135.46000004</v>
          </cell>
          <cell r="Q4028">
            <v>623</v>
          </cell>
          <cell r="S4028" t="str">
            <v>מסים  וגביה</v>
          </cell>
          <cell r="U4028">
            <v>8443300</v>
          </cell>
          <cell r="V4028">
            <v>8443300</v>
          </cell>
          <cell r="X4028">
            <v>6980400</v>
          </cell>
          <cell r="Y4028">
            <v>6531089.459999999</v>
          </cell>
        </row>
        <row r="4029">
          <cell r="J4029" t="str">
            <v>-------</v>
          </cell>
          <cell r="L4029" t="str">
            <v>---------------------</v>
          </cell>
          <cell r="M4029" t="str">
            <v>--------------</v>
          </cell>
          <cell r="N4029" t="str">
            <v>--------------</v>
          </cell>
          <cell r="O4029" t="str">
            <v>--------------</v>
          </cell>
          <cell r="P4029" t="str">
            <v>--------------</v>
          </cell>
          <cell r="Q4029" t="str">
            <v>-----------------</v>
          </cell>
          <cell r="S4029" t="str">
            <v>-----------------</v>
          </cell>
          <cell r="U4029" t="str">
            <v>--------------</v>
          </cell>
          <cell r="V4029" t="str">
            <v>--------------</v>
          </cell>
          <cell r="X4029" t="str">
            <v>--------------</v>
          </cell>
          <cell r="Y4029" t="str">
            <v>--------------</v>
          </cell>
        </row>
        <row r="4030">
          <cell r="J4030" t="str">
            <v xml:space="preserve"> .100</v>
          </cell>
          <cell r="L4030" t="str">
            <v>ארנונה כללית</v>
          </cell>
          <cell r="M4030">
            <v>245000000</v>
          </cell>
          <cell r="N4030">
            <v>245000000</v>
          </cell>
          <cell r="O4030">
            <v>229510000</v>
          </cell>
          <cell r="P4030">
            <v>218901805.16</v>
          </cell>
          <cell r="Q4030" t="str">
            <v>.110</v>
          </cell>
          <cell r="S4030" t="str">
            <v>משכורות</v>
          </cell>
          <cell r="U4030">
            <v>4750000</v>
          </cell>
          <cell r="V4030">
            <v>4750000</v>
          </cell>
          <cell r="X4030">
            <v>4450000</v>
          </cell>
          <cell r="Y4030">
            <v>4545284.4800000004</v>
          </cell>
        </row>
        <row r="4031">
          <cell r="P4031">
            <v>0</v>
          </cell>
          <cell r="U4031">
            <v>0</v>
          </cell>
          <cell r="V4031">
            <v>0</v>
          </cell>
          <cell r="X4031">
            <v>0</v>
          </cell>
          <cell r="Y4031">
            <v>0</v>
          </cell>
        </row>
        <row r="4032">
          <cell r="J4032" t="str">
            <v xml:space="preserve"> .101</v>
          </cell>
          <cell r="L4032" t="str">
            <v>ארנונה חקלאית</v>
          </cell>
          <cell r="M4032">
            <v>600000</v>
          </cell>
          <cell r="N4032">
            <v>600000</v>
          </cell>
          <cell r="O4032">
            <v>390000</v>
          </cell>
          <cell r="P4032">
            <v>465890.6</v>
          </cell>
          <cell r="Q4032" t="str">
            <v>.130</v>
          </cell>
          <cell r="S4032" t="str">
            <v>שעות נוספות</v>
          </cell>
          <cell r="U4032">
            <v>20000</v>
          </cell>
          <cell r="V4032">
            <v>20000</v>
          </cell>
          <cell r="X4032">
            <v>20000</v>
          </cell>
          <cell r="Y4032">
            <v>14441.07</v>
          </cell>
        </row>
        <row r="4033">
          <cell r="P4033">
            <v>0</v>
          </cell>
        </row>
        <row r="4034">
          <cell r="J4034" t="str">
            <v xml:space="preserve"> .102</v>
          </cell>
          <cell r="L4034" t="str">
            <v>גבית חובות העבר</v>
          </cell>
          <cell r="M4034">
            <v>9400000</v>
          </cell>
          <cell r="N4034">
            <v>9400000</v>
          </cell>
          <cell r="O4034">
            <v>12000000</v>
          </cell>
          <cell r="P4034">
            <v>10443113.800000001</v>
          </cell>
          <cell r="Q4034" t="str">
            <v>.410</v>
          </cell>
          <cell r="S4034" t="str">
            <v>שכ"ד לאגף הכנסות</v>
          </cell>
          <cell r="U4034">
            <v>420000</v>
          </cell>
          <cell r="V4034">
            <v>420000</v>
          </cell>
          <cell r="X4034">
            <v>375300</v>
          </cell>
          <cell r="Y4034">
            <v>51292.56</v>
          </cell>
        </row>
        <row r="4035">
          <cell r="J4035" t="str">
            <v xml:space="preserve"> </v>
          </cell>
          <cell r="P4035">
            <v>0</v>
          </cell>
          <cell r="U4035">
            <v>0</v>
          </cell>
          <cell r="V4035">
            <v>0</v>
          </cell>
          <cell r="X4035">
            <v>0</v>
          </cell>
          <cell r="Y4035">
            <v>0</v>
          </cell>
        </row>
        <row r="4036">
          <cell r="J4036" t="str">
            <v xml:space="preserve"> .113</v>
          </cell>
          <cell r="L4036" t="str">
            <v>הנחות הוראת קבע</v>
          </cell>
          <cell r="M4036">
            <v>890000</v>
          </cell>
          <cell r="N4036">
            <v>890000</v>
          </cell>
          <cell r="O4036">
            <v>890000</v>
          </cell>
          <cell r="P4036">
            <v>815724.4</v>
          </cell>
          <cell r="Q4036" t="str">
            <v>.431</v>
          </cell>
          <cell r="S4036" t="str">
            <v>חשמל</v>
          </cell>
          <cell r="U4036">
            <v>53000</v>
          </cell>
          <cell r="V4036">
            <v>53000</v>
          </cell>
          <cell r="X4036">
            <v>39000</v>
          </cell>
          <cell r="Y4036">
            <v>37021.129999999997</v>
          </cell>
        </row>
        <row r="4037">
          <cell r="U4037">
            <v>0</v>
          </cell>
          <cell r="V4037">
            <v>0</v>
          </cell>
          <cell r="X4037">
            <v>0</v>
          </cell>
          <cell r="Y4037">
            <v>0</v>
          </cell>
        </row>
        <row r="4038">
          <cell r="J4038" t="str">
            <v xml:space="preserve"> .522</v>
          </cell>
          <cell r="L4038" t="str">
            <v xml:space="preserve"> הכנסות מגביה </v>
          </cell>
          <cell r="M4038">
            <v>900000</v>
          </cell>
          <cell r="N4038">
            <v>900000</v>
          </cell>
          <cell r="O4038">
            <v>855000</v>
          </cell>
          <cell r="P4038">
            <v>1988.25</v>
          </cell>
          <cell r="Q4038" t="str">
            <v>.432</v>
          </cell>
          <cell r="S4038" t="str">
            <v>מים</v>
          </cell>
          <cell r="U4038">
            <v>15000</v>
          </cell>
          <cell r="V4038">
            <v>15000</v>
          </cell>
          <cell r="X4038">
            <v>7000</v>
          </cell>
          <cell r="Y4038">
            <v>7023.56</v>
          </cell>
        </row>
        <row r="4039">
          <cell r="U4039">
            <v>0</v>
          </cell>
          <cell r="V4039">
            <v>0</v>
          </cell>
          <cell r="X4039">
            <v>0</v>
          </cell>
          <cell r="Y4039">
            <v>0</v>
          </cell>
        </row>
        <row r="4040">
          <cell r="J4040" t="str">
            <v>12.22</v>
          </cell>
          <cell r="L4040" t="str">
            <v>תעודת ואשורים</v>
          </cell>
          <cell r="M4040">
            <v>100000</v>
          </cell>
          <cell r="N4040">
            <v>100000</v>
          </cell>
          <cell r="O4040">
            <v>150000</v>
          </cell>
          <cell r="P4040">
            <v>85326.33</v>
          </cell>
          <cell r="Q4040" t="str">
            <v>.440</v>
          </cell>
          <cell r="S4040" t="str">
            <v>ביטוח</v>
          </cell>
          <cell r="U4040">
            <v>65000</v>
          </cell>
          <cell r="V4040">
            <v>65000</v>
          </cell>
          <cell r="X4040">
            <v>65000</v>
          </cell>
          <cell r="Y4040">
            <v>55798.720000000001</v>
          </cell>
        </row>
        <row r="4041">
          <cell r="P4041">
            <v>0</v>
          </cell>
          <cell r="U4041">
            <v>0</v>
          </cell>
          <cell r="V4041">
            <v>0</v>
          </cell>
          <cell r="X4041">
            <v>0</v>
          </cell>
          <cell r="Y4041">
            <v>0</v>
          </cell>
        </row>
        <row r="4042">
          <cell r="J4042" t="str">
            <v>41.211</v>
          </cell>
          <cell r="L4042" t="str">
            <v>גביית פיגורים מים</v>
          </cell>
          <cell r="M4042">
            <v>800000</v>
          </cell>
          <cell r="N4042">
            <v>800000</v>
          </cell>
          <cell r="O4042">
            <v>800000</v>
          </cell>
          <cell r="P4042">
            <v>869269.62</v>
          </cell>
          <cell r="Q4042" t="str">
            <v>.511</v>
          </cell>
          <cell r="S4042" t="str">
            <v>הוצאות כיבוד</v>
          </cell>
          <cell r="U4042">
            <v>22800</v>
          </cell>
          <cell r="V4042">
            <v>22800</v>
          </cell>
          <cell r="X4042">
            <v>16200</v>
          </cell>
          <cell r="Y4042">
            <v>9343.49</v>
          </cell>
        </row>
        <row r="4043">
          <cell r="P4043">
            <v>0</v>
          </cell>
          <cell r="U4043">
            <v>0</v>
          </cell>
          <cell r="V4043">
            <v>0</v>
          </cell>
          <cell r="X4043">
            <v>0</v>
          </cell>
          <cell r="Y4043">
            <v>0</v>
          </cell>
        </row>
        <row r="4044">
          <cell r="J4044" t="str">
            <v>47.211</v>
          </cell>
          <cell r="L4044" t="str">
            <v>גביית פיגורים א.ביוב</v>
          </cell>
          <cell r="M4044">
            <v>430000</v>
          </cell>
          <cell r="N4044">
            <v>430000</v>
          </cell>
          <cell r="O4044">
            <v>430000</v>
          </cell>
          <cell r="P4044">
            <v>363017.3</v>
          </cell>
          <cell r="Q4044" t="str">
            <v>.522</v>
          </cell>
          <cell r="S4044" t="str">
            <v>ספרים ועתונים</v>
          </cell>
          <cell r="U4044">
            <v>2700</v>
          </cell>
          <cell r="V4044">
            <v>2700</v>
          </cell>
          <cell r="X4044">
            <v>2700</v>
          </cell>
          <cell r="Y4044">
            <v>930</v>
          </cell>
        </row>
        <row r="4045">
          <cell r="U4045">
            <v>0</v>
          </cell>
          <cell r="V4045">
            <v>0</v>
          </cell>
          <cell r="X4045">
            <v>0</v>
          </cell>
          <cell r="Y4045">
            <v>0</v>
          </cell>
        </row>
        <row r="4046">
          <cell r="Q4046" t="str">
            <v>.530</v>
          </cell>
          <cell r="S4046" t="str">
            <v>הוצאות רכב</v>
          </cell>
          <cell r="U4046">
            <v>105000</v>
          </cell>
          <cell r="V4046">
            <v>105000</v>
          </cell>
          <cell r="X4046">
            <v>110200</v>
          </cell>
          <cell r="Y4046">
            <v>81611.179999999993</v>
          </cell>
        </row>
        <row r="4047">
          <cell r="U4047">
            <v>0</v>
          </cell>
          <cell r="V4047">
            <v>0</v>
          </cell>
          <cell r="X4047">
            <v>0</v>
          </cell>
          <cell r="Y4047">
            <v>0</v>
          </cell>
        </row>
        <row r="4048">
          <cell r="Q4048" t="str">
            <v>.540</v>
          </cell>
          <cell r="S4048" t="str">
            <v>טלפון</v>
          </cell>
          <cell r="U4048">
            <v>62000</v>
          </cell>
          <cell r="V4048">
            <v>62000</v>
          </cell>
          <cell r="X4048">
            <v>70000</v>
          </cell>
          <cell r="Y4048">
            <v>55621.9</v>
          </cell>
        </row>
        <row r="4049">
          <cell r="M4049">
            <v>0</v>
          </cell>
          <cell r="N4049">
            <v>0</v>
          </cell>
          <cell r="U4049">
            <v>0</v>
          </cell>
          <cell r="V4049">
            <v>0</v>
          </cell>
          <cell r="X4049">
            <v>0</v>
          </cell>
          <cell r="Y4049">
            <v>0</v>
          </cell>
        </row>
        <row r="4050">
          <cell r="Q4050" t="str">
            <v>.541</v>
          </cell>
          <cell r="S4050" t="str">
            <v xml:space="preserve"> בולים</v>
          </cell>
          <cell r="U4050">
            <v>224000</v>
          </cell>
          <cell r="V4050">
            <v>224000</v>
          </cell>
          <cell r="X4050">
            <v>136300</v>
          </cell>
          <cell r="Y4050">
            <v>174738.09</v>
          </cell>
        </row>
        <row r="4051">
          <cell r="U4051">
            <v>0</v>
          </cell>
          <cell r="V4051">
            <v>0</v>
          </cell>
          <cell r="X4051">
            <v>0</v>
          </cell>
        </row>
        <row r="4052">
          <cell r="Q4052" t="str">
            <v>.550</v>
          </cell>
          <cell r="S4052" t="str">
            <v>פרסום ,שילוט,אינטר</v>
          </cell>
          <cell r="U4052">
            <v>30000</v>
          </cell>
          <cell r="V4052">
            <v>30000</v>
          </cell>
        </row>
        <row r="4054">
          <cell r="Q4054" t="str">
            <v>.560</v>
          </cell>
          <cell r="S4054" t="str">
            <v>הוצאות משרדיות</v>
          </cell>
          <cell r="U4054">
            <v>55000</v>
          </cell>
          <cell r="V4054">
            <v>55000</v>
          </cell>
          <cell r="X4054">
            <v>33400</v>
          </cell>
          <cell r="Y4054">
            <v>53891.56</v>
          </cell>
        </row>
        <row r="4055">
          <cell r="U4055">
            <v>0</v>
          </cell>
          <cell r="V4055">
            <v>0</v>
          </cell>
          <cell r="X4055">
            <v>0</v>
          </cell>
          <cell r="Y4055">
            <v>0</v>
          </cell>
        </row>
        <row r="4056">
          <cell r="Q4056" t="str">
            <v>.581</v>
          </cell>
          <cell r="S4056" t="str">
            <v>הוצאות  גביה</v>
          </cell>
          <cell r="U4056">
            <v>1550000</v>
          </cell>
          <cell r="V4056">
            <v>1550000</v>
          </cell>
          <cell r="X4056">
            <v>475000</v>
          </cell>
          <cell r="Y4056">
            <v>620125.22</v>
          </cell>
        </row>
        <row r="4058">
          <cell r="Q4058" t="str">
            <v>.593</v>
          </cell>
          <cell r="S4058" t="str">
            <v>השתת' בהוצ' הנח"ש</v>
          </cell>
          <cell r="U4058">
            <v>760000</v>
          </cell>
          <cell r="V4058">
            <v>760000</v>
          </cell>
          <cell r="X4058">
            <v>760000</v>
          </cell>
          <cell r="Y4058">
            <v>678461.76</v>
          </cell>
        </row>
        <row r="4059">
          <cell r="U4059">
            <v>0</v>
          </cell>
          <cell r="V4059">
            <v>0</v>
          </cell>
          <cell r="X4059">
            <v>0</v>
          </cell>
        </row>
        <row r="4060">
          <cell r="Q4060" t="str">
            <v>.750</v>
          </cell>
          <cell r="S4060" t="str">
            <v>עבודות קבלניות</v>
          </cell>
          <cell r="U4060">
            <v>255300</v>
          </cell>
          <cell r="V4060">
            <v>255300</v>
          </cell>
          <cell r="X4060">
            <v>388100</v>
          </cell>
          <cell r="Y4060">
            <v>101377</v>
          </cell>
        </row>
        <row r="4061">
          <cell r="X4061">
            <v>0</v>
          </cell>
        </row>
        <row r="4062">
          <cell r="Q4062" t="str">
            <v>.751</v>
          </cell>
          <cell r="S4062" t="str">
            <v>קבלן נקיון</v>
          </cell>
          <cell r="U4062">
            <v>44000</v>
          </cell>
          <cell r="V4062">
            <v>44000</v>
          </cell>
          <cell r="X4062">
            <v>25000</v>
          </cell>
          <cell r="Y4062">
            <v>35566.58</v>
          </cell>
        </row>
        <row r="4063">
          <cell r="X4063">
            <v>0</v>
          </cell>
        </row>
        <row r="4064">
          <cell r="Q4064" t="str">
            <v>.780</v>
          </cell>
          <cell r="S4064" t="str">
            <v>תקציב שוטף</v>
          </cell>
          <cell r="U4064">
            <v>9500</v>
          </cell>
          <cell r="V4064">
            <v>9500</v>
          </cell>
          <cell r="X4064">
            <v>7200</v>
          </cell>
          <cell r="Y4064">
            <v>8561.16</v>
          </cell>
        </row>
        <row r="4067">
          <cell r="J4067">
            <v>2692</v>
          </cell>
          <cell r="L4067" t="str">
            <v>הכנסות שונות</v>
          </cell>
          <cell r="M4067">
            <v>540100</v>
          </cell>
          <cell r="N4067">
            <v>540100</v>
          </cell>
          <cell r="O4067">
            <v>601100</v>
          </cell>
          <cell r="P4067">
            <v>1167388.8899999999</v>
          </cell>
          <cell r="Q4067" t="str">
            <v>7692</v>
          </cell>
          <cell r="S4067" t="str">
            <v>הוצאות שונות</v>
          </cell>
          <cell r="U4067">
            <v>410800</v>
          </cell>
          <cell r="V4067">
            <v>410800</v>
          </cell>
          <cell r="X4067">
            <v>615700</v>
          </cell>
          <cell r="Y4067">
            <v>284242.87</v>
          </cell>
        </row>
        <row r="4068">
          <cell r="J4068" t="str">
            <v>-------</v>
          </cell>
          <cell r="L4068" t="str">
            <v>---------------------</v>
          </cell>
          <cell r="M4068" t="str">
            <v>--------------</v>
          </cell>
          <cell r="N4068" t="str">
            <v>--------------</v>
          </cell>
          <cell r="O4068" t="str">
            <v>--------------</v>
          </cell>
          <cell r="P4068" t="str">
            <v>--------------</v>
          </cell>
          <cell r="Q4068" t="str">
            <v>-----------------</v>
          </cell>
          <cell r="S4068" t="str">
            <v>-----------------</v>
          </cell>
          <cell r="U4068" t="str">
            <v>--------------</v>
          </cell>
          <cell r="V4068" t="str">
            <v>--------------</v>
          </cell>
          <cell r="X4068" t="str">
            <v>--------------</v>
          </cell>
          <cell r="Y4068" t="str">
            <v>--------------</v>
          </cell>
        </row>
        <row r="4069">
          <cell r="J4069" t="str">
            <v>.290</v>
          </cell>
          <cell r="L4069" t="str">
            <v>אגרת בקשר מידע</v>
          </cell>
          <cell r="M4069">
            <v>2000</v>
          </cell>
          <cell r="N4069">
            <v>2000</v>
          </cell>
          <cell r="O4069">
            <v>2000</v>
          </cell>
          <cell r="P4069">
            <v>1297</v>
          </cell>
          <cell r="Q4069" t="str">
            <v>.240</v>
          </cell>
          <cell r="S4069" t="str">
            <v>דמי פגיעה בטוח</v>
          </cell>
          <cell r="U4069">
            <v>-255000</v>
          </cell>
          <cell r="V4069">
            <v>-255000</v>
          </cell>
          <cell r="X4069">
            <v>-255000</v>
          </cell>
          <cell r="Y4069">
            <v>-318472</v>
          </cell>
        </row>
        <row r="4070">
          <cell r="P4070">
            <v>0</v>
          </cell>
          <cell r="S4070" t="str">
            <v>לאומי</v>
          </cell>
          <cell r="U4070">
            <v>0</v>
          </cell>
          <cell r="V4070">
            <v>0</v>
          </cell>
          <cell r="X4070">
            <v>0</v>
          </cell>
          <cell r="Y4070">
            <v>0</v>
          </cell>
        </row>
        <row r="4071">
          <cell r="J4071" t="str">
            <v>.421</v>
          </cell>
          <cell r="L4071" t="str">
            <v>הכנסות שונות</v>
          </cell>
          <cell r="M4071">
            <v>463100</v>
          </cell>
          <cell r="N4071">
            <v>463100</v>
          </cell>
          <cell r="O4071">
            <v>493100</v>
          </cell>
          <cell r="P4071">
            <v>1079508.7</v>
          </cell>
          <cell r="Q4071" t="str">
            <v>.593</v>
          </cell>
          <cell r="S4071" t="str">
            <v>הרחבת ישומי מחשב</v>
          </cell>
          <cell r="U4071">
            <v>132100</v>
          </cell>
          <cell r="V4071">
            <v>132100</v>
          </cell>
          <cell r="X4071">
            <v>132100</v>
          </cell>
          <cell r="Y4071">
            <v>47960.04</v>
          </cell>
        </row>
        <row r="4072">
          <cell r="P4072">
            <v>0</v>
          </cell>
          <cell r="U4072">
            <v>0</v>
          </cell>
          <cell r="V4072">
            <v>0</v>
          </cell>
          <cell r="X4072">
            <v>0</v>
          </cell>
          <cell r="Y4072">
            <v>0</v>
          </cell>
        </row>
        <row r="4073">
          <cell r="J4073" t="str">
            <v>.422</v>
          </cell>
          <cell r="L4073" t="str">
            <v>הקדמה תשלומים</v>
          </cell>
          <cell r="M4073">
            <v>70000</v>
          </cell>
          <cell r="N4073">
            <v>70000</v>
          </cell>
          <cell r="O4073">
            <v>100000</v>
          </cell>
          <cell r="P4073">
            <v>73148.19</v>
          </cell>
          <cell r="Q4073" t="str">
            <v>.750</v>
          </cell>
          <cell r="S4073" t="str">
            <v>חוברת רעננה</v>
          </cell>
          <cell r="U4073">
            <v>23500</v>
          </cell>
          <cell r="V4073">
            <v>23500</v>
          </cell>
          <cell r="X4073">
            <v>23500</v>
          </cell>
          <cell r="Y4073">
            <v>0</v>
          </cell>
        </row>
        <row r="4074">
          <cell r="P4074">
            <v>0</v>
          </cell>
          <cell r="U4074">
            <v>0</v>
          </cell>
          <cell r="V4074">
            <v>0</v>
          </cell>
          <cell r="X4074">
            <v>0</v>
          </cell>
          <cell r="Y4074">
            <v>0</v>
          </cell>
        </row>
        <row r="4075">
          <cell r="J4075" t="str">
            <v>.424</v>
          </cell>
          <cell r="L4075" t="str">
            <v>כרטיסי תושב</v>
          </cell>
          <cell r="M4075">
            <v>5000</v>
          </cell>
          <cell r="N4075">
            <v>5000</v>
          </cell>
          <cell r="O4075">
            <v>6000</v>
          </cell>
          <cell r="P4075">
            <v>13435</v>
          </cell>
          <cell r="Q4075" t="str">
            <v>.752</v>
          </cell>
          <cell r="S4075" t="str">
            <v>הוצאות כרט. תושב</v>
          </cell>
          <cell r="U4075">
            <v>31600</v>
          </cell>
          <cell r="V4075">
            <v>31600</v>
          </cell>
          <cell r="X4075">
            <v>31600</v>
          </cell>
          <cell r="Y4075">
            <v>40136</v>
          </cell>
        </row>
        <row r="4076">
          <cell r="P4076">
            <v>0</v>
          </cell>
          <cell r="U4076">
            <v>0</v>
          </cell>
          <cell r="V4076">
            <v>0</v>
          </cell>
          <cell r="X4076">
            <v>0</v>
          </cell>
          <cell r="Y4076">
            <v>0</v>
          </cell>
        </row>
        <row r="4077">
          <cell r="Q4077" t="str">
            <v>.758</v>
          </cell>
          <cell r="S4077" t="str">
            <v xml:space="preserve">פרוייקט  תקינה </v>
          </cell>
          <cell r="U4077">
            <v>90300</v>
          </cell>
          <cell r="V4077">
            <v>90300</v>
          </cell>
          <cell r="X4077">
            <v>90300</v>
          </cell>
          <cell r="Y4077">
            <v>0</v>
          </cell>
        </row>
        <row r="4078">
          <cell r="P4078">
            <v>0</v>
          </cell>
          <cell r="U4078">
            <v>0</v>
          </cell>
          <cell r="V4078">
            <v>0</v>
          </cell>
          <cell r="X4078">
            <v>0</v>
          </cell>
          <cell r="Y4078">
            <v>0</v>
          </cell>
        </row>
        <row r="4079">
          <cell r="Q4079" t="str">
            <v>.781</v>
          </cell>
          <cell r="S4079" t="str">
            <v>יועץ לביטוח</v>
          </cell>
          <cell r="U4079">
            <v>53000</v>
          </cell>
          <cell r="V4079">
            <v>53000</v>
          </cell>
          <cell r="X4079">
            <v>51300</v>
          </cell>
          <cell r="Y4079">
            <v>43500</v>
          </cell>
        </row>
        <row r="4080">
          <cell r="U4080">
            <v>0</v>
          </cell>
          <cell r="V4080">
            <v>0</v>
          </cell>
          <cell r="X4080">
            <v>0</v>
          </cell>
          <cell r="Y4080">
            <v>0</v>
          </cell>
        </row>
        <row r="4081">
          <cell r="Q4081" t="str">
            <v>.782</v>
          </cell>
          <cell r="S4081" t="str">
            <v>יועצים</v>
          </cell>
          <cell r="U4081">
            <v>137800</v>
          </cell>
          <cell r="V4081">
            <v>137800</v>
          </cell>
          <cell r="X4081">
            <v>137800</v>
          </cell>
          <cell r="Y4081">
            <v>20880</v>
          </cell>
        </row>
        <row r="4082">
          <cell r="M4082">
            <v>0</v>
          </cell>
          <cell r="N4082">
            <v>0</v>
          </cell>
          <cell r="U4082">
            <v>0</v>
          </cell>
          <cell r="V4082">
            <v>0</v>
          </cell>
          <cell r="X4082">
            <v>0</v>
          </cell>
          <cell r="Y4082">
            <v>0</v>
          </cell>
        </row>
        <row r="4083">
          <cell r="Q4083" t="str">
            <v>.810</v>
          </cell>
          <cell r="S4083" t="str">
            <v>השתת' בועד העובדים</v>
          </cell>
          <cell r="U4083">
            <v>100000</v>
          </cell>
          <cell r="V4083">
            <v>100000</v>
          </cell>
          <cell r="X4083">
            <v>76000</v>
          </cell>
          <cell r="Y4083">
            <v>156800.78</v>
          </cell>
        </row>
        <row r="4084">
          <cell r="U4084">
            <v>0</v>
          </cell>
          <cell r="V4084">
            <v>0</v>
          </cell>
          <cell r="X4084">
            <v>0</v>
          </cell>
          <cell r="Y4084">
            <v>0</v>
          </cell>
        </row>
        <row r="4085">
          <cell r="M4085" t="str">
            <v xml:space="preserve"> </v>
          </cell>
          <cell r="N4085" t="str">
            <v xml:space="preserve"> </v>
          </cell>
          <cell r="Q4085" t="str">
            <v>.811</v>
          </cell>
          <cell r="S4085" t="str">
            <v>תרומות שונות</v>
          </cell>
          <cell r="U4085">
            <v>47500</v>
          </cell>
          <cell r="V4085">
            <v>47500</v>
          </cell>
          <cell r="X4085">
            <v>47500</v>
          </cell>
          <cell r="Y4085">
            <v>24500</v>
          </cell>
        </row>
        <row r="4086">
          <cell r="U4086">
            <v>0</v>
          </cell>
          <cell r="V4086">
            <v>0</v>
          </cell>
          <cell r="X4086">
            <v>0</v>
          </cell>
          <cell r="Y4086">
            <v>0</v>
          </cell>
        </row>
        <row r="4087">
          <cell r="Q4087" t="str">
            <v>.814</v>
          </cell>
          <cell r="S4087" t="str">
            <v>השתת' במ. השלטון</v>
          </cell>
          <cell r="X4087">
            <v>240000</v>
          </cell>
          <cell r="Y4087">
            <v>238947</v>
          </cell>
        </row>
        <row r="4088">
          <cell r="U4088">
            <v>0</v>
          </cell>
          <cell r="V4088">
            <v>0</v>
          </cell>
          <cell r="X4088">
            <v>0</v>
          </cell>
        </row>
        <row r="4089">
          <cell r="Q4089" t="str">
            <v>.980</v>
          </cell>
          <cell r="S4089" t="str">
            <v>תקציב שוטף</v>
          </cell>
          <cell r="U4089">
            <v>50000</v>
          </cell>
          <cell r="V4089">
            <v>50000</v>
          </cell>
          <cell r="X4089">
            <v>40600</v>
          </cell>
          <cell r="Y4089">
            <v>29991.05</v>
          </cell>
        </row>
        <row r="4093">
          <cell r="J4093">
            <v>43</v>
          </cell>
          <cell r="L4093" t="str">
            <v>הכנסות משכ"ד</v>
          </cell>
          <cell r="M4093">
            <v>1830000</v>
          </cell>
          <cell r="N4093">
            <v>1830000</v>
          </cell>
          <cell r="O4093">
            <v>1470000</v>
          </cell>
          <cell r="P4093">
            <v>1216967.5</v>
          </cell>
          <cell r="Q4093" t="str">
            <v xml:space="preserve">724 </v>
          </cell>
          <cell r="S4093" t="str">
            <v>איגוד מכבי אש</v>
          </cell>
          <cell r="U4093">
            <v>2003000</v>
          </cell>
          <cell r="V4093">
            <v>2003000</v>
          </cell>
          <cell r="X4093">
            <v>2000000</v>
          </cell>
          <cell r="Y4093">
            <v>1892600</v>
          </cell>
        </row>
        <row r="4094">
          <cell r="J4094" t="str">
            <v>-------</v>
          </cell>
          <cell r="L4094" t="str">
            <v>---------------------</v>
          </cell>
          <cell r="M4094" t="str">
            <v>--------------</v>
          </cell>
          <cell r="N4094" t="str">
            <v>--------------</v>
          </cell>
          <cell r="O4094" t="str">
            <v>--------------</v>
          </cell>
          <cell r="P4094" t="str">
            <v>--------------</v>
          </cell>
          <cell r="Q4094" t="str">
            <v>-----------------</v>
          </cell>
          <cell r="S4094" t="str">
            <v>-----------------</v>
          </cell>
          <cell r="U4094" t="str">
            <v>--------------</v>
          </cell>
          <cell r="V4094" t="str">
            <v>--------------</v>
          </cell>
          <cell r="X4094" t="str">
            <v>--------------</v>
          </cell>
          <cell r="Y4094" t="str">
            <v>--------------</v>
          </cell>
        </row>
        <row r="4095">
          <cell r="J4095" t="str">
            <v>.642</v>
          </cell>
          <cell r="L4095" t="str">
            <v>שכ"ד מחברות</v>
          </cell>
          <cell r="M4095">
            <v>300000</v>
          </cell>
          <cell r="N4095">
            <v>300000</v>
          </cell>
          <cell r="O4095">
            <v>200000</v>
          </cell>
          <cell r="P4095">
            <v>316767.5</v>
          </cell>
          <cell r="Q4095" t="str">
            <v>.831</v>
          </cell>
          <cell r="S4095" t="str">
            <v>תקציב שוטף</v>
          </cell>
          <cell r="U4095">
            <v>2003000</v>
          </cell>
          <cell r="V4095">
            <v>2003000</v>
          </cell>
          <cell r="X4095">
            <v>2000000</v>
          </cell>
          <cell r="Y4095">
            <v>1892600</v>
          </cell>
        </row>
        <row r="4096">
          <cell r="X4096">
            <v>0</v>
          </cell>
        </row>
        <row r="4097">
          <cell r="J4097" t="str">
            <v>.643</v>
          </cell>
          <cell r="L4097" t="str">
            <v>שכירות חב' חשמל</v>
          </cell>
          <cell r="O4097">
            <v>240000</v>
          </cell>
          <cell r="P4097">
            <v>240000</v>
          </cell>
          <cell r="X4097">
            <v>0</v>
          </cell>
        </row>
        <row r="4098">
          <cell r="P4098">
            <v>0</v>
          </cell>
          <cell r="X4098">
            <v>0</v>
          </cell>
        </row>
        <row r="4099">
          <cell r="J4099" t="str">
            <v>.644</v>
          </cell>
          <cell r="L4099" t="str">
            <v>חברה מטרופולין</v>
          </cell>
          <cell r="M4099">
            <v>1500000</v>
          </cell>
          <cell r="N4099">
            <v>1500000</v>
          </cell>
          <cell r="O4099">
            <v>1000000</v>
          </cell>
          <cell r="P4099">
            <v>660200</v>
          </cell>
          <cell r="Q4099" t="str">
            <v>6111</v>
          </cell>
          <cell r="S4099" t="str">
            <v>שכר נבחרים</v>
          </cell>
          <cell r="U4099">
            <v>1425300</v>
          </cell>
          <cell r="V4099">
            <v>1425300</v>
          </cell>
          <cell r="X4099">
            <v>1360000</v>
          </cell>
          <cell r="Y4099">
            <v>1151293.6499999999</v>
          </cell>
        </row>
        <row r="4100">
          <cell r="P4100">
            <v>0</v>
          </cell>
          <cell r="Q4100" t="str">
            <v>---------</v>
          </cell>
          <cell r="S4100" t="str">
            <v>-----------------</v>
          </cell>
          <cell r="U4100" t="str">
            <v>--------------</v>
          </cell>
          <cell r="V4100" t="str">
            <v>--------------</v>
          </cell>
          <cell r="X4100" t="str">
            <v>--------------</v>
          </cell>
          <cell r="Y4100" t="str">
            <v>--------------</v>
          </cell>
        </row>
        <row r="4101">
          <cell r="J4101" t="str">
            <v>.646</v>
          </cell>
          <cell r="L4101" t="str">
            <v xml:space="preserve">שכ"ד מהדאר </v>
          </cell>
          <cell r="M4101">
            <v>30000</v>
          </cell>
          <cell r="N4101">
            <v>30000</v>
          </cell>
          <cell r="O4101">
            <v>30000</v>
          </cell>
          <cell r="Q4101" t="str">
            <v>.110</v>
          </cell>
          <cell r="S4101" t="str">
            <v>משכורות</v>
          </cell>
          <cell r="U4101">
            <v>1425300</v>
          </cell>
          <cell r="V4101">
            <v>1425300</v>
          </cell>
          <cell r="X4101">
            <v>1360000</v>
          </cell>
          <cell r="Y4101">
            <v>1151293.6499999999</v>
          </cell>
        </row>
        <row r="4102">
          <cell r="P4102">
            <v>0</v>
          </cell>
        </row>
        <row r="4105">
          <cell r="Q4105" t="str">
            <v>85</v>
          </cell>
          <cell r="S4105" t="str">
            <v>דת</v>
          </cell>
          <cell r="U4105">
            <v>3180000</v>
          </cell>
          <cell r="V4105">
            <v>3180000</v>
          </cell>
          <cell r="X4105">
            <v>3180000</v>
          </cell>
          <cell r="Y4105">
            <v>2921185</v>
          </cell>
        </row>
        <row r="4106">
          <cell r="Q4106" t="str">
            <v>-------</v>
          </cell>
          <cell r="S4106" t="str">
            <v>-----------------------</v>
          </cell>
          <cell r="U4106" t="str">
            <v>-----------------</v>
          </cell>
          <cell r="V4106" t="str">
            <v>-----------------</v>
          </cell>
          <cell r="X4106" t="str">
            <v>-----------------</v>
          </cell>
          <cell r="Y4106" t="str">
            <v>-----------------</v>
          </cell>
        </row>
        <row r="4107">
          <cell r="Q4107">
            <v>851</v>
          </cell>
          <cell r="S4107" t="str">
            <v>מועצה דתית</v>
          </cell>
          <cell r="U4107">
            <v>3180000</v>
          </cell>
          <cell r="V4107">
            <v>3180000</v>
          </cell>
          <cell r="X4107">
            <v>3180000</v>
          </cell>
          <cell r="Y4107">
            <v>2921185</v>
          </cell>
        </row>
        <row r="4108">
          <cell r="Q4108" t="str">
            <v>-------</v>
          </cell>
          <cell r="S4108" t="str">
            <v>-----------------------</v>
          </cell>
          <cell r="U4108" t="str">
            <v>--------------</v>
          </cell>
          <cell r="V4108" t="str">
            <v>--------------</v>
          </cell>
          <cell r="X4108" t="str">
            <v>--------------</v>
          </cell>
          <cell r="Y4108" t="str">
            <v>--------------</v>
          </cell>
        </row>
        <row r="4109">
          <cell r="Q4109" t="str">
            <v>.811</v>
          </cell>
          <cell r="S4109" t="str">
            <v>הקצבה שנתית</v>
          </cell>
          <cell r="U4109">
            <v>3180000</v>
          </cell>
          <cell r="V4109">
            <v>3180000</v>
          </cell>
          <cell r="X4109">
            <v>3180000</v>
          </cell>
          <cell r="Y4109">
            <v>2921185</v>
          </cell>
        </row>
        <row r="4110">
          <cell r="U4110" t="str">
            <v xml:space="preserve"> </v>
          </cell>
          <cell r="V4110" t="str">
            <v xml:space="preserve"> </v>
          </cell>
        </row>
        <row r="4111">
          <cell r="Q4111" t="str">
            <v>79</v>
          </cell>
          <cell r="S4111" t="str">
            <v>ועדה חקלאית</v>
          </cell>
          <cell r="U4111">
            <v>295400</v>
          </cell>
          <cell r="V4111">
            <v>295400</v>
          </cell>
          <cell r="X4111">
            <v>293900</v>
          </cell>
          <cell r="Y4111">
            <v>191674.23</v>
          </cell>
        </row>
        <row r="4112">
          <cell r="Q4112" t="str">
            <v>--------</v>
          </cell>
          <cell r="S4112" t="str">
            <v>-----------------</v>
          </cell>
          <cell r="U4112" t="str">
            <v>--------------</v>
          </cell>
          <cell r="V4112" t="str">
            <v>--------------</v>
          </cell>
          <cell r="X4112" t="str">
            <v>--------------</v>
          </cell>
          <cell r="Y4112" t="str">
            <v>--------------</v>
          </cell>
        </row>
        <row r="4113">
          <cell r="Q4113" t="str">
            <v>.110</v>
          </cell>
          <cell r="S4113" t="str">
            <v xml:space="preserve">משכורת  </v>
          </cell>
          <cell r="U4113">
            <v>74200</v>
          </cell>
          <cell r="V4113">
            <v>74200</v>
          </cell>
          <cell r="X4113">
            <v>70800</v>
          </cell>
          <cell r="Y4113">
            <v>74343.59</v>
          </cell>
        </row>
        <row r="4114">
          <cell r="M4114" t="str">
            <v xml:space="preserve"> </v>
          </cell>
          <cell r="N4114" t="str">
            <v xml:space="preserve"> </v>
          </cell>
          <cell r="U4114">
            <v>0</v>
          </cell>
          <cell r="V4114">
            <v>0</v>
          </cell>
          <cell r="X4114">
            <v>0</v>
          </cell>
          <cell r="Y4114">
            <v>0</v>
          </cell>
        </row>
        <row r="4115">
          <cell r="Q4115" t="str">
            <v>.431</v>
          </cell>
          <cell r="S4115" t="str">
            <v>חשמל</v>
          </cell>
          <cell r="U4115">
            <v>3400</v>
          </cell>
          <cell r="V4115">
            <v>3400</v>
          </cell>
          <cell r="X4115">
            <v>4000</v>
          </cell>
          <cell r="Y4115">
            <v>3778.29</v>
          </cell>
        </row>
        <row r="4116">
          <cell r="Y4116">
            <v>0</v>
          </cell>
        </row>
        <row r="4117">
          <cell r="Q4117" t="str">
            <v>.432</v>
          </cell>
          <cell r="S4117" t="str">
            <v>מים</v>
          </cell>
          <cell r="U4117">
            <v>400</v>
          </cell>
          <cell r="V4117">
            <v>400</v>
          </cell>
          <cell r="X4117">
            <v>200</v>
          </cell>
          <cell r="Y4117">
            <v>167.35</v>
          </cell>
        </row>
        <row r="4118">
          <cell r="U4118">
            <v>0</v>
          </cell>
          <cell r="V4118">
            <v>0</v>
          </cell>
          <cell r="X4118">
            <v>0</v>
          </cell>
          <cell r="Y4118">
            <v>0</v>
          </cell>
        </row>
        <row r="4119">
          <cell r="Q4119" t="str">
            <v>.440</v>
          </cell>
          <cell r="S4119" t="str">
            <v>ביטוח</v>
          </cell>
          <cell r="U4119">
            <v>1800</v>
          </cell>
          <cell r="V4119">
            <v>1800</v>
          </cell>
          <cell r="X4119">
            <v>2000</v>
          </cell>
          <cell r="Y4119">
            <v>1716.9</v>
          </cell>
        </row>
        <row r="4120">
          <cell r="U4120">
            <v>0</v>
          </cell>
          <cell r="V4120">
            <v>0</v>
          </cell>
          <cell r="X4120">
            <v>0</v>
          </cell>
          <cell r="Y4120">
            <v>0</v>
          </cell>
        </row>
        <row r="4121">
          <cell r="Q4121" t="str">
            <v>.511</v>
          </cell>
          <cell r="S4121" t="str">
            <v>הוצאות כיבוד</v>
          </cell>
          <cell r="U4121">
            <v>1000</v>
          </cell>
          <cell r="V4121">
            <v>1000</v>
          </cell>
          <cell r="X4121">
            <v>1000</v>
          </cell>
          <cell r="Y4121">
            <v>860.77</v>
          </cell>
        </row>
        <row r="4122">
          <cell r="U4122">
            <v>0</v>
          </cell>
          <cell r="V4122">
            <v>0</v>
          </cell>
          <cell r="X4122">
            <v>0</v>
          </cell>
          <cell r="Y4122">
            <v>0</v>
          </cell>
        </row>
        <row r="4123">
          <cell r="Q4123" t="str">
            <v>.560</v>
          </cell>
          <cell r="S4123" t="str">
            <v>הוצאות משרדיות</v>
          </cell>
          <cell r="U4123">
            <v>1000</v>
          </cell>
          <cell r="V4123">
            <v>1000</v>
          </cell>
          <cell r="X4123">
            <v>1000</v>
          </cell>
          <cell r="Y4123">
            <v>996.72</v>
          </cell>
        </row>
        <row r="4124">
          <cell r="U4124">
            <v>0</v>
          </cell>
          <cell r="V4124">
            <v>0</v>
          </cell>
          <cell r="X4124">
            <v>0</v>
          </cell>
          <cell r="Y4124">
            <v>0</v>
          </cell>
        </row>
        <row r="4125">
          <cell r="Q4125" t="str">
            <v>.593</v>
          </cell>
          <cell r="S4125" t="str">
            <v>השתת' בהוצ' הנח"ש</v>
          </cell>
          <cell r="U4125">
            <v>0</v>
          </cell>
          <cell r="V4125">
            <v>0</v>
          </cell>
          <cell r="X4125">
            <v>200</v>
          </cell>
          <cell r="Y4125">
            <v>27.65</v>
          </cell>
        </row>
        <row r="4126">
          <cell r="U4126">
            <v>0</v>
          </cell>
          <cell r="V4126">
            <v>0</v>
          </cell>
          <cell r="X4126">
            <v>0</v>
          </cell>
          <cell r="Y4126">
            <v>0</v>
          </cell>
        </row>
        <row r="4127">
          <cell r="Q4127" t="str">
            <v>.752</v>
          </cell>
          <cell r="S4127" t="str">
            <v>צילומי אויר</v>
          </cell>
          <cell r="U4127">
            <v>2800</v>
          </cell>
          <cell r="V4127">
            <v>2800</v>
          </cell>
          <cell r="X4127">
            <v>2800</v>
          </cell>
          <cell r="Y4127">
            <v>225</v>
          </cell>
        </row>
        <row r="4128">
          <cell r="U4128">
            <v>0</v>
          </cell>
          <cell r="V4128">
            <v>0</v>
          </cell>
          <cell r="X4128">
            <v>0</v>
          </cell>
          <cell r="Y4128">
            <v>0</v>
          </cell>
        </row>
        <row r="4129">
          <cell r="Q4129" t="str">
            <v>.753</v>
          </cell>
          <cell r="S4129" t="str">
            <v>אחזקת דרכים חקלאים</v>
          </cell>
          <cell r="U4129">
            <v>190000</v>
          </cell>
          <cell r="V4129">
            <v>190000</v>
          </cell>
          <cell r="X4129">
            <v>190000</v>
          </cell>
          <cell r="Y4129">
            <v>109528.8</v>
          </cell>
        </row>
        <row r="4130">
          <cell r="U4130">
            <v>0</v>
          </cell>
          <cell r="V4130">
            <v>0</v>
          </cell>
          <cell r="X4130">
            <v>0</v>
          </cell>
          <cell r="Y4130">
            <v>0</v>
          </cell>
        </row>
        <row r="4131">
          <cell r="Q4131" t="str">
            <v>.780</v>
          </cell>
          <cell r="S4131" t="str">
            <v>תקציב שוטף</v>
          </cell>
          <cell r="U4131">
            <v>20800</v>
          </cell>
          <cell r="V4131">
            <v>20800</v>
          </cell>
          <cell r="X4131">
            <v>21900</v>
          </cell>
          <cell r="Y4131">
            <v>29</v>
          </cell>
        </row>
        <row r="4133">
          <cell r="L4133" t="str">
            <v>יחידה איזורית</v>
          </cell>
          <cell r="S4133" t="str">
            <v>יחידה אזורית</v>
          </cell>
          <cell r="X4133">
            <v>0</v>
          </cell>
        </row>
        <row r="4134">
          <cell r="J4134" t="str">
            <v>37</v>
          </cell>
          <cell r="L4134" t="str">
            <v>לאיכות הסביבה</v>
          </cell>
          <cell r="M4134">
            <v>1960800</v>
          </cell>
          <cell r="N4134">
            <v>1960800</v>
          </cell>
          <cell r="O4134">
            <v>1561200</v>
          </cell>
          <cell r="P4134">
            <v>1403311.98</v>
          </cell>
          <cell r="Q4134" t="str">
            <v xml:space="preserve">87   </v>
          </cell>
          <cell r="S4134" t="str">
            <v>לאיכות הסביבה</v>
          </cell>
          <cell r="U4134">
            <v>2555000</v>
          </cell>
          <cell r="V4134">
            <v>2555000</v>
          </cell>
          <cell r="X4134">
            <v>2175400</v>
          </cell>
          <cell r="Y4134">
            <v>2264139.91</v>
          </cell>
        </row>
        <row r="4135">
          <cell r="J4135" t="str">
            <v>-------</v>
          </cell>
          <cell r="L4135" t="str">
            <v>---------------------</v>
          </cell>
          <cell r="M4135" t="str">
            <v>--------------</v>
          </cell>
          <cell r="N4135" t="str">
            <v>--------------</v>
          </cell>
          <cell r="O4135" t="str">
            <v>--------------</v>
          </cell>
          <cell r="P4135" t="str">
            <v>--------------</v>
          </cell>
          <cell r="Q4135" t="str">
            <v>-------</v>
          </cell>
          <cell r="S4135" t="str">
            <v>-----------------</v>
          </cell>
          <cell r="U4135" t="str">
            <v>-----------------</v>
          </cell>
          <cell r="V4135" t="str">
            <v>-----------------</v>
          </cell>
          <cell r="X4135" t="str">
            <v>-----------------</v>
          </cell>
          <cell r="Y4135" t="str">
            <v>-----------------</v>
          </cell>
        </row>
        <row r="4136">
          <cell r="J4136">
            <v>371</v>
          </cell>
          <cell r="L4136" t="str">
            <v>יחידה אזורית</v>
          </cell>
          <cell r="M4136">
            <v>1960800</v>
          </cell>
          <cell r="N4136">
            <v>1960800</v>
          </cell>
          <cell r="O4136">
            <v>1561200</v>
          </cell>
          <cell r="P4136">
            <v>1403311.98</v>
          </cell>
          <cell r="Q4136">
            <v>871</v>
          </cell>
          <cell r="S4136" t="str">
            <v>יחידה אזורית</v>
          </cell>
          <cell r="U4136">
            <v>2555000</v>
          </cell>
          <cell r="V4136">
            <v>2555000</v>
          </cell>
          <cell r="X4136">
            <v>2175400</v>
          </cell>
          <cell r="Y4136">
            <v>2264139.91</v>
          </cell>
        </row>
        <row r="4137">
          <cell r="J4137" t="str">
            <v>-------</v>
          </cell>
          <cell r="L4137" t="str">
            <v>---------------------</v>
          </cell>
          <cell r="M4137" t="str">
            <v>--------------</v>
          </cell>
          <cell r="N4137" t="str">
            <v>--------------</v>
          </cell>
          <cell r="O4137" t="str">
            <v>--------------</v>
          </cell>
          <cell r="P4137" t="str">
            <v>--------------</v>
          </cell>
          <cell r="Q4137" t="str">
            <v>-------</v>
          </cell>
          <cell r="S4137" t="str">
            <v>-----------------</v>
          </cell>
          <cell r="U4137" t="str">
            <v>-----------------</v>
          </cell>
          <cell r="V4137" t="str">
            <v>-----------------</v>
          </cell>
          <cell r="X4137" t="str">
            <v>--------------</v>
          </cell>
          <cell r="Y4137" t="str">
            <v>--------------</v>
          </cell>
        </row>
        <row r="4138">
          <cell r="J4138" t="str">
            <v>.420</v>
          </cell>
          <cell r="L4138" t="str">
            <v>הכנסות עצמיות</v>
          </cell>
          <cell r="M4138">
            <v>36000</v>
          </cell>
          <cell r="N4138">
            <v>36000</v>
          </cell>
          <cell r="O4138">
            <v>5000</v>
          </cell>
          <cell r="P4138">
            <v>53602.68</v>
          </cell>
          <cell r="Q4138" t="str">
            <v>.110</v>
          </cell>
          <cell r="S4138" t="str">
            <v>משכורות</v>
          </cell>
          <cell r="U4138">
            <v>1681600</v>
          </cell>
          <cell r="V4138">
            <v>1681600</v>
          </cell>
          <cell r="X4138">
            <v>1604400</v>
          </cell>
          <cell r="Y4138">
            <v>1592850.99</v>
          </cell>
        </row>
        <row r="4139">
          <cell r="U4139">
            <v>0</v>
          </cell>
          <cell r="V4139">
            <v>0</v>
          </cell>
          <cell r="X4139">
            <v>0</v>
          </cell>
        </row>
        <row r="4140">
          <cell r="J4140" t="str">
            <v>.421</v>
          </cell>
          <cell r="L4140" t="str">
            <v>קנסות אכיפה ברעננה</v>
          </cell>
          <cell r="M4140">
            <v>150000</v>
          </cell>
          <cell r="N4140">
            <v>150000</v>
          </cell>
          <cell r="Q4140" t="str">
            <v>.130</v>
          </cell>
          <cell r="S4140" t="str">
            <v>שעות נוספות</v>
          </cell>
          <cell r="U4140">
            <v>80600</v>
          </cell>
          <cell r="V4140">
            <v>80600</v>
          </cell>
          <cell r="X4140">
            <v>80600</v>
          </cell>
          <cell r="Y4140">
            <v>71228.600000000006</v>
          </cell>
        </row>
        <row r="4141">
          <cell r="U4141">
            <v>0</v>
          </cell>
          <cell r="V4141">
            <v>0</v>
          </cell>
          <cell r="X4141">
            <v>0</v>
          </cell>
        </row>
        <row r="4142">
          <cell r="J4142" t="str">
            <v>.711</v>
          </cell>
          <cell r="L4142" t="str">
            <v>השתת' רשויות שכנות</v>
          </cell>
          <cell r="M4142">
            <v>1261800</v>
          </cell>
          <cell r="N4142">
            <v>1261800</v>
          </cell>
          <cell r="O4142">
            <v>1263200</v>
          </cell>
          <cell r="P4142">
            <v>994761</v>
          </cell>
          <cell r="Q4142" t="str">
            <v>.210</v>
          </cell>
          <cell r="S4142" t="str">
            <v>שכר פרויקטורים</v>
          </cell>
          <cell r="U4142">
            <v>150000</v>
          </cell>
          <cell r="V4142">
            <v>150000</v>
          </cell>
          <cell r="Y4142">
            <v>82365.66</v>
          </cell>
        </row>
        <row r="4144">
          <cell r="J4144" t="str">
            <v>.712</v>
          </cell>
          <cell r="L4144" t="str">
            <v>החזר שכר מפרויקטורים</v>
          </cell>
          <cell r="M4144">
            <v>150000</v>
          </cell>
          <cell r="N4144">
            <v>150000</v>
          </cell>
          <cell r="P4144">
            <v>4276.8</v>
          </cell>
          <cell r="Q4144" t="str">
            <v>.211</v>
          </cell>
          <cell r="S4144" t="str">
            <v>סיירת אכיפת סביבתי</v>
          </cell>
          <cell r="U4144">
            <v>150000</v>
          </cell>
          <cell r="V4144">
            <v>150000</v>
          </cell>
        </row>
        <row r="4146">
          <cell r="J4146" t="str">
            <v>.713</v>
          </cell>
          <cell r="L4146" t="str">
            <v>פרויקטים מיוחדים</v>
          </cell>
          <cell r="M4146">
            <v>70000</v>
          </cell>
          <cell r="N4146">
            <v>70000</v>
          </cell>
          <cell r="Q4146" t="str">
            <v>.420</v>
          </cell>
          <cell r="S4146" t="str">
            <v>תיקונים</v>
          </cell>
          <cell r="U4146">
            <v>2900</v>
          </cell>
          <cell r="V4146">
            <v>2900</v>
          </cell>
          <cell r="X4146">
            <v>2900</v>
          </cell>
          <cell r="Y4146">
            <v>1228.75</v>
          </cell>
        </row>
        <row r="4147">
          <cell r="U4147">
            <v>0</v>
          </cell>
          <cell r="V4147">
            <v>0</v>
          </cell>
          <cell r="X4147">
            <v>0</v>
          </cell>
          <cell r="Y4147">
            <v>0</v>
          </cell>
        </row>
        <row r="4148">
          <cell r="J4148" t="str">
            <v>.991</v>
          </cell>
          <cell r="L4148" t="str">
            <v xml:space="preserve">משרד לאכות </v>
          </cell>
          <cell r="M4148">
            <v>100000</v>
          </cell>
          <cell r="N4148">
            <v>100000</v>
          </cell>
          <cell r="O4148">
            <v>100000</v>
          </cell>
          <cell r="P4148">
            <v>151590</v>
          </cell>
          <cell r="Q4148" t="str">
            <v>.431</v>
          </cell>
          <cell r="S4148" t="str">
            <v>חשמל</v>
          </cell>
          <cell r="U4148">
            <v>14700</v>
          </cell>
          <cell r="V4148">
            <v>14700</v>
          </cell>
          <cell r="X4148">
            <v>12000</v>
          </cell>
          <cell r="Y4148">
            <v>17082.48</v>
          </cell>
        </row>
        <row r="4149">
          <cell r="L4149" t="str">
            <v>הסביבה</v>
          </cell>
          <cell r="P4149">
            <v>0</v>
          </cell>
          <cell r="Y4149">
            <v>0</v>
          </cell>
        </row>
        <row r="4150">
          <cell r="J4150" t="str">
            <v>.993</v>
          </cell>
          <cell r="L4150" t="str">
            <v>פרויקטים מיוחדים</v>
          </cell>
          <cell r="M4150">
            <v>180000</v>
          </cell>
          <cell r="N4150">
            <v>180000</v>
          </cell>
          <cell r="O4150">
            <v>180000</v>
          </cell>
          <cell r="P4150">
            <v>141553.5</v>
          </cell>
          <cell r="Q4150" t="str">
            <v>.432</v>
          </cell>
          <cell r="S4150" t="str">
            <v>מים</v>
          </cell>
          <cell r="U4150">
            <v>1000</v>
          </cell>
          <cell r="V4150">
            <v>1000</v>
          </cell>
          <cell r="X4150">
            <v>1000</v>
          </cell>
          <cell r="Y4150">
            <v>996.62</v>
          </cell>
        </row>
        <row r="4151">
          <cell r="U4151">
            <v>0</v>
          </cell>
          <cell r="V4151">
            <v>0</v>
          </cell>
          <cell r="X4151">
            <v>0</v>
          </cell>
          <cell r="Y4151">
            <v>0</v>
          </cell>
        </row>
        <row r="4152">
          <cell r="J4152" t="str">
            <v>.994</v>
          </cell>
          <cell r="L4152" t="str">
            <v>" נמלת אש "-השתתפו</v>
          </cell>
          <cell r="M4152">
            <v>13000</v>
          </cell>
          <cell r="N4152">
            <v>13000</v>
          </cell>
          <cell r="O4152">
            <v>13000</v>
          </cell>
          <cell r="P4152">
            <v>57528</v>
          </cell>
          <cell r="Q4152" t="str">
            <v>.440</v>
          </cell>
          <cell r="S4152" t="str">
            <v>ביטוח</v>
          </cell>
          <cell r="U4152">
            <v>25000</v>
          </cell>
          <cell r="V4152">
            <v>25000</v>
          </cell>
          <cell r="X4152">
            <v>21000</v>
          </cell>
          <cell r="Y4152">
            <v>24549.119999999999</v>
          </cell>
        </row>
        <row r="4153">
          <cell r="U4153">
            <v>0</v>
          </cell>
          <cell r="V4153">
            <v>0</v>
          </cell>
          <cell r="X4153">
            <v>0</v>
          </cell>
          <cell r="Y4153">
            <v>0</v>
          </cell>
        </row>
        <row r="4154">
          <cell r="Q4154" t="str">
            <v>.450</v>
          </cell>
          <cell r="S4154" t="str">
            <v>רהוט ואחזקתו</v>
          </cell>
          <cell r="U4154">
            <v>1900</v>
          </cell>
          <cell r="V4154">
            <v>1900</v>
          </cell>
          <cell r="X4154">
            <v>1900</v>
          </cell>
          <cell r="Y4154">
            <v>460.52</v>
          </cell>
        </row>
        <row r="4155">
          <cell r="U4155">
            <v>0</v>
          </cell>
          <cell r="V4155">
            <v>0</v>
          </cell>
          <cell r="X4155">
            <v>0</v>
          </cell>
          <cell r="Y4155">
            <v>0</v>
          </cell>
        </row>
        <row r="4156">
          <cell r="Q4156" t="str">
            <v>.511</v>
          </cell>
          <cell r="S4156" t="str">
            <v>הוצאות כיבוד</v>
          </cell>
          <cell r="U4156">
            <v>4500</v>
          </cell>
          <cell r="V4156">
            <v>4500</v>
          </cell>
          <cell r="X4156">
            <v>2900</v>
          </cell>
          <cell r="Y4156">
            <v>2682.1</v>
          </cell>
        </row>
        <row r="4157">
          <cell r="U4157">
            <v>0</v>
          </cell>
          <cell r="V4157">
            <v>0</v>
          </cell>
          <cell r="X4157">
            <v>0</v>
          </cell>
          <cell r="Y4157">
            <v>0</v>
          </cell>
        </row>
        <row r="4158">
          <cell r="L4158" t="str">
            <v>השת' רעננה  % 32.02</v>
          </cell>
          <cell r="M4158">
            <v>594200</v>
          </cell>
          <cell r="N4158">
            <v>594200</v>
          </cell>
          <cell r="Q4158" t="str">
            <v>.522</v>
          </cell>
          <cell r="S4158" t="str">
            <v>ספרים ועתונים</v>
          </cell>
          <cell r="U4158">
            <v>1000</v>
          </cell>
          <cell r="V4158">
            <v>1000</v>
          </cell>
          <cell r="X4158">
            <v>1000</v>
          </cell>
          <cell r="Y4158">
            <v>771</v>
          </cell>
        </row>
        <row r="4159">
          <cell r="L4159" t="str">
            <v xml:space="preserve">לא נכלל בסכום </v>
          </cell>
          <cell r="U4159">
            <v>0</v>
          </cell>
          <cell r="V4159">
            <v>0</v>
          </cell>
          <cell r="X4159">
            <v>0</v>
          </cell>
          <cell r="Y4159">
            <v>0</v>
          </cell>
        </row>
        <row r="4160">
          <cell r="Q4160" t="str">
            <v>.540</v>
          </cell>
          <cell r="S4160" t="str">
            <v>טלפון</v>
          </cell>
          <cell r="U4160">
            <v>20700</v>
          </cell>
          <cell r="V4160">
            <v>20700</v>
          </cell>
          <cell r="X4160">
            <v>33000</v>
          </cell>
          <cell r="Y4160">
            <v>34955.629999999997</v>
          </cell>
        </row>
        <row r="4161">
          <cell r="U4161">
            <v>0</v>
          </cell>
          <cell r="V4161">
            <v>0</v>
          </cell>
          <cell r="X4161">
            <v>0</v>
          </cell>
          <cell r="Y4161">
            <v>0</v>
          </cell>
        </row>
        <row r="4162">
          <cell r="M4162" t="str">
            <v xml:space="preserve"> </v>
          </cell>
          <cell r="N4162" t="str">
            <v xml:space="preserve"> </v>
          </cell>
          <cell r="Q4162" t="str">
            <v>.541</v>
          </cell>
          <cell r="S4162" t="str">
            <v xml:space="preserve"> בולים</v>
          </cell>
          <cell r="U4162">
            <v>4900</v>
          </cell>
          <cell r="V4162">
            <v>4900</v>
          </cell>
          <cell r="X4162">
            <v>2900</v>
          </cell>
          <cell r="Y4162">
            <v>3398.27</v>
          </cell>
        </row>
        <row r="4163">
          <cell r="U4163">
            <v>0</v>
          </cell>
          <cell r="V4163">
            <v>0</v>
          </cell>
          <cell r="X4163">
            <v>0</v>
          </cell>
          <cell r="Y4163">
            <v>0</v>
          </cell>
        </row>
        <row r="4164">
          <cell r="Q4164" t="str">
            <v>.550</v>
          </cell>
          <cell r="S4164" t="str">
            <v>פרסומים</v>
          </cell>
          <cell r="U4164">
            <v>4800</v>
          </cell>
          <cell r="V4164">
            <v>4800</v>
          </cell>
          <cell r="X4164">
            <v>4800</v>
          </cell>
          <cell r="Y4164">
            <v>613.05999999999995</v>
          </cell>
        </row>
        <row r="4165">
          <cell r="U4165">
            <v>0</v>
          </cell>
          <cell r="V4165">
            <v>0</v>
          </cell>
          <cell r="X4165">
            <v>0</v>
          </cell>
          <cell r="Y4165">
            <v>0</v>
          </cell>
        </row>
        <row r="4166">
          <cell r="Q4166" t="str">
            <v>.560</v>
          </cell>
          <cell r="S4166" t="str">
            <v>הוצאות משרדיות</v>
          </cell>
          <cell r="U4166">
            <v>4800</v>
          </cell>
          <cell r="V4166">
            <v>4800</v>
          </cell>
          <cell r="X4166">
            <v>4800</v>
          </cell>
          <cell r="Y4166">
            <v>4028.96</v>
          </cell>
        </row>
        <row r="4167">
          <cell r="U4167">
            <v>0</v>
          </cell>
          <cell r="V4167">
            <v>0</v>
          </cell>
          <cell r="X4167">
            <v>0</v>
          </cell>
          <cell r="Y4167">
            <v>0</v>
          </cell>
        </row>
        <row r="4168">
          <cell r="Q4168" t="str">
            <v>.593</v>
          </cell>
          <cell r="S4168" t="str">
            <v>השתת' בהוצ' הנח"ש</v>
          </cell>
          <cell r="U4168">
            <v>400</v>
          </cell>
          <cell r="V4168">
            <v>400</v>
          </cell>
          <cell r="X4168">
            <v>3000</v>
          </cell>
          <cell r="Y4168">
            <v>1104.81</v>
          </cell>
        </row>
        <row r="4169">
          <cell r="U4169">
            <v>0</v>
          </cell>
          <cell r="V4169">
            <v>0</v>
          </cell>
          <cell r="X4169">
            <v>0</v>
          </cell>
          <cell r="Y4169">
            <v>0</v>
          </cell>
        </row>
        <row r="4170">
          <cell r="Q4170" t="str">
            <v>.720</v>
          </cell>
          <cell r="S4170" t="str">
            <v>כוננות חומרים מסוכנים</v>
          </cell>
          <cell r="U4170">
            <v>2900</v>
          </cell>
          <cell r="V4170">
            <v>2900</v>
          </cell>
          <cell r="X4170">
            <v>2900</v>
          </cell>
          <cell r="Y4170">
            <v>2575</v>
          </cell>
        </row>
        <row r="4171">
          <cell r="U4171">
            <v>0</v>
          </cell>
          <cell r="V4171">
            <v>0</v>
          </cell>
          <cell r="X4171">
            <v>0</v>
          </cell>
          <cell r="Y4171">
            <v>0</v>
          </cell>
        </row>
        <row r="4172">
          <cell r="Q4172" t="str">
            <v>.730</v>
          </cell>
          <cell r="S4172" t="str">
            <v>החזקת מכניות בטוח</v>
          </cell>
          <cell r="U4172">
            <v>99000</v>
          </cell>
          <cell r="V4172">
            <v>99000</v>
          </cell>
          <cell r="X4172">
            <v>92000</v>
          </cell>
          <cell r="Y4172">
            <v>130671.8</v>
          </cell>
        </row>
        <row r="4173">
          <cell r="Y4173">
            <v>0</v>
          </cell>
        </row>
        <row r="4174">
          <cell r="M4174" t="str">
            <v xml:space="preserve"> </v>
          </cell>
          <cell r="N4174" t="str">
            <v xml:space="preserve"> </v>
          </cell>
          <cell r="Q4174" t="str">
            <v>.750</v>
          </cell>
          <cell r="S4174" t="str">
            <v>עבודות קבלניות</v>
          </cell>
          <cell r="U4174">
            <v>30000</v>
          </cell>
          <cell r="V4174">
            <v>30000</v>
          </cell>
          <cell r="X4174">
            <v>30000</v>
          </cell>
          <cell r="Y4174">
            <v>36281.46</v>
          </cell>
        </row>
        <row r="4175">
          <cell r="U4175">
            <v>0</v>
          </cell>
          <cell r="V4175">
            <v>0</v>
          </cell>
          <cell r="X4175">
            <v>0</v>
          </cell>
          <cell r="Y4175">
            <v>0</v>
          </cell>
        </row>
        <row r="4176">
          <cell r="Q4176" t="str">
            <v>.759</v>
          </cell>
          <cell r="S4176" t="str">
            <v>אחזקה</v>
          </cell>
          <cell r="U4176">
            <v>8600</v>
          </cell>
          <cell r="V4176">
            <v>8600</v>
          </cell>
          <cell r="X4176">
            <v>8600</v>
          </cell>
          <cell r="Y4176">
            <v>2262</v>
          </cell>
        </row>
        <row r="4177">
          <cell r="U4177">
            <v>0</v>
          </cell>
          <cell r="V4177">
            <v>0</v>
          </cell>
          <cell r="X4177">
            <v>0</v>
          </cell>
          <cell r="Y4177">
            <v>0</v>
          </cell>
        </row>
        <row r="4178">
          <cell r="Q4178" t="str">
            <v>.780</v>
          </cell>
          <cell r="S4178" t="str">
            <v>השתלמויות</v>
          </cell>
          <cell r="U4178">
            <v>4800</v>
          </cell>
          <cell r="V4178">
            <v>4800</v>
          </cell>
          <cell r="X4178">
            <v>4800</v>
          </cell>
          <cell r="Y4178">
            <v>1532</v>
          </cell>
        </row>
        <row r="4179">
          <cell r="U4179">
            <v>0</v>
          </cell>
          <cell r="V4179">
            <v>0</v>
          </cell>
          <cell r="X4179">
            <v>0</v>
          </cell>
        </row>
        <row r="4180">
          <cell r="M4180" t="str">
            <v xml:space="preserve"> </v>
          </cell>
          <cell r="N4180" t="str">
            <v xml:space="preserve"> </v>
          </cell>
          <cell r="Q4180" t="str">
            <v>.783</v>
          </cell>
          <cell r="S4180" t="str">
            <v>חינוך והסברה</v>
          </cell>
          <cell r="U4180">
            <v>7600</v>
          </cell>
          <cell r="V4180">
            <v>7600</v>
          </cell>
          <cell r="X4180">
            <v>7600</v>
          </cell>
          <cell r="Y4180">
            <v>5877.48</v>
          </cell>
        </row>
        <row r="4181">
          <cell r="U4181">
            <v>0</v>
          </cell>
          <cell r="V4181">
            <v>0</v>
          </cell>
          <cell r="X4181">
            <v>0</v>
          </cell>
          <cell r="Y4181">
            <v>0</v>
          </cell>
        </row>
        <row r="4182">
          <cell r="Q4182" t="str">
            <v>.784</v>
          </cell>
          <cell r="S4182" t="str">
            <v>ניטור יתושים ונמלת</v>
          </cell>
          <cell r="U4182">
            <v>40000</v>
          </cell>
          <cell r="V4182">
            <v>40000</v>
          </cell>
          <cell r="X4182">
            <v>40000</v>
          </cell>
          <cell r="Y4182">
            <v>37998</v>
          </cell>
        </row>
        <row r="4183">
          <cell r="S4183" t="str">
            <v>האש</v>
          </cell>
          <cell r="U4183">
            <v>0</v>
          </cell>
          <cell r="V4183">
            <v>0</v>
          </cell>
          <cell r="X4183">
            <v>0</v>
          </cell>
          <cell r="Y4183">
            <v>0</v>
          </cell>
        </row>
        <row r="4184">
          <cell r="Q4184" t="str">
            <v>.785</v>
          </cell>
          <cell r="S4184" t="str">
            <v>פרויקטים מיוחדים</v>
          </cell>
          <cell r="U4184">
            <v>180000</v>
          </cell>
          <cell r="V4184">
            <v>180000</v>
          </cell>
          <cell r="X4184">
            <v>180000</v>
          </cell>
          <cell r="Y4184">
            <v>140055.46</v>
          </cell>
        </row>
        <row r="4185">
          <cell r="Q4185" t="str">
            <v>.787</v>
          </cell>
          <cell r="S4185" t="str">
            <v>חוף השרון-פרוייקטו</v>
          </cell>
          <cell r="U4185">
            <v>0</v>
          </cell>
          <cell r="V4185">
            <v>0</v>
          </cell>
          <cell r="X4185">
            <v>0</v>
          </cell>
          <cell r="Y4185">
            <v>49300</v>
          </cell>
        </row>
        <row r="4186">
          <cell r="Q4186" t="str">
            <v>.930</v>
          </cell>
          <cell r="S4186" t="str">
            <v xml:space="preserve"> רכישת ציוד</v>
          </cell>
          <cell r="U4186">
            <v>26600</v>
          </cell>
          <cell r="V4186">
            <v>26600</v>
          </cell>
          <cell r="X4186">
            <v>26600</v>
          </cell>
          <cell r="Y4186">
            <v>15020.14</v>
          </cell>
        </row>
        <row r="4187">
          <cell r="Q4187" t="str">
            <v>.950</v>
          </cell>
          <cell r="S4187" t="str">
            <v>הוצאות תכנון</v>
          </cell>
          <cell r="U4187">
            <v>6700</v>
          </cell>
          <cell r="V4187">
            <v>6700</v>
          </cell>
          <cell r="X4187">
            <v>6700</v>
          </cell>
          <cell r="Y4187">
            <v>4250</v>
          </cell>
        </row>
        <row r="4189">
          <cell r="L4189" t="str">
            <v xml:space="preserve">סה"כ וטרינרי </v>
          </cell>
          <cell r="M4189">
            <v>3047900</v>
          </cell>
          <cell r="N4189">
            <v>3047900</v>
          </cell>
          <cell r="O4189">
            <v>2786000</v>
          </cell>
          <cell r="P4189">
            <v>2081552.09</v>
          </cell>
          <cell r="S4189" t="str">
            <v xml:space="preserve">סה"כ וטרינרי </v>
          </cell>
          <cell r="U4189">
            <v>3333800</v>
          </cell>
          <cell r="V4189">
            <v>3333800</v>
          </cell>
          <cell r="X4189">
            <v>3298900</v>
          </cell>
          <cell r="Y4189">
            <v>3073251.25</v>
          </cell>
        </row>
        <row r="4190">
          <cell r="L4190" t="str">
            <v>-----------------</v>
          </cell>
          <cell r="M4190" t="str">
            <v>-----------------</v>
          </cell>
          <cell r="N4190" t="str">
            <v>-----------------</v>
          </cell>
          <cell r="O4190" t="str">
            <v>--------------</v>
          </cell>
          <cell r="P4190" t="str">
            <v>--------------</v>
          </cell>
          <cell r="S4190" t="str">
            <v>-----------------</v>
          </cell>
          <cell r="U4190" t="str">
            <v>-----------------</v>
          </cell>
          <cell r="V4190" t="str">
            <v>-----------------</v>
          </cell>
          <cell r="X4190" t="str">
            <v>-----------------</v>
          </cell>
          <cell r="Y4190" t="str">
            <v>-----------------</v>
          </cell>
        </row>
        <row r="4191">
          <cell r="J4191">
            <v>214</v>
          </cell>
          <cell r="L4191" t="str">
            <v>וטרינרי משותף</v>
          </cell>
          <cell r="M4191">
            <v>2751900</v>
          </cell>
          <cell r="N4191">
            <v>2751900</v>
          </cell>
          <cell r="O4191">
            <v>2490000</v>
          </cell>
          <cell r="P4191">
            <v>1849527.09</v>
          </cell>
          <cell r="Q4191">
            <v>714</v>
          </cell>
          <cell r="S4191" t="str">
            <v>וטרינרי משותף</v>
          </cell>
          <cell r="U4191">
            <v>3113800</v>
          </cell>
          <cell r="V4191">
            <v>3113800</v>
          </cell>
          <cell r="X4191">
            <v>3078900</v>
          </cell>
          <cell r="Y4191">
            <v>2846358.49</v>
          </cell>
        </row>
        <row r="4192">
          <cell r="J4192" t="str">
            <v>-------</v>
          </cell>
          <cell r="L4192" t="str">
            <v>---------------------</v>
          </cell>
          <cell r="M4192" t="str">
            <v>--------------</v>
          </cell>
          <cell r="N4192" t="str">
            <v>--------------</v>
          </cell>
          <cell r="O4192" t="str">
            <v>--------------</v>
          </cell>
          <cell r="P4192" t="str">
            <v>--------------</v>
          </cell>
          <cell r="Q4192" t="str">
            <v>-------</v>
          </cell>
          <cell r="S4192" t="str">
            <v>-----------------</v>
          </cell>
          <cell r="U4192" t="str">
            <v>-----------------</v>
          </cell>
          <cell r="V4192" t="str">
            <v>-----------------</v>
          </cell>
          <cell r="X4192" t="str">
            <v>-----------------</v>
          </cell>
          <cell r="Y4192" t="str">
            <v>-----------------</v>
          </cell>
        </row>
        <row r="4193">
          <cell r="J4193">
            <v>2141</v>
          </cell>
          <cell r="L4193" t="str">
            <v>מינהל שרות וטרינרי</v>
          </cell>
          <cell r="M4193">
            <v>361900</v>
          </cell>
          <cell r="N4193">
            <v>361900</v>
          </cell>
          <cell r="O4193">
            <v>150000</v>
          </cell>
          <cell r="P4193">
            <v>592906</v>
          </cell>
          <cell r="Q4193">
            <v>7141</v>
          </cell>
          <cell r="S4193" t="str">
            <v>שרות  וטרינרי</v>
          </cell>
          <cell r="U4193">
            <v>2633000</v>
          </cell>
          <cell r="V4193">
            <v>2633000</v>
          </cell>
          <cell r="X4193">
            <v>2623100</v>
          </cell>
          <cell r="Y4193">
            <v>2421569.29</v>
          </cell>
        </row>
        <row r="4194">
          <cell r="J4194" t="str">
            <v>-------</v>
          </cell>
          <cell r="L4194" t="str">
            <v>---------------------</v>
          </cell>
          <cell r="M4194" t="str">
            <v>--------------</v>
          </cell>
          <cell r="N4194" t="str">
            <v>--------------</v>
          </cell>
          <cell r="O4194" t="str">
            <v>--------------</v>
          </cell>
          <cell r="P4194" t="str">
            <v>--------------</v>
          </cell>
          <cell r="Q4194" t="str">
            <v>-------</v>
          </cell>
          <cell r="S4194" t="str">
            <v>-----------------</v>
          </cell>
          <cell r="U4194" t="str">
            <v>--------------</v>
          </cell>
          <cell r="V4194" t="str">
            <v>--------------</v>
          </cell>
          <cell r="X4194" t="str">
            <v>--------------</v>
          </cell>
          <cell r="Y4194" t="str">
            <v>--------------</v>
          </cell>
        </row>
        <row r="4195">
          <cell r="J4195" t="str">
            <v>.711</v>
          </cell>
          <cell r="L4195" t="str">
            <v>שתת' עיריית כ"ס</v>
          </cell>
          <cell r="M4195">
            <v>361900</v>
          </cell>
          <cell r="N4195">
            <v>361900</v>
          </cell>
          <cell r="O4195">
            <v>150000</v>
          </cell>
          <cell r="P4195">
            <v>592906</v>
          </cell>
          <cell r="Q4195" t="str">
            <v>.110</v>
          </cell>
          <cell r="S4195" t="str">
            <v>משכורות</v>
          </cell>
          <cell r="U4195">
            <v>1594100</v>
          </cell>
          <cell r="V4195">
            <v>1594100</v>
          </cell>
          <cell r="X4195">
            <v>1520000</v>
          </cell>
          <cell r="Y4195">
            <v>1448203.83</v>
          </cell>
        </row>
        <row r="4196">
          <cell r="U4196">
            <v>0</v>
          </cell>
          <cell r="V4196">
            <v>0</v>
          </cell>
          <cell r="X4196">
            <v>0</v>
          </cell>
          <cell r="Y4196">
            <v>0</v>
          </cell>
        </row>
        <row r="4197">
          <cell r="M4197" t="str">
            <v xml:space="preserve"> </v>
          </cell>
          <cell r="N4197" t="str">
            <v xml:space="preserve"> </v>
          </cell>
          <cell r="Q4197" t="str">
            <v>.130</v>
          </cell>
          <cell r="S4197" t="str">
            <v>שעות נוספות</v>
          </cell>
          <cell r="U4197">
            <v>90500</v>
          </cell>
          <cell r="V4197">
            <v>90500</v>
          </cell>
          <cell r="X4197">
            <v>90500</v>
          </cell>
          <cell r="Y4197">
            <v>79834.77</v>
          </cell>
        </row>
        <row r="4198">
          <cell r="U4198">
            <v>0</v>
          </cell>
          <cell r="V4198">
            <v>0</v>
          </cell>
          <cell r="X4198">
            <v>0</v>
          </cell>
          <cell r="Y4198">
            <v>0</v>
          </cell>
        </row>
        <row r="4199">
          <cell r="Q4199" t="str">
            <v>.310</v>
          </cell>
          <cell r="S4199" t="str">
            <v>שכר פנסיונרים</v>
          </cell>
          <cell r="U4199">
            <v>515200</v>
          </cell>
          <cell r="V4199">
            <v>515200</v>
          </cell>
          <cell r="X4199">
            <v>515200</v>
          </cell>
          <cell r="Y4199">
            <v>518771.91</v>
          </cell>
        </row>
        <row r="4200">
          <cell r="U4200">
            <v>0</v>
          </cell>
          <cell r="V4200">
            <v>0</v>
          </cell>
          <cell r="X4200">
            <v>0</v>
          </cell>
          <cell r="Y4200">
            <v>0</v>
          </cell>
        </row>
        <row r="4201">
          <cell r="Q4201" t="str">
            <v>.410</v>
          </cell>
          <cell r="S4201" t="str">
            <v>שכ"ד מח' וטרינרית</v>
          </cell>
          <cell r="U4201">
            <v>125000</v>
          </cell>
          <cell r="V4201">
            <v>125000</v>
          </cell>
          <cell r="X4201">
            <v>125000</v>
          </cell>
          <cell r="Y4201">
            <v>107892</v>
          </cell>
        </row>
        <row r="4202">
          <cell r="U4202">
            <v>0</v>
          </cell>
          <cell r="V4202">
            <v>0</v>
          </cell>
          <cell r="X4202">
            <v>0</v>
          </cell>
          <cell r="Y4202">
            <v>0</v>
          </cell>
        </row>
        <row r="4203">
          <cell r="Q4203" t="str">
            <v>.420</v>
          </cell>
          <cell r="S4203" t="str">
            <v>תיקונים</v>
          </cell>
          <cell r="U4203">
            <v>4800</v>
          </cell>
          <cell r="V4203">
            <v>4800</v>
          </cell>
          <cell r="X4203">
            <v>4800</v>
          </cell>
          <cell r="Y4203">
            <v>2504.15</v>
          </cell>
        </row>
        <row r="4204">
          <cell r="M4204" t="str">
            <v xml:space="preserve"> </v>
          </cell>
          <cell r="N4204" t="str">
            <v xml:space="preserve"> </v>
          </cell>
          <cell r="U4204">
            <v>0</v>
          </cell>
          <cell r="V4204">
            <v>0</v>
          </cell>
          <cell r="X4204">
            <v>0</v>
          </cell>
          <cell r="Y4204">
            <v>0</v>
          </cell>
        </row>
        <row r="4205">
          <cell r="Q4205" t="str">
            <v>.431</v>
          </cell>
          <cell r="S4205" t="str">
            <v>חשמל</v>
          </cell>
          <cell r="U4205">
            <v>51000</v>
          </cell>
          <cell r="V4205">
            <v>51000</v>
          </cell>
          <cell r="X4205">
            <v>38000</v>
          </cell>
          <cell r="Y4205">
            <v>29072.560000000001</v>
          </cell>
        </row>
        <row r="4206">
          <cell r="Y4206">
            <v>0</v>
          </cell>
        </row>
        <row r="4207">
          <cell r="Q4207" t="str">
            <v>.432</v>
          </cell>
          <cell r="S4207" t="str">
            <v>מים</v>
          </cell>
          <cell r="U4207">
            <v>6000</v>
          </cell>
          <cell r="V4207">
            <v>6000</v>
          </cell>
          <cell r="X4207">
            <v>5000</v>
          </cell>
          <cell r="Y4207">
            <v>5499.07</v>
          </cell>
        </row>
        <row r="4208">
          <cell r="Y4208">
            <v>0</v>
          </cell>
        </row>
        <row r="4209">
          <cell r="Q4209" t="str">
            <v>.440</v>
          </cell>
          <cell r="S4209" t="str">
            <v>ביטוח</v>
          </cell>
          <cell r="U4209">
            <v>70000</v>
          </cell>
          <cell r="V4209">
            <v>70000</v>
          </cell>
          <cell r="X4209">
            <v>70000</v>
          </cell>
          <cell r="Y4209">
            <v>66960.100000000006</v>
          </cell>
        </row>
        <row r="4210">
          <cell r="U4210">
            <v>0</v>
          </cell>
          <cell r="V4210">
            <v>0</v>
          </cell>
          <cell r="X4210">
            <v>0</v>
          </cell>
          <cell r="Y4210">
            <v>0</v>
          </cell>
        </row>
        <row r="4211">
          <cell r="Q4211" t="str">
            <v>.511</v>
          </cell>
          <cell r="S4211" t="str">
            <v>הוצאות כיבוד</v>
          </cell>
          <cell r="U4211">
            <v>3400</v>
          </cell>
          <cell r="V4211">
            <v>3400</v>
          </cell>
          <cell r="X4211">
            <v>4800</v>
          </cell>
          <cell r="Y4211">
            <v>4194.7700000000004</v>
          </cell>
        </row>
        <row r="4212">
          <cell r="U4212">
            <v>0</v>
          </cell>
          <cell r="V4212">
            <v>0</v>
          </cell>
          <cell r="X4212">
            <v>0</v>
          </cell>
          <cell r="Y4212">
            <v>0</v>
          </cell>
        </row>
        <row r="4213">
          <cell r="Q4213" t="str">
            <v>.540</v>
          </cell>
          <cell r="S4213" t="str">
            <v>טלפון</v>
          </cell>
          <cell r="U4213">
            <v>18000</v>
          </cell>
          <cell r="V4213">
            <v>18000</v>
          </cell>
          <cell r="X4213">
            <v>20000</v>
          </cell>
          <cell r="Y4213">
            <v>17157.919999999998</v>
          </cell>
        </row>
        <row r="4214">
          <cell r="U4214">
            <v>0</v>
          </cell>
          <cell r="V4214">
            <v>0</v>
          </cell>
          <cell r="X4214">
            <v>0</v>
          </cell>
          <cell r="Y4214">
            <v>0</v>
          </cell>
        </row>
        <row r="4215">
          <cell r="Q4215" t="str">
            <v>.541</v>
          </cell>
          <cell r="S4215" t="str">
            <v xml:space="preserve"> בולים</v>
          </cell>
          <cell r="U4215">
            <v>40000</v>
          </cell>
          <cell r="V4215">
            <v>40000</v>
          </cell>
          <cell r="X4215">
            <v>38000</v>
          </cell>
          <cell r="Y4215">
            <v>31585.11</v>
          </cell>
        </row>
        <row r="4216">
          <cell r="U4216">
            <v>0</v>
          </cell>
          <cell r="V4216">
            <v>0</v>
          </cell>
          <cell r="X4216">
            <v>0</v>
          </cell>
          <cell r="Y4216">
            <v>0</v>
          </cell>
        </row>
        <row r="4217">
          <cell r="Q4217" t="str">
            <v>.560</v>
          </cell>
          <cell r="S4217" t="str">
            <v>הוצאות משרדיות</v>
          </cell>
          <cell r="U4217">
            <v>19000</v>
          </cell>
          <cell r="V4217">
            <v>19000</v>
          </cell>
          <cell r="X4217">
            <v>19000</v>
          </cell>
          <cell r="Y4217">
            <v>19596.13</v>
          </cell>
        </row>
        <row r="4218">
          <cell r="U4218">
            <v>0</v>
          </cell>
          <cell r="V4218">
            <v>0</v>
          </cell>
          <cell r="X4218">
            <v>0</v>
          </cell>
          <cell r="Y4218">
            <v>0</v>
          </cell>
        </row>
        <row r="4219">
          <cell r="Q4219" t="str">
            <v>.593</v>
          </cell>
          <cell r="S4219" t="str">
            <v>השתת' בהוצ' הנח"ש</v>
          </cell>
          <cell r="U4219">
            <v>3000</v>
          </cell>
          <cell r="V4219">
            <v>3000</v>
          </cell>
          <cell r="X4219">
            <v>3000</v>
          </cell>
          <cell r="Y4219">
            <v>2920.41</v>
          </cell>
        </row>
        <row r="4220">
          <cell r="Y4220">
            <v>0</v>
          </cell>
        </row>
        <row r="4221">
          <cell r="Q4221" t="str">
            <v>.730</v>
          </cell>
          <cell r="S4221" t="str">
            <v>החזקת רכב וביטוח</v>
          </cell>
          <cell r="U4221">
            <v>50000</v>
          </cell>
          <cell r="V4221">
            <v>50000</v>
          </cell>
          <cell r="X4221">
            <v>90000</v>
          </cell>
          <cell r="Y4221">
            <v>73847.06</v>
          </cell>
        </row>
        <row r="4222">
          <cell r="Y4222">
            <v>0</v>
          </cell>
        </row>
        <row r="4223">
          <cell r="Q4223" t="str">
            <v>.750</v>
          </cell>
          <cell r="S4223" t="str">
            <v>עבודות אחזקה</v>
          </cell>
          <cell r="U4223">
            <v>22000</v>
          </cell>
          <cell r="V4223">
            <v>22000</v>
          </cell>
          <cell r="X4223">
            <v>22000</v>
          </cell>
          <cell r="Y4223">
            <v>13529.5</v>
          </cell>
        </row>
        <row r="4224">
          <cell r="Y4224">
            <v>0</v>
          </cell>
        </row>
        <row r="4225">
          <cell r="Q4225" t="str">
            <v>.753</v>
          </cell>
          <cell r="S4225" t="str">
            <v>מצלמות ואבטחה</v>
          </cell>
          <cell r="U4225">
            <v>21000</v>
          </cell>
          <cell r="V4225">
            <v>21000</v>
          </cell>
          <cell r="X4225">
            <v>57800</v>
          </cell>
          <cell r="Y4225">
            <v>0</v>
          </cell>
        </row>
        <row r="4228">
          <cell r="J4228">
            <v>2142</v>
          </cell>
          <cell r="L4228" t="str">
            <v>פיקוח וטרינרי</v>
          </cell>
          <cell r="M4228">
            <v>2050000</v>
          </cell>
          <cell r="N4228">
            <v>2050000</v>
          </cell>
          <cell r="O4228">
            <v>2000000</v>
          </cell>
          <cell r="P4228">
            <v>927837.09</v>
          </cell>
          <cell r="Q4228" t="str">
            <v>7142</v>
          </cell>
          <cell r="S4228" t="str">
            <v>פיקוח וטרינרי</v>
          </cell>
          <cell r="U4228">
            <v>259000</v>
          </cell>
          <cell r="V4228">
            <v>259000</v>
          </cell>
          <cell r="X4228">
            <v>259000</v>
          </cell>
          <cell r="Y4228">
            <v>243730</v>
          </cell>
        </row>
        <row r="4229">
          <cell r="J4229" t="str">
            <v>-------</v>
          </cell>
          <cell r="L4229" t="str">
            <v>---------------------</v>
          </cell>
          <cell r="M4229" t="str">
            <v>--------------</v>
          </cell>
          <cell r="N4229" t="str">
            <v>--------------</v>
          </cell>
          <cell r="O4229" t="str">
            <v>--------------</v>
          </cell>
          <cell r="P4229" t="str">
            <v>--------------</v>
          </cell>
          <cell r="Q4229" t="str">
            <v>-----------------</v>
          </cell>
          <cell r="S4229" t="str">
            <v>-----------------</v>
          </cell>
          <cell r="U4229" t="str">
            <v>--------------</v>
          </cell>
          <cell r="V4229" t="str">
            <v>--------------</v>
          </cell>
          <cell r="X4229" t="str">
            <v>--------------</v>
          </cell>
          <cell r="Y4229" t="str">
            <v>--------------</v>
          </cell>
        </row>
        <row r="4230">
          <cell r="J4230" t="str">
            <v>.420</v>
          </cell>
          <cell r="L4230" t="str">
            <v xml:space="preserve">הכנ' עצמיות-בדיקת משנה </v>
          </cell>
          <cell r="M4230">
            <v>1750000</v>
          </cell>
          <cell r="N4230">
            <v>1750000</v>
          </cell>
          <cell r="O4230">
            <v>1700000</v>
          </cell>
          <cell r="P4230">
            <v>631164.74</v>
          </cell>
          <cell r="Q4230" t="str">
            <v>.582</v>
          </cell>
          <cell r="S4230" t="str">
            <v xml:space="preserve"> משפטיות  </v>
          </cell>
          <cell r="U4230">
            <v>5000</v>
          </cell>
          <cell r="V4230">
            <v>5000</v>
          </cell>
          <cell r="X4230">
            <v>5000</v>
          </cell>
          <cell r="Y4230">
            <v>0</v>
          </cell>
        </row>
        <row r="4231">
          <cell r="P4231">
            <v>0</v>
          </cell>
          <cell r="S4231" t="str">
            <v>משותף</v>
          </cell>
          <cell r="Y4231">
            <v>0</v>
          </cell>
        </row>
        <row r="4232">
          <cell r="J4232" t="str">
            <v>.421</v>
          </cell>
          <cell r="L4232" t="str">
            <v>הכנ' עצמיות-שירותים</v>
          </cell>
          <cell r="M4232">
            <v>300000</v>
          </cell>
          <cell r="N4232">
            <v>300000</v>
          </cell>
          <cell r="O4232">
            <v>300000</v>
          </cell>
          <cell r="P4232">
            <v>296672.34999999998</v>
          </cell>
          <cell r="Q4232" t="str">
            <v>.752</v>
          </cell>
          <cell r="S4232" t="str">
            <v>קבלן לכידת כלבים</v>
          </cell>
          <cell r="U4232">
            <v>250000</v>
          </cell>
          <cell r="V4232">
            <v>250000</v>
          </cell>
          <cell r="X4232">
            <v>250000</v>
          </cell>
          <cell r="Y4232">
            <v>239732</v>
          </cell>
        </row>
        <row r="4233">
          <cell r="P4233">
            <v>0</v>
          </cell>
          <cell r="Y4233">
            <v>0</v>
          </cell>
        </row>
        <row r="4234">
          <cell r="Q4234" t="str">
            <v>.753</v>
          </cell>
          <cell r="S4234" t="str">
            <v xml:space="preserve">טיפולים רפואים </v>
          </cell>
          <cell r="U4234">
            <v>4000</v>
          </cell>
          <cell r="V4234">
            <v>4000</v>
          </cell>
          <cell r="X4234">
            <v>4000</v>
          </cell>
          <cell r="Y4234">
            <v>3998</v>
          </cell>
        </row>
        <row r="4235">
          <cell r="P4235">
            <v>0</v>
          </cell>
        </row>
        <row r="4236">
          <cell r="X4236">
            <v>0</v>
          </cell>
        </row>
        <row r="4237">
          <cell r="J4237">
            <v>2143</v>
          </cell>
          <cell r="L4237" t="str">
            <v>מלחמה בכלבת</v>
          </cell>
          <cell r="M4237">
            <v>340000</v>
          </cell>
          <cell r="N4237">
            <v>340000</v>
          </cell>
          <cell r="O4237">
            <v>340000</v>
          </cell>
          <cell r="P4237">
            <v>328784</v>
          </cell>
          <cell r="Q4237">
            <v>7143</v>
          </cell>
          <cell r="S4237" t="str">
            <v>מלחמה בכלבת</v>
          </cell>
          <cell r="U4237">
            <v>221800</v>
          </cell>
          <cell r="V4237">
            <v>221800</v>
          </cell>
          <cell r="X4237">
            <v>196800</v>
          </cell>
          <cell r="Y4237">
            <v>181059.20000000001</v>
          </cell>
        </row>
        <row r="4238">
          <cell r="J4238" t="str">
            <v>-------</v>
          </cell>
          <cell r="L4238" t="str">
            <v>---------------------</v>
          </cell>
          <cell r="M4238" t="str">
            <v>--------------</v>
          </cell>
          <cell r="N4238" t="str">
            <v>--------------</v>
          </cell>
          <cell r="O4238" t="str">
            <v>--------------</v>
          </cell>
          <cell r="P4238" t="str">
            <v>--------------</v>
          </cell>
          <cell r="Q4238" t="str">
            <v>-----------------</v>
          </cell>
          <cell r="S4238" t="str">
            <v>-----------------</v>
          </cell>
          <cell r="U4238" t="str">
            <v>--------------</v>
          </cell>
          <cell r="V4238" t="str">
            <v>--------------</v>
          </cell>
          <cell r="X4238" t="str">
            <v>--------------</v>
          </cell>
          <cell r="Y4238" t="str">
            <v>--------------</v>
          </cell>
        </row>
        <row r="4239">
          <cell r="J4239" t="str">
            <v>.421</v>
          </cell>
          <cell r="L4239" t="str">
            <v>דמי חיסון כלבים</v>
          </cell>
          <cell r="M4239">
            <v>300000</v>
          </cell>
          <cell r="N4239">
            <v>300000</v>
          </cell>
          <cell r="O4239">
            <v>300000</v>
          </cell>
          <cell r="P4239">
            <v>287983</v>
          </cell>
          <cell r="Q4239" t="str">
            <v>.720</v>
          </cell>
          <cell r="S4239" t="str">
            <v>חומרים והדברה</v>
          </cell>
          <cell r="U4239">
            <v>200000</v>
          </cell>
          <cell r="V4239">
            <v>200000</v>
          </cell>
          <cell r="X4239">
            <v>175000</v>
          </cell>
          <cell r="Y4239">
            <v>172315.5</v>
          </cell>
        </row>
        <row r="4240">
          <cell r="P4240">
            <v>0</v>
          </cell>
          <cell r="U4240">
            <v>0</v>
          </cell>
          <cell r="V4240">
            <v>0</v>
          </cell>
          <cell r="X4240">
            <v>0</v>
          </cell>
          <cell r="Y4240">
            <v>0</v>
          </cell>
        </row>
        <row r="4241">
          <cell r="J4241" t="str">
            <v>.422</v>
          </cell>
          <cell r="L4241" t="str">
            <v>דמי הסגר כלבים</v>
          </cell>
          <cell r="M4241">
            <v>40000</v>
          </cell>
          <cell r="N4241">
            <v>40000</v>
          </cell>
          <cell r="O4241">
            <v>40000</v>
          </cell>
          <cell r="P4241">
            <v>40801</v>
          </cell>
          <cell r="Q4241" t="str">
            <v>.743</v>
          </cell>
          <cell r="S4241" t="str">
            <v>כלים וציוד</v>
          </cell>
          <cell r="U4241">
            <v>11400</v>
          </cell>
          <cell r="V4241">
            <v>11400</v>
          </cell>
          <cell r="X4241">
            <v>11400</v>
          </cell>
          <cell r="Y4241">
            <v>2155.7600000000002</v>
          </cell>
        </row>
        <row r="4242">
          <cell r="U4242">
            <v>0</v>
          </cell>
          <cell r="V4242">
            <v>0</v>
          </cell>
          <cell r="X4242">
            <v>0</v>
          </cell>
          <cell r="Y4242">
            <v>0</v>
          </cell>
        </row>
        <row r="4243">
          <cell r="Q4243" t="str">
            <v>.930</v>
          </cell>
          <cell r="S4243" t="str">
            <v>רכישת ציוד</v>
          </cell>
          <cell r="U4243">
            <v>10400</v>
          </cell>
          <cell r="V4243">
            <v>10400</v>
          </cell>
          <cell r="X4243">
            <v>10400</v>
          </cell>
          <cell r="Y4243">
            <v>6587.94</v>
          </cell>
        </row>
        <row r="4244">
          <cell r="U4244">
            <v>0</v>
          </cell>
          <cell r="V4244">
            <v>0</v>
          </cell>
          <cell r="X4244">
            <v>0</v>
          </cell>
          <cell r="Y4244">
            <v>0</v>
          </cell>
        </row>
        <row r="4245">
          <cell r="U4245" t="str">
            <v xml:space="preserve"> </v>
          </cell>
          <cell r="V4245" t="str">
            <v xml:space="preserve"> </v>
          </cell>
          <cell r="X4245">
            <v>0</v>
          </cell>
        </row>
        <row r="4246">
          <cell r="X4246">
            <v>0</v>
          </cell>
        </row>
        <row r="4247">
          <cell r="J4247" t="str">
            <v>2144</v>
          </cell>
          <cell r="L4247" t="str">
            <v>וטרינרי רעננה</v>
          </cell>
          <cell r="M4247">
            <v>266000</v>
          </cell>
          <cell r="N4247">
            <v>266000</v>
          </cell>
          <cell r="O4247">
            <v>266000</v>
          </cell>
          <cell r="P4247">
            <v>210025</v>
          </cell>
          <cell r="Q4247" t="str">
            <v>7144</v>
          </cell>
          <cell r="S4247" t="str">
            <v>וטרינרי רעננה</v>
          </cell>
          <cell r="U4247">
            <v>220000</v>
          </cell>
          <cell r="V4247">
            <v>220000</v>
          </cell>
          <cell r="X4247">
            <v>220000</v>
          </cell>
          <cell r="Y4247">
            <v>226892.76</v>
          </cell>
        </row>
        <row r="4248">
          <cell r="J4248" t="str">
            <v>-------</v>
          </cell>
          <cell r="L4248" t="str">
            <v>---------------------</v>
          </cell>
          <cell r="M4248" t="str">
            <v>--------------</v>
          </cell>
          <cell r="N4248" t="str">
            <v>--------------</v>
          </cell>
          <cell r="O4248" t="str">
            <v>--------------</v>
          </cell>
          <cell r="P4248" t="str">
            <v>--------------</v>
          </cell>
          <cell r="Q4248" t="str">
            <v>------</v>
          </cell>
          <cell r="S4248" t="str">
            <v>-----------------</v>
          </cell>
          <cell r="U4248" t="str">
            <v>--------------</v>
          </cell>
          <cell r="V4248" t="str">
            <v>--------------</v>
          </cell>
          <cell r="X4248" t="str">
            <v>--------------</v>
          </cell>
          <cell r="Y4248" t="str">
            <v>--------------</v>
          </cell>
        </row>
        <row r="4249">
          <cell r="J4249" t="str">
            <v>.422</v>
          </cell>
          <cell r="L4249" t="str">
            <v>קנסות רעננה -כלבים</v>
          </cell>
          <cell r="M4249">
            <v>120000</v>
          </cell>
          <cell r="N4249">
            <v>120000</v>
          </cell>
          <cell r="O4249">
            <v>150000</v>
          </cell>
          <cell r="P4249">
            <v>95542</v>
          </cell>
          <cell r="Q4249" t="str">
            <v>.581</v>
          </cell>
          <cell r="S4249" t="str">
            <v xml:space="preserve"> משפטיות רעננה</v>
          </cell>
          <cell r="U4249">
            <v>20000</v>
          </cell>
          <cell r="V4249">
            <v>20000</v>
          </cell>
          <cell r="X4249">
            <v>20000</v>
          </cell>
          <cell r="Y4249">
            <v>14571</v>
          </cell>
        </row>
        <row r="4251">
          <cell r="J4251" t="str">
            <v>.424</v>
          </cell>
          <cell r="L4251" t="str">
            <v xml:space="preserve">קנסות רעננה  בית משפט </v>
          </cell>
          <cell r="M4251">
            <v>40000</v>
          </cell>
          <cell r="N4251">
            <v>40000</v>
          </cell>
          <cell r="O4251">
            <v>40000</v>
          </cell>
          <cell r="Q4251" t="str">
            <v>.750</v>
          </cell>
          <cell r="S4251" t="str">
            <v>עיקר וסירוס חתולים</v>
          </cell>
          <cell r="U4251">
            <v>200000</v>
          </cell>
          <cell r="V4251">
            <v>200000</v>
          </cell>
          <cell r="X4251">
            <v>200000</v>
          </cell>
          <cell r="Y4251">
            <v>212321.76</v>
          </cell>
        </row>
        <row r="4253">
          <cell r="J4253" t="str">
            <v>.425</v>
          </cell>
          <cell r="L4253" t="str">
            <v>קנסות רעננה מעסקים</v>
          </cell>
          <cell r="M4253">
            <v>6000</v>
          </cell>
          <cell r="N4253">
            <v>6000</v>
          </cell>
          <cell r="O4253">
            <v>6000</v>
          </cell>
          <cell r="P4253">
            <v>4250</v>
          </cell>
        </row>
        <row r="4255">
          <cell r="J4255" t="str">
            <v>.990</v>
          </cell>
          <cell r="L4255" t="str">
            <v>השת' בפקוח וטרינרי</v>
          </cell>
          <cell r="M4255">
            <v>100000</v>
          </cell>
          <cell r="N4255">
            <v>100000</v>
          </cell>
          <cell r="O4255">
            <v>70000</v>
          </cell>
          <cell r="P4255">
            <v>110233</v>
          </cell>
        </row>
        <row r="4258">
          <cell r="J4258" t="str">
            <v>2145</v>
          </cell>
          <cell r="L4258" t="str">
            <v>וטרינרי כפר סבא</v>
          </cell>
          <cell r="M4258">
            <v>30000</v>
          </cell>
          <cell r="N4258">
            <v>30000</v>
          </cell>
          <cell r="O4258">
            <v>30000</v>
          </cell>
          <cell r="P4258">
            <v>22000</v>
          </cell>
        </row>
        <row r="4259">
          <cell r="J4259" t="str">
            <v>-------</v>
          </cell>
          <cell r="L4259" t="str">
            <v>---------------------</v>
          </cell>
          <cell r="M4259" t="str">
            <v>--------------</v>
          </cell>
          <cell r="N4259" t="str">
            <v>--------------</v>
          </cell>
          <cell r="O4259" t="str">
            <v>--------------</v>
          </cell>
          <cell r="P4259" t="str">
            <v>--------------</v>
          </cell>
        </row>
        <row r="4260">
          <cell r="J4260" t="str">
            <v>.423</v>
          </cell>
          <cell r="L4260" t="str">
            <v>קנסות כפר-סבא-כלבים</v>
          </cell>
          <cell r="M4260">
            <v>30000</v>
          </cell>
          <cell r="N4260">
            <v>30000</v>
          </cell>
          <cell r="O4260">
            <v>30000</v>
          </cell>
          <cell r="P4260">
            <v>22000</v>
          </cell>
        </row>
        <row r="4262">
          <cell r="J4262" t="str">
            <v>249</v>
          </cell>
          <cell r="L4262" t="str">
            <v>פארק עירוני</v>
          </cell>
          <cell r="M4262">
            <v>2215000</v>
          </cell>
          <cell r="N4262">
            <v>2215000</v>
          </cell>
          <cell r="O4262">
            <v>2090000</v>
          </cell>
          <cell r="P4262">
            <v>2072131.55</v>
          </cell>
          <cell r="Q4262">
            <v>749</v>
          </cell>
          <cell r="S4262" t="str">
            <v>פארק עירוני</v>
          </cell>
          <cell r="U4262">
            <v>5166000</v>
          </cell>
          <cell r="V4262">
            <v>5166000</v>
          </cell>
          <cell r="X4262">
            <v>5155700</v>
          </cell>
          <cell r="Y4262">
            <v>5370647.2200000007</v>
          </cell>
        </row>
        <row r="4263">
          <cell r="J4263" t="str">
            <v>-------</v>
          </cell>
          <cell r="L4263" t="str">
            <v>---------------------</v>
          </cell>
          <cell r="M4263" t="str">
            <v>--------------</v>
          </cell>
          <cell r="N4263" t="str">
            <v>--------------</v>
          </cell>
          <cell r="O4263" t="str">
            <v>--------------</v>
          </cell>
          <cell r="P4263" t="str">
            <v>--------------</v>
          </cell>
          <cell r="Q4263" t="str">
            <v>-----------------</v>
          </cell>
          <cell r="S4263" t="str">
            <v>-----------------</v>
          </cell>
          <cell r="U4263" t="str">
            <v>--------------</v>
          </cell>
          <cell r="V4263" t="str">
            <v>--------------</v>
          </cell>
          <cell r="X4263" t="str">
            <v>--------------</v>
          </cell>
          <cell r="Y4263" t="str">
            <v>--------------</v>
          </cell>
        </row>
        <row r="4264">
          <cell r="J4264" t="str">
            <v>.420</v>
          </cell>
          <cell r="L4264" t="str">
            <v>פארק חברים</v>
          </cell>
          <cell r="M4264">
            <v>20000</v>
          </cell>
          <cell r="N4264">
            <v>20000</v>
          </cell>
          <cell r="O4264">
            <v>80000</v>
          </cell>
          <cell r="P4264">
            <v>68890</v>
          </cell>
          <cell r="Q4264" t="str">
            <v>.110</v>
          </cell>
          <cell r="S4264" t="str">
            <v>משכורת</v>
          </cell>
          <cell r="U4264">
            <v>2307500</v>
          </cell>
          <cell r="V4264">
            <v>2307500</v>
          </cell>
          <cell r="X4264">
            <v>2201800</v>
          </cell>
          <cell r="Y4264">
            <v>2306992.4500000002</v>
          </cell>
        </row>
        <row r="4265">
          <cell r="P4265">
            <v>0</v>
          </cell>
          <cell r="U4265">
            <v>0</v>
          </cell>
          <cell r="V4265">
            <v>0</v>
          </cell>
          <cell r="X4265">
            <v>0</v>
          </cell>
          <cell r="Y4265">
            <v>0</v>
          </cell>
        </row>
        <row r="4266">
          <cell r="J4266" t="str">
            <v>.421</v>
          </cell>
          <cell r="L4266" t="str">
            <v xml:space="preserve">הכנסות מחניה </v>
          </cell>
          <cell r="M4266">
            <v>800000</v>
          </cell>
          <cell r="N4266">
            <v>800000</v>
          </cell>
          <cell r="O4266">
            <v>700000</v>
          </cell>
          <cell r="P4266">
            <v>695490.55</v>
          </cell>
          <cell r="Q4266" t="str">
            <v>.130</v>
          </cell>
          <cell r="S4266" t="str">
            <v>שעות נוספות</v>
          </cell>
          <cell r="U4266">
            <v>300000</v>
          </cell>
          <cell r="V4266">
            <v>300000</v>
          </cell>
          <cell r="X4266">
            <v>320000</v>
          </cell>
          <cell r="Y4266">
            <v>314911.55</v>
          </cell>
        </row>
        <row r="4267">
          <cell r="P4267">
            <v>0</v>
          </cell>
          <cell r="U4267">
            <v>0</v>
          </cell>
          <cell r="V4267">
            <v>0</v>
          </cell>
          <cell r="X4267">
            <v>0</v>
          </cell>
          <cell r="Y4267">
            <v>0</v>
          </cell>
        </row>
        <row r="4268">
          <cell r="J4268" t="str">
            <v>.422</v>
          </cell>
          <cell r="L4268" t="str">
            <v>שכירות אמפי- תרבות</v>
          </cell>
          <cell r="M4268">
            <v>180000</v>
          </cell>
          <cell r="N4268">
            <v>180000</v>
          </cell>
          <cell r="O4268">
            <v>150000</v>
          </cell>
          <cell r="P4268">
            <v>181810</v>
          </cell>
          <cell r="Q4268" t="str">
            <v>.431</v>
          </cell>
          <cell r="S4268" t="str">
            <v>הוצ' חשמל</v>
          </cell>
          <cell r="U4268">
            <v>170000</v>
          </cell>
          <cell r="V4268">
            <v>170000</v>
          </cell>
          <cell r="X4268">
            <v>217000</v>
          </cell>
          <cell r="Y4268">
            <v>149333.70000000001</v>
          </cell>
        </row>
        <row r="4269">
          <cell r="P4269">
            <v>0</v>
          </cell>
          <cell r="Y4269">
            <v>0</v>
          </cell>
        </row>
        <row r="4270">
          <cell r="J4270" t="str">
            <v>.423</v>
          </cell>
          <cell r="L4270" t="str">
            <v>יזמות</v>
          </cell>
          <cell r="M4270">
            <v>345000</v>
          </cell>
          <cell r="N4270">
            <v>345000</v>
          </cell>
          <cell r="O4270">
            <v>330000</v>
          </cell>
          <cell r="P4270">
            <v>325392</v>
          </cell>
          <cell r="Q4270" t="str">
            <v>.432</v>
          </cell>
          <cell r="S4270" t="str">
            <v>הוצ' מים</v>
          </cell>
          <cell r="U4270">
            <v>512300</v>
          </cell>
          <cell r="V4270">
            <v>512300</v>
          </cell>
          <cell r="X4270">
            <v>433000</v>
          </cell>
          <cell r="Y4270">
            <v>713389.03</v>
          </cell>
        </row>
        <row r="4271">
          <cell r="P4271">
            <v>0</v>
          </cell>
          <cell r="U4271">
            <v>0</v>
          </cell>
          <cell r="V4271">
            <v>0</v>
          </cell>
          <cell r="X4271">
            <v>0</v>
          </cell>
          <cell r="Y4271">
            <v>0</v>
          </cell>
        </row>
        <row r="4272">
          <cell r="J4272" t="str">
            <v>.424</v>
          </cell>
          <cell r="L4272" t="str">
            <v>הכנסות מגורמי פנים</v>
          </cell>
          <cell r="M4272">
            <v>100000</v>
          </cell>
          <cell r="N4272">
            <v>100000</v>
          </cell>
          <cell r="O4272">
            <v>60000</v>
          </cell>
          <cell r="P4272">
            <v>103329</v>
          </cell>
          <cell r="Q4272" t="str">
            <v>.440</v>
          </cell>
          <cell r="S4272" t="str">
            <v>ביטוח</v>
          </cell>
          <cell r="U4272">
            <v>66500</v>
          </cell>
          <cell r="V4272">
            <v>66500</v>
          </cell>
          <cell r="X4272">
            <v>41000</v>
          </cell>
          <cell r="Y4272">
            <v>66409.38</v>
          </cell>
        </row>
        <row r="4273">
          <cell r="P4273">
            <v>0</v>
          </cell>
          <cell r="U4273">
            <v>0</v>
          </cell>
          <cell r="V4273">
            <v>0</v>
          </cell>
          <cell r="X4273">
            <v>0</v>
          </cell>
          <cell r="Y4273">
            <v>0</v>
          </cell>
        </row>
        <row r="4274">
          <cell r="J4274" t="str">
            <v>.425</v>
          </cell>
          <cell r="L4274" t="str">
            <v xml:space="preserve">הכנסות משכירות </v>
          </cell>
          <cell r="M4274">
            <v>770000</v>
          </cell>
          <cell r="N4274">
            <v>770000</v>
          </cell>
          <cell r="O4274">
            <v>770000</v>
          </cell>
          <cell r="P4274">
            <v>640720</v>
          </cell>
          <cell r="Q4274" t="str">
            <v>.511</v>
          </cell>
          <cell r="S4274" t="str">
            <v>כיבוד</v>
          </cell>
          <cell r="U4274">
            <v>6000</v>
          </cell>
          <cell r="V4274">
            <v>6000</v>
          </cell>
          <cell r="X4274">
            <v>5400</v>
          </cell>
          <cell r="Y4274">
            <v>5853.52</v>
          </cell>
        </row>
        <row r="4275">
          <cell r="M4275" t="str">
            <v xml:space="preserve"> </v>
          </cell>
          <cell r="N4275" t="str">
            <v xml:space="preserve"> </v>
          </cell>
          <cell r="P4275">
            <v>0</v>
          </cell>
          <cell r="U4275">
            <v>0</v>
          </cell>
          <cell r="V4275">
            <v>0</v>
          </cell>
          <cell r="X4275">
            <v>0</v>
          </cell>
          <cell r="Y4275">
            <v>0</v>
          </cell>
        </row>
        <row r="4276">
          <cell r="J4276" t="str">
            <v>.426</v>
          </cell>
          <cell r="L4276" t="str">
            <v>הכנסות מאולם  באגם</v>
          </cell>
          <cell r="P4276">
            <v>56500</v>
          </cell>
          <cell r="Q4276" t="str">
            <v>.530</v>
          </cell>
          <cell r="S4276" t="str">
            <v xml:space="preserve">אחזקת רכב </v>
          </cell>
          <cell r="U4276">
            <v>68500</v>
          </cell>
          <cell r="V4276">
            <v>68500</v>
          </cell>
          <cell r="X4276">
            <v>47500</v>
          </cell>
          <cell r="Y4276">
            <v>51289.39</v>
          </cell>
        </row>
        <row r="4277">
          <cell r="M4277" t="str">
            <v xml:space="preserve"> </v>
          </cell>
          <cell r="N4277" t="str">
            <v xml:space="preserve"> </v>
          </cell>
          <cell r="U4277">
            <v>0</v>
          </cell>
          <cell r="V4277">
            <v>0</v>
          </cell>
          <cell r="X4277">
            <v>0</v>
          </cell>
          <cell r="Y4277">
            <v>0</v>
          </cell>
        </row>
        <row r="4278">
          <cell r="Q4278" t="str">
            <v>.540</v>
          </cell>
          <cell r="S4278" t="str">
            <v>טלפון</v>
          </cell>
          <cell r="U4278">
            <v>20200</v>
          </cell>
          <cell r="V4278">
            <v>20200</v>
          </cell>
          <cell r="X4278">
            <v>27000</v>
          </cell>
          <cell r="Y4278">
            <v>27432.89</v>
          </cell>
        </row>
        <row r="4279">
          <cell r="U4279">
            <v>0</v>
          </cell>
          <cell r="V4279">
            <v>0</v>
          </cell>
          <cell r="X4279">
            <v>0</v>
          </cell>
          <cell r="Y4279">
            <v>0</v>
          </cell>
        </row>
        <row r="4280">
          <cell r="Q4280" t="str">
            <v>.593</v>
          </cell>
          <cell r="S4280" t="str">
            <v>השתת' בהוצ' הנח"ש</v>
          </cell>
          <cell r="U4280">
            <v>400</v>
          </cell>
          <cell r="V4280">
            <v>400</v>
          </cell>
          <cell r="X4280">
            <v>3000</v>
          </cell>
          <cell r="Y4280">
            <v>414.81</v>
          </cell>
        </row>
        <row r="4281">
          <cell r="U4281">
            <v>0</v>
          </cell>
          <cell r="V4281">
            <v>0</v>
          </cell>
          <cell r="X4281">
            <v>0</v>
          </cell>
          <cell r="Y4281">
            <v>0</v>
          </cell>
        </row>
        <row r="4282">
          <cell r="Q4282" t="str">
            <v>.730</v>
          </cell>
          <cell r="S4282" t="str">
            <v>החזקת רכב וביטוח</v>
          </cell>
          <cell r="U4282">
            <v>100000</v>
          </cell>
          <cell r="V4282">
            <v>100000</v>
          </cell>
          <cell r="X4282">
            <v>114000</v>
          </cell>
          <cell r="Y4282">
            <v>111464.54</v>
          </cell>
        </row>
        <row r="4283">
          <cell r="U4283">
            <v>0</v>
          </cell>
          <cell r="V4283">
            <v>0</v>
          </cell>
          <cell r="X4283">
            <v>0</v>
          </cell>
          <cell r="Y4283">
            <v>0</v>
          </cell>
        </row>
        <row r="4284">
          <cell r="Q4284" t="str">
            <v>.754</v>
          </cell>
          <cell r="S4284" t="str">
            <v>עובדי נקיון</v>
          </cell>
          <cell r="U4284">
            <v>900000</v>
          </cell>
          <cell r="V4284">
            <v>900000</v>
          </cell>
          <cell r="X4284">
            <v>912000</v>
          </cell>
          <cell r="Y4284">
            <v>903268</v>
          </cell>
        </row>
        <row r="4285">
          <cell r="U4285">
            <v>0</v>
          </cell>
          <cell r="V4285">
            <v>0</v>
          </cell>
          <cell r="X4285">
            <v>0</v>
          </cell>
          <cell r="Y4285">
            <v>0</v>
          </cell>
        </row>
        <row r="4286">
          <cell r="Q4286" t="str">
            <v>.755</v>
          </cell>
          <cell r="S4286" t="str">
            <v>אחזקת גינון בפארק</v>
          </cell>
          <cell r="U4286">
            <v>95000</v>
          </cell>
          <cell r="V4286">
            <v>95000</v>
          </cell>
          <cell r="X4286">
            <v>95000</v>
          </cell>
          <cell r="Y4286">
            <v>21460</v>
          </cell>
        </row>
        <row r="4288">
          <cell r="Q4288" t="str">
            <v>.759</v>
          </cell>
          <cell r="S4288" t="str">
            <v>פיקוח בפארק</v>
          </cell>
          <cell r="U4288">
            <v>320000</v>
          </cell>
          <cell r="V4288">
            <v>320000</v>
          </cell>
          <cell r="X4288">
            <v>494000</v>
          </cell>
          <cell r="Y4288">
            <v>526471.55000000005</v>
          </cell>
        </row>
        <row r="4289">
          <cell r="Q4289" t="str">
            <v>.780</v>
          </cell>
          <cell r="S4289" t="str">
            <v>תקציב שוטף</v>
          </cell>
          <cell r="U4289">
            <v>194600</v>
          </cell>
          <cell r="V4289">
            <v>194600</v>
          </cell>
          <cell r="X4289">
            <v>194600</v>
          </cell>
          <cell r="Y4289">
            <v>137937.51</v>
          </cell>
        </row>
        <row r="4290">
          <cell r="Q4290" t="str">
            <v>.781</v>
          </cell>
          <cell r="S4290" t="str">
            <v>פינת חי שוטף</v>
          </cell>
          <cell r="U4290">
            <v>65000</v>
          </cell>
          <cell r="V4290">
            <v>65000</v>
          </cell>
          <cell r="X4290">
            <v>33300</v>
          </cell>
          <cell r="Y4290">
            <v>33127.9</v>
          </cell>
        </row>
        <row r="4291">
          <cell r="Q4291" t="str">
            <v>.783</v>
          </cell>
          <cell r="S4291" t="str">
            <v>ביקורת  ציוד</v>
          </cell>
          <cell r="U4291">
            <v>40000</v>
          </cell>
          <cell r="V4291">
            <v>40000</v>
          </cell>
          <cell r="X4291">
            <v>17100</v>
          </cell>
          <cell r="Y4291">
            <v>891</v>
          </cell>
        </row>
        <row r="4293">
          <cell r="J4293">
            <v>47</v>
          </cell>
          <cell r="L4293" t="str">
            <v>תקבולי מים וביוב</v>
          </cell>
          <cell r="M4293">
            <v>7210000</v>
          </cell>
          <cell r="N4293">
            <v>7210000</v>
          </cell>
          <cell r="O4293">
            <v>6670000</v>
          </cell>
          <cell r="P4293">
            <v>8287660.0899999999</v>
          </cell>
          <cell r="Q4293">
            <v>97</v>
          </cell>
          <cell r="S4293" t="str">
            <v>תאגיד מים וביוב</v>
          </cell>
          <cell r="U4293">
            <v>4805000</v>
          </cell>
          <cell r="V4293">
            <v>4805000</v>
          </cell>
          <cell r="X4293">
            <v>4405000</v>
          </cell>
          <cell r="Y4293">
            <v>4190534.46</v>
          </cell>
        </row>
        <row r="4294">
          <cell r="J4294" t="str">
            <v>-------</v>
          </cell>
          <cell r="L4294" t="str">
            <v>-----------------</v>
          </cell>
          <cell r="M4294" t="str">
            <v>-----------------</v>
          </cell>
          <cell r="N4294" t="str">
            <v>-----------------</v>
          </cell>
          <cell r="O4294" t="str">
            <v>--------------</v>
          </cell>
          <cell r="P4294" t="str">
            <v>--------------</v>
          </cell>
          <cell r="Q4294" t="str">
            <v>--------</v>
          </cell>
          <cell r="S4294" t="str">
            <v>-----------------</v>
          </cell>
          <cell r="U4294" t="str">
            <v>-----------------</v>
          </cell>
          <cell r="V4294" t="str">
            <v>-----------------</v>
          </cell>
          <cell r="X4294" t="str">
            <v>--------------</v>
          </cell>
          <cell r="Y4294" t="str">
            <v>--------------</v>
          </cell>
        </row>
        <row r="4295">
          <cell r="J4295" t="str">
            <v>.260</v>
          </cell>
          <cell r="L4295" t="str">
            <v>מוקד עירוני</v>
          </cell>
          <cell r="M4295">
            <v>310000</v>
          </cell>
          <cell r="N4295">
            <v>310000</v>
          </cell>
          <cell r="O4295">
            <v>220000</v>
          </cell>
          <cell r="P4295">
            <v>219979.32</v>
          </cell>
          <cell r="Q4295" t="str">
            <v>.110</v>
          </cell>
          <cell r="S4295" t="str">
            <v xml:space="preserve">  משכורת</v>
          </cell>
          <cell r="U4295">
            <v>4400000</v>
          </cell>
          <cell r="V4295">
            <v>4400000</v>
          </cell>
          <cell r="X4295">
            <v>4000000</v>
          </cell>
          <cell r="Y4295">
            <v>4113586.02</v>
          </cell>
        </row>
        <row r="4296">
          <cell r="P4296">
            <v>0</v>
          </cell>
          <cell r="U4296">
            <v>0</v>
          </cell>
          <cell r="V4296">
            <v>0</v>
          </cell>
          <cell r="X4296">
            <v>0</v>
          </cell>
          <cell r="Y4296">
            <v>0</v>
          </cell>
        </row>
        <row r="4297">
          <cell r="J4297" t="str">
            <v>.261</v>
          </cell>
          <cell r="L4297" t="str">
            <v>דמי גביה</v>
          </cell>
          <cell r="M4297">
            <v>2500000</v>
          </cell>
          <cell r="N4297">
            <v>2500000</v>
          </cell>
          <cell r="O4297">
            <v>2450000</v>
          </cell>
          <cell r="P4297">
            <v>2762541.81</v>
          </cell>
          <cell r="Q4297" t="str">
            <v>.310</v>
          </cell>
          <cell r="S4297" t="str">
            <v xml:space="preserve">שכר פנסיונרים -מים </v>
          </cell>
          <cell r="U4297">
            <v>405000</v>
          </cell>
          <cell r="V4297">
            <v>405000</v>
          </cell>
          <cell r="X4297">
            <v>405000</v>
          </cell>
          <cell r="Y4297">
            <v>76948.44</v>
          </cell>
        </row>
        <row r="4298">
          <cell r="P4298">
            <v>0</v>
          </cell>
          <cell r="X4298">
            <v>0</v>
          </cell>
          <cell r="Y4298">
            <v>0</v>
          </cell>
        </row>
        <row r="4299">
          <cell r="J4299" t="str">
            <v>.420</v>
          </cell>
          <cell r="L4299" t="str">
            <v xml:space="preserve">החזר שכר תאגיד </v>
          </cell>
          <cell r="M4299">
            <v>4400000</v>
          </cell>
          <cell r="N4299">
            <v>4400000</v>
          </cell>
          <cell r="O4299">
            <v>4000000</v>
          </cell>
          <cell r="P4299">
            <v>3945013.96</v>
          </cell>
          <cell r="X4299">
            <v>0</v>
          </cell>
        </row>
        <row r="4300">
          <cell r="X4300">
            <v>0</v>
          </cell>
        </row>
        <row r="4301">
          <cell r="J4301" t="str">
            <v>412.421</v>
          </cell>
          <cell r="L4301" t="str">
            <v>תמורת הון -תאגיד</v>
          </cell>
          <cell r="P4301">
            <v>1360125</v>
          </cell>
          <cell r="X4301">
            <v>0</v>
          </cell>
        </row>
        <row r="4303">
          <cell r="X4303">
            <v>0</v>
          </cell>
        </row>
        <row r="4304">
          <cell r="L4304" t="str">
            <v>תשלומים לא רגילים</v>
          </cell>
          <cell r="M4304">
            <v>30708100</v>
          </cell>
          <cell r="N4304">
            <v>30708100</v>
          </cell>
          <cell r="O4304">
            <v>32320000</v>
          </cell>
          <cell r="P4304">
            <v>42814001.909999996</v>
          </cell>
          <cell r="S4304" t="str">
            <v>תשלומים לא רגילים</v>
          </cell>
          <cell r="U4304">
            <v>60432500</v>
          </cell>
          <cell r="V4304">
            <v>60432500</v>
          </cell>
          <cell r="X4304">
            <v>57977500</v>
          </cell>
          <cell r="Y4304">
            <v>56458180.560000002</v>
          </cell>
        </row>
        <row r="4305">
          <cell r="J4305" t="str">
            <v>-------</v>
          </cell>
          <cell r="L4305" t="str">
            <v>---------------------</v>
          </cell>
          <cell r="M4305" t="str">
            <v>--------------</v>
          </cell>
          <cell r="N4305" t="str">
            <v>--------------</v>
          </cell>
          <cell r="O4305" t="str">
            <v>--------------</v>
          </cell>
          <cell r="P4305" t="str">
            <v>--------------</v>
          </cell>
          <cell r="Q4305" t="str">
            <v>-----------------</v>
          </cell>
          <cell r="S4305" t="str">
            <v>-----------------</v>
          </cell>
          <cell r="U4305" t="str">
            <v>-----------------</v>
          </cell>
          <cell r="V4305" t="str">
            <v>-----------------</v>
          </cell>
          <cell r="X4305" t="str">
            <v>-----------------</v>
          </cell>
          <cell r="Y4305" t="str">
            <v>-----------------</v>
          </cell>
        </row>
        <row r="4306">
          <cell r="J4306" t="str">
            <v>599</v>
          </cell>
          <cell r="L4306" t="str">
            <v>תקבולים לא רגילים</v>
          </cell>
          <cell r="M4306">
            <v>908100</v>
          </cell>
          <cell r="N4306">
            <v>908100</v>
          </cell>
          <cell r="O4306">
            <v>7720000</v>
          </cell>
          <cell r="P4306">
            <v>14212297.91</v>
          </cell>
          <cell r="Q4306">
            <v>93</v>
          </cell>
          <cell r="S4306" t="str">
            <v>תשלומים מיוחדים</v>
          </cell>
          <cell r="U4306">
            <v>766200</v>
          </cell>
          <cell r="V4306">
            <v>766200</v>
          </cell>
          <cell r="X4306">
            <v>636500</v>
          </cell>
          <cell r="Y4306">
            <v>172269.14</v>
          </cell>
        </row>
        <row r="4307">
          <cell r="J4307" t="str">
            <v>--------</v>
          </cell>
          <cell r="L4307" t="str">
            <v>---------------</v>
          </cell>
          <cell r="M4307" t="str">
            <v>--------------</v>
          </cell>
          <cell r="N4307" t="str">
            <v>--------------</v>
          </cell>
          <cell r="O4307" t="str">
            <v>--------------</v>
          </cell>
          <cell r="P4307" t="str">
            <v>--------------</v>
          </cell>
          <cell r="Q4307" t="str">
            <v>-----------------</v>
          </cell>
          <cell r="S4307" t="str">
            <v>-----------------</v>
          </cell>
          <cell r="U4307" t="str">
            <v>--------------</v>
          </cell>
          <cell r="V4307" t="str">
            <v>--------------</v>
          </cell>
          <cell r="X4307" t="str">
            <v>--------------</v>
          </cell>
          <cell r="Y4307" t="str">
            <v>--------------</v>
          </cell>
        </row>
        <row r="4308">
          <cell r="J4308" t="str">
            <v>11.420</v>
          </cell>
          <cell r="L4308" t="str">
            <v xml:space="preserve">הכנס  שנים קודמות </v>
          </cell>
          <cell r="M4308">
            <v>608100</v>
          </cell>
          <cell r="N4308">
            <v>608100</v>
          </cell>
          <cell r="O4308">
            <v>620000</v>
          </cell>
          <cell r="P4308">
            <v>3274377</v>
          </cell>
          <cell r="Q4308" t="str">
            <v>.930</v>
          </cell>
          <cell r="S4308" t="str">
            <v>רכישת ציוד</v>
          </cell>
          <cell r="U4308">
            <v>200000</v>
          </cell>
          <cell r="V4308">
            <v>200000</v>
          </cell>
          <cell r="X4308">
            <v>180500</v>
          </cell>
          <cell r="Y4308">
            <v>8720.2199999999993</v>
          </cell>
        </row>
        <row r="4309">
          <cell r="M4309">
            <v>0</v>
          </cell>
          <cell r="N4309">
            <v>0</v>
          </cell>
          <cell r="O4309">
            <v>0</v>
          </cell>
          <cell r="U4309">
            <v>0</v>
          </cell>
          <cell r="V4309">
            <v>0</v>
          </cell>
          <cell r="X4309">
            <v>0</v>
          </cell>
          <cell r="Y4309">
            <v>0</v>
          </cell>
        </row>
        <row r="4310">
          <cell r="J4310" t="str">
            <v>11.660</v>
          </cell>
          <cell r="L4310" t="str">
            <v>הכנסות מריבית</v>
          </cell>
          <cell r="M4310">
            <v>300000</v>
          </cell>
          <cell r="N4310">
            <v>300000</v>
          </cell>
          <cell r="O4310">
            <v>1600000</v>
          </cell>
          <cell r="P4310">
            <v>687920.91</v>
          </cell>
          <cell r="Q4310" t="str">
            <v>.980</v>
          </cell>
          <cell r="S4310" t="str">
            <v>הוצאות שונות</v>
          </cell>
          <cell r="U4310">
            <v>566200</v>
          </cell>
          <cell r="V4310">
            <v>566200</v>
          </cell>
          <cell r="X4310">
            <v>456000</v>
          </cell>
          <cell r="Y4310">
            <v>163548.92000000001</v>
          </cell>
        </row>
        <row r="4311">
          <cell r="X4311">
            <v>0</v>
          </cell>
        </row>
        <row r="4312">
          <cell r="J4312" t="str">
            <v>11.780</v>
          </cell>
          <cell r="L4312" t="str">
            <v>הלוואה לפרישת</v>
          </cell>
          <cell r="O4312">
            <v>5500000</v>
          </cell>
          <cell r="P4312">
            <v>6000000</v>
          </cell>
          <cell r="X4312">
            <v>0</v>
          </cell>
        </row>
        <row r="4313">
          <cell r="L4313" t="str">
            <v>עובדים</v>
          </cell>
          <cell r="O4313">
            <v>0</v>
          </cell>
          <cell r="U4313">
            <v>0</v>
          </cell>
          <cell r="V4313">
            <v>0</v>
          </cell>
          <cell r="X4313">
            <v>0</v>
          </cell>
        </row>
        <row r="4314">
          <cell r="J4314" t="str">
            <v>2.510</v>
          </cell>
          <cell r="L4314" t="str">
            <v>יתרה מתקציב  ש.ק.</v>
          </cell>
          <cell r="P4314">
            <v>4250000</v>
          </cell>
          <cell r="U4314">
            <v>0</v>
          </cell>
          <cell r="V4314">
            <v>0</v>
          </cell>
          <cell r="X4314">
            <v>0</v>
          </cell>
        </row>
        <row r="4315">
          <cell r="U4315" t="str">
            <v xml:space="preserve"> </v>
          </cell>
          <cell r="V4315" t="str">
            <v xml:space="preserve"> </v>
          </cell>
          <cell r="X4315">
            <v>0</v>
          </cell>
        </row>
        <row r="4316">
          <cell r="X4316">
            <v>0</v>
          </cell>
        </row>
        <row r="4317">
          <cell r="O4317">
            <v>0</v>
          </cell>
          <cell r="Q4317" t="str">
            <v>994</v>
          </cell>
          <cell r="S4317" t="str">
            <v>תשלומים מיוחדים</v>
          </cell>
          <cell r="U4317">
            <v>29866300</v>
          </cell>
          <cell r="V4317">
            <v>29866300</v>
          </cell>
          <cell r="X4317">
            <v>32741000</v>
          </cell>
          <cell r="Y4317">
            <v>27684207.420000002</v>
          </cell>
        </row>
        <row r="4318">
          <cell r="O4318">
            <v>0</v>
          </cell>
          <cell r="Q4318" t="str">
            <v>----------</v>
          </cell>
          <cell r="S4318" t="str">
            <v>-----------------</v>
          </cell>
          <cell r="U4318" t="str">
            <v>-----------------</v>
          </cell>
          <cell r="V4318" t="str">
            <v>-----------------</v>
          </cell>
          <cell r="X4318" t="str">
            <v>--------------</v>
          </cell>
          <cell r="Y4318" t="str">
            <v>--------------</v>
          </cell>
        </row>
        <row r="4319">
          <cell r="Q4319" t="str">
            <v>.310</v>
          </cell>
          <cell r="S4319" t="str">
            <v>שכר גמלאים</v>
          </cell>
          <cell r="U4319">
            <v>19000000</v>
          </cell>
          <cell r="V4319">
            <v>19000000</v>
          </cell>
          <cell r="X4319">
            <v>16198000</v>
          </cell>
          <cell r="Y4319">
            <v>14400954.77</v>
          </cell>
        </row>
        <row r="4320">
          <cell r="U4320">
            <v>0</v>
          </cell>
          <cell r="V4320">
            <v>0</v>
          </cell>
          <cell r="X4320">
            <v>0</v>
          </cell>
          <cell r="Y4320">
            <v>0</v>
          </cell>
        </row>
        <row r="4321">
          <cell r="Q4321" t="str">
            <v>.320</v>
          </cell>
          <cell r="S4321" t="str">
            <v>פיצויים</v>
          </cell>
          <cell r="U4321">
            <v>1424000</v>
          </cell>
          <cell r="V4321">
            <v>1424000</v>
          </cell>
          <cell r="X4321">
            <v>1900000</v>
          </cell>
          <cell r="Y4321">
            <v>974142.22</v>
          </cell>
        </row>
        <row r="4322">
          <cell r="U4322">
            <v>0</v>
          </cell>
          <cell r="V4322">
            <v>0</v>
          </cell>
          <cell r="X4322">
            <v>0</v>
          </cell>
          <cell r="Y4322">
            <v>0</v>
          </cell>
        </row>
        <row r="4323">
          <cell r="Q4323" t="str">
            <v>.321</v>
          </cell>
          <cell r="S4323" t="str">
            <v>פרישת  עובדים</v>
          </cell>
          <cell r="U4323">
            <v>1000000</v>
          </cell>
          <cell r="V4323">
            <v>1000000</v>
          </cell>
          <cell r="X4323">
            <v>5500000</v>
          </cell>
          <cell r="Y4323">
            <v>6954963.79</v>
          </cell>
        </row>
        <row r="4325">
          <cell r="Q4325" t="str">
            <v>.322</v>
          </cell>
          <cell r="S4325" t="str">
            <v>הסכמי שכר</v>
          </cell>
          <cell r="X4325">
            <v>3500000</v>
          </cell>
        </row>
        <row r="4326">
          <cell r="U4326">
            <v>0</v>
          </cell>
          <cell r="V4326">
            <v>0</v>
          </cell>
          <cell r="X4326">
            <v>0</v>
          </cell>
        </row>
        <row r="4327">
          <cell r="Q4327" t="str">
            <v>.593</v>
          </cell>
          <cell r="S4327" t="str">
            <v>השתת' בהוצ' הנח"ש</v>
          </cell>
          <cell r="U4327">
            <v>3500</v>
          </cell>
          <cell r="V4327">
            <v>3500</v>
          </cell>
          <cell r="X4327">
            <v>15500</v>
          </cell>
          <cell r="Y4327">
            <v>2212.14</v>
          </cell>
        </row>
        <row r="4328">
          <cell r="U4328">
            <v>0</v>
          </cell>
          <cell r="V4328">
            <v>0</v>
          </cell>
          <cell r="X4328">
            <v>0</v>
          </cell>
          <cell r="Y4328">
            <v>0</v>
          </cell>
        </row>
        <row r="4329">
          <cell r="Q4329" t="str">
            <v>.781</v>
          </cell>
          <cell r="S4329" t="str">
            <v>פרישת עובדים</v>
          </cell>
          <cell r="Y4329">
            <v>259717.8</v>
          </cell>
        </row>
        <row r="4331">
          <cell r="Q4331" t="str">
            <v>.782</v>
          </cell>
          <cell r="S4331" t="str">
            <v>יעוץ בנושא  פרישה</v>
          </cell>
          <cell r="U4331">
            <v>100000</v>
          </cell>
          <cell r="V4331">
            <v>100000</v>
          </cell>
        </row>
        <row r="4333">
          <cell r="Q4333" t="str">
            <v>1.310</v>
          </cell>
          <cell r="S4333" t="str">
            <v>גמלה מגורמי חוץ</v>
          </cell>
          <cell r="U4333">
            <v>320000</v>
          </cell>
          <cell r="V4333">
            <v>320000</v>
          </cell>
          <cell r="X4333">
            <v>300000</v>
          </cell>
          <cell r="Y4333">
            <v>275229.27</v>
          </cell>
        </row>
        <row r="4334">
          <cell r="U4334">
            <v>0</v>
          </cell>
          <cell r="V4334">
            <v>0</v>
          </cell>
          <cell r="X4334">
            <v>0</v>
          </cell>
          <cell r="Y4334">
            <v>0</v>
          </cell>
        </row>
        <row r="4335">
          <cell r="Q4335" t="str">
            <v>1.311</v>
          </cell>
          <cell r="S4335" t="str">
            <v xml:space="preserve">רזרבה לשכר </v>
          </cell>
          <cell r="U4335">
            <v>2667300</v>
          </cell>
          <cell r="V4335">
            <v>2667300</v>
          </cell>
          <cell r="X4335">
            <v>2000000</v>
          </cell>
          <cell r="Y4335">
            <v>1960550</v>
          </cell>
        </row>
        <row r="4337">
          <cell r="Q4337" t="str">
            <v>1.530</v>
          </cell>
          <cell r="S4337" t="str">
            <v>החזר גמלה לגורמי חוץ</v>
          </cell>
          <cell r="U4337">
            <v>900000</v>
          </cell>
          <cell r="V4337">
            <v>900000</v>
          </cell>
          <cell r="X4337">
            <v>836000</v>
          </cell>
          <cell r="Y4337">
            <v>806439</v>
          </cell>
        </row>
        <row r="4339">
          <cell r="Q4339" t="str">
            <v>1.781</v>
          </cell>
          <cell r="S4339" t="str">
            <v xml:space="preserve">רזרבה כללית </v>
          </cell>
          <cell r="U4339">
            <v>2265000</v>
          </cell>
          <cell r="V4339">
            <v>2265000</v>
          </cell>
          <cell r="X4339">
            <v>1000000</v>
          </cell>
          <cell r="Y4339">
            <v>0</v>
          </cell>
        </row>
        <row r="4340">
          <cell r="Q4340" t="str">
            <v>2.780</v>
          </cell>
          <cell r="S4340" t="str">
            <v>הוצ' עודפות</v>
          </cell>
          <cell r="U4340">
            <v>636500</v>
          </cell>
          <cell r="V4340">
            <v>636500</v>
          </cell>
          <cell r="X4340">
            <v>636500</v>
          </cell>
          <cell r="Y4340">
            <v>100000</v>
          </cell>
        </row>
        <row r="4341">
          <cell r="Q4341" t="str">
            <v>2.980</v>
          </cell>
          <cell r="S4341" t="str">
            <v>הוצ' שנים קודמות</v>
          </cell>
          <cell r="U4341">
            <v>1550000</v>
          </cell>
          <cell r="V4341">
            <v>1550000</v>
          </cell>
          <cell r="X4341">
            <v>855000</v>
          </cell>
          <cell r="Y4341">
            <v>1949998.43</v>
          </cell>
        </row>
        <row r="4342">
          <cell r="U4342">
            <v>0</v>
          </cell>
          <cell r="V4342">
            <v>0</v>
          </cell>
          <cell r="X4342">
            <v>0</v>
          </cell>
          <cell r="Y4342">
            <v>0</v>
          </cell>
        </row>
        <row r="4343">
          <cell r="U4343">
            <v>0</v>
          </cell>
          <cell r="V4343">
            <v>0</v>
          </cell>
          <cell r="X4343">
            <v>0</v>
          </cell>
        </row>
        <row r="4344">
          <cell r="J4344">
            <v>111</v>
          </cell>
          <cell r="L4344" t="str">
            <v>הנחות ממסים</v>
          </cell>
          <cell r="M4344">
            <v>29800000</v>
          </cell>
          <cell r="N4344">
            <v>29800000</v>
          </cell>
          <cell r="O4344">
            <v>24600000</v>
          </cell>
          <cell r="P4344">
            <v>28601704</v>
          </cell>
          <cell r="Q4344" t="str">
            <v>995</v>
          </cell>
          <cell r="S4344" t="str">
            <v>הנחות ממסים</v>
          </cell>
          <cell r="U4344">
            <v>29800000</v>
          </cell>
          <cell r="V4344">
            <v>29800000</v>
          </cell>
          <cell r="X4344">
            <v>24600000</v>
          </cell>
          <cell r="Y4344">
            <v>28601704</v>
          </cell>
        </row>
        <row r="4345">
          <cell r="J4345" t="str">
            <v>-------</v>
          </cell>
          <cell r="L4345" t="str">
            <v>---------------------</v>
          </cell>
          <cell r="M4345" t="str">
            <v>--------------</v>
          </cell>
          <cell r="N4345" t="str">
            <v>--------------</v>
          </cell>
          <cell r="O4345" t="str">
            <v>--------------</v>
          </cell>
          <cell r="P4345" t="str">
            <v>--------------</v>
          </cell>
          <cell r="Q4345" t="str">
            <v>----------</v>
          </cell>
          <cell r="S4345" t="str">
            <v>-----------------</v>
          </cell>
          <cell r="U4345" t="str">
            <v>-----------------</v>
          </cell>
          <cell r="V4345" t="str">
            <v>-----------------</v>
          </cell>
          <cell r="X4345" t="str">
            <v>--------------</v>
          </cell>
          <cell r="Y4345" t="str">
            <v>--------------</v>
          </cell>
        </row>
        <row r="4346">
          <cell r="J4346" t="str">
            <v xml:space="preserve"> .111</v>
          </cell>
          <cell r="L4346" t="str">
            <v>הנחות לפי צו</v>
          </cell>
          <cell r="M4346">
            <v>29000000</v>
          </cell>
          <cell r="N4346">
            <v>29000000</v>
          </cell>
          <cell r="O4346">
            <v>23800000</v>
          </cell>
          <cell r="P4346">
            <v>28254231</v>
          </cell>
          <cell r="Q4346" t="str">
            <v>.861</v>
          </cell>
          <cell r="S4346" t="str">
            <v>הנחות לפי צו</v>
          </cell>
          <cell r="U4346">
            <v>29000000</v>
          </cell>
          <cell r="V4346">
            <v>29000000</v>
          </cell>
          <cell r="X4346">
            <v>23800000</v>
          </cell>
          <cell r="Y4346">
            <v>28254231</v>
          </cell>
        </row>
        <row r="4347">
          <cell r="J4347" t="str">
            <v xml:space="preserve"> .112</v>
          </cell>
          <cell r="L4347" t="str">
            <v>הנחות ועדת הנחות</v>
          </cell>
          <cell r="M4347">
            <v>800000</v>
          </cell>
          <cell r="N4347">
            <v>800000</v>
          </cell>
          <cell r="O4347">
            <v>800000</v>
          </cell>
          <cell r="P4347">
            <v>347473</v>
          </cell>
          <cell r="Q4347" t="str">
            <v>.862</v>
          </cell>
          <cell r="S4347" t="str">
            <v>הנחות ועדת הנחות</v>
          </cell>
          <cell r="U4347">
            <v>800000</v>
          </cell>
          <cell r="V4347">
            <v>800000</v>
          </cell>
          <cell r="X4347">
            <v>800000</v>
          </cell>
          <cell r="Y4347">
            <v>347473</v>
          </cell>
        </row>
        <row r="4350">
          <cell r="X4350">
            <v>0</v>
          </cell>
        </row>
        <row r="4351">
          <cell r="L4351" t="str">
            <v>אגף  לוגיסטיקה ורכש</v>
          </cell>
          <cell r="M4351">
            <v>7363000</v>
          </cell>
          <cell r="N4351">
            <v>7363000</v>
          </cell>
          <cell r="O4351">
            <v>5190000</v>
          </cell>
          <cell r="P4351">
            <v>3826434.63</v>
          </cell>
          <cell r="S4351" t="str">
            <v>אגף  לוגיסטיקה ורכש</v>
          </cell>
          <cell r="U4351">
            <v>14116500</v>
          </cell>
          <cell r="V4351">
            <v>14116500</v>
          </cell>
          <cell r="X4351">
            <v>12484400</v>
          </cell>
          <cell r="Y4351">
            <v>11988082.699999999</v>
          </cell>
        </row>
        <row r="4352">
          <cell r="L4352" t="str">
            <v>---------------------</v>
          </cell>
          <cell r="M4352" t="str">
            <v>--------------</v>
          </cell>
          <cell r="N4352" t="str">
            <v>--------------</v>
          </cell>
          <cell r="O4352" t="str">
            <v>--------------</v>
          </cell>
          <cell r="P4352" t="str">
            <v>--------------</v>
          </cell>
          <cell r="Q4352" t="str">
            <v>---------</v>
          </cell>
          <cell r="S4352" t="str">
            <v>-----------------</v>
          </cell>
          <cell r="U4352" t="str">
            <v>-----------------</v>
          </cell>
          <cell r="V4352" t="str">
            <v>-----------------</v>
          </cell>
          <cell r="X4352" t="str">
            <v>-----------------</v>
          </cell>
          <cell r="Y4352" t="str">
            <v>-----------------</v>
          </cell>
        </row>
        <row r="4353">
          <cell r="Q4353" t="str">
            <v xml:space="preserve"> 753</v>
          </cell>
          <cell r="S4353" t="str">
            <v>יחידה מאומצת</v>
          </cell>
          <cell r="U4353">
            <v>16000</v>
          </cell>
          <cell r="V4353">
            <v>16000</v>
          </cell>
          <cell r="X4353">
            <v>19000</v>
          </cell>
          <cell r="Y4353">
            <v>23610.83</v>
          </cell>
        </row>
        <row r="4354">
          <cell r="Q4354" t="str">
            <v>-------</v>
          </cell>
          <cell r="S4354" t="str">
            <v>-----------------</v>
          </cell>
          <cell r="U4354" t="str">
            <v>--------------</v>
          </cell>
          <cell r="V4354" t="str">
            <v>--------------</v>
          </cell>
          <cell r="X4354" t="str">
            <v>--------------</v>
          </cell>
          <cell r="Y4354" t="str">
            <v>--------------</v>
          </cell>
        </row>
        <row r="4355">
          <cell r="Q4355" t="str">
            <v>.780</v>
          </cell>
          <cell r="S4355" t="str">
            <v>יחידה מאומצת</v>
          </cell>
          <cell r="U4355">
            <v>16000</v>
          </cell>
          <cell r="V4355">
            <v>16000</v>
          </cell>
          <cell r="X4355">
            <v>19000</v>
          </cell>
          <cell r="Y4355">
            <v>23610.83</v>
          </cell>
        </row>
        <row r="4356">
          <cell r="X4356">
            <v>0</v>
          </cell>
        </row>
        <row r="4357">
          <cell r="O4357">
            <v>0</v>
          </cell>
          <cell r="X4357">
            <v>0</v>
          </cell>
        </row>
        <row r="4358">
          <cell r="J4358">
            <v>438</v>
          </cell>
          <cell r="L4358" t="str">
            <v>מחלקת רכש ומחסנים</v>
          </cell>
          <cell r="M4358">
            <v>350000</v>
          </cell>
          <cell r="N4358">
            <v>350000</v>
          </cell>
          <cell r="O4358">
            <v>110000</v>
          </cell>
          <cell r="P4358">
            <v>98942</v>
          </cell>
          <cell r="Q4358" t="str">
            <v>938</v>
          </cell>
          <cell r="S4358" t="str">
            <v>מחלקת רכש ומחסנים</v>
          </cell>
          <cell r="U4358">
            <v>2999700</v>
          </cell>
          <cell r="V4358">
            <v>2999700</v>
          </cell>
          <cell r="X4358">
            <v>2878300</v>
          </cell>
          <cell r="Y4358">
            <v>2827101.32</v>
          </cell>
        </row>
        <row r="4359">
          <cell r="J4359" t="str">
            <v>-------</v>
          </cell>
          <cell r="L4359" t="str">
            <v>---------------------</v>
          </cell>
          <cell r="M4359" t="str">
            <v>--------------</v>
          </cell>
          <cell r="N4359" t="str">
            <v>--------------</v>
          </cell>
          <cell r="O4359" t="str">
            <v>--------------</v>
          </cell>
          <cell r="P4359" t="str">
            <v>--------------</v>
          </cell>
          <cell r="Q4359" t="str">
            <v>----------</v>
          </cell>
          <cell r="S4359" t="str">
            <v>-----------------</v>
          </cell>
          <cell r="U4359" t="str">
            <v>-----------------</v>
          </cell>
          <cell r="V4359" t="str">
            <v>-----------------</v>
          </cell>
          <cell r="X4359" t="str">
            <v>--------------</v>
          </cell>
          <cell r="Y4359" t="str">
            <v>--------------</v>
          </cell>
        </row>
        <row r="4360">
          <cell r="J4360" t="str">
            <v>.422</v>
          </cell>
          <cell r="L4360" t="str">
            <v>שירותים שונים</v>
          </cell>
          <cell r="M4360">
            <v>25000</v>
          </cell>
          <cell r="N4360">
            <v>25000</v>
          </cell>
          <cell r="O4360">
            <v>50000</v>
          </cell>
          <cell r="P4360">
            <v>37869</v>
          </cell>
          <cell r="Q4360" t="str">
            <v>.110</v>
          </cell>
          <cell r="S4360" t="str">
            <v>משכורת</v>
          </cell>
          <cell r="U4360">
            <v>2672400</v>
          </cell>
          <cell r="V4360">
            <v>2672400</v>
          </cell>
          <cell r="X4360">
            <v>2550000</v>
          </cell>
          <cell r="Y4360">
            <v>2445348.36</v>
          </cell>
        </row>
        <row r="4361">
          <cell r="P4361">
            <v>0</v>
          </cell>
          <cell r="U4361">
            <v>0</v>
          </cell>
          <cell r="V4361">
            <v>0</v>
          </cell>
          <cell r="X4361">
            <v>0</v>
          </cell>
          <cell r="Y4361">
            <v>0</v>
          </cell>
        </row>
        <row r="4362">
          <cell r="J4362" t="str">
            <v>.425</v>
          </cell>
          <cell r="L4362" t="str">
            <v>מכירת רכב ישן</v>
          </cell>
          <cell r="M4362">
            <v>25000</v>
          </cell>
          <cell r="N4362">
            <v>25000</v>
          </cell>
          <cell r="O4362">
            <v>60000</v>
          </cell>
          <cell r="P4362">
            <v>61073</v>
          </cell>
          <cell r="Q4362" t="str">
            <v>.420</v>
          </cell>
          <cell r="S4362" t="str">
            <v>אחזקה תיקונים</v>
          </cell>
          <cell r="U4362">
            <v>5600</v>
          </cell>
          <cell r="V4362">
            <v>5600</v>
          </cell>
          <cell r="X4362">
            <v>7600</v>
          </cell>
          <cell r="Y4362">
            <v>5488.54</v>
          </cell>
        </row>
        <row r="4363">
          <cell r="M4363" t="str">
            <v xml:space="preserve"> </v>
          </cell>
          <cell r="N4363" t="str">
            <v xml:space="preserve"> </v>
          </cell>
          <cell r="U4363">
            <v>0</v>
          </cell>
          <cell r="V4363">
            <v>0</v>
          </cell>
          <cell r="X4363">
            <v>0</v>
          </cell>
          <cell r="Y4363">
            <v>0</v>
          </cell>
        </row>
        <row r="4364">
          <cell r="J4364" t="str">
            <v>47.262</v>
          </cell>
          <cell r="L4364" t="str">
            <v>מחסן עירוני ואחר</v>
          </cell>
          <cell r="M4364">
            <v>300000</v>
          </cell>
          <cell r="N4364">
            <v>300000</v>
          </cell>
          <cell r="Q4364" t="str">
            <v>.431</v>
          </cell>
          <cell r="S4364" t="str">
            <v>חשמל</v>
          </cell>
          <cell r="U4364">
            <v>58000</v>
          </cell>
          <cell r="V4364">
            <v>58000</v>
          </cell>
          <cell r="X4364">
            <v>53000</v>
          </cell>
          <cell r="Y4364">
            <v>74967.990000000005</v>
          </cell>
        </row>
        <row r="4365">
          <cell r="U4365">
            <v>0</v>
          </cell>
          <cell r="V4365">
            <v>0</v>
          </cell>
          <cell r="X4365">
            <v>0</v>
          </cell>
          <cell r="Y4365">
            <v>0</v>
          </cell>
        </row>
        <row r="4366">
          <cell r="Q4366" t="str">
            <v>.432</v>
          </cell>
          <cell r="S4366" t="str">
            <v>מים</v>
          </cell>
          <cell r="U4366">
            <v>19000</v>
          </cell>
          <cell r="V4366">
            <v>19000</v>
          </cell>
          <cell r="X4366">
            <v>8000</v>
          </cell>
          <cell r="Y4366">
            <v>8791.84</v>
          </cell>
        </row>
        <row r="4367">
          <cell r="U4367">
            <v>0</v>
          </cell>
          <cell r="V4367">
            <v>0</v>
          </cell>
          <cell r="X4367">
            <v>0</v>
          </cell>
          <cell r="Y4367">
            <v>0</v>
          </cell>
        </row>
        <row r="4368">
          <cell r="Q4368" t="str">
            <v>.440</v>
          </cell>
          <cell r="S4368" t="str">
            <v>ביטוח</v>
          </cell>
          <cell r="U4368">
            <v>44000</v>
          </cell>
          <cell r="V4368">
            <v>44000</v>
          </cell>
          <cell r="X4368">
            <v>37000</v>
          </cell>
          <cell r="Y4368">
            <v>43401.79</v>
          </cell>
        </row>
        <row r="4369">
          <cell r="U4369">
            <v>0</v>
          </cell>
          <cell r="V4369">
            <v>0</v>
          </cell>
          <cell r="X4369">
            <v>0</v>
          </cell>
          <cell r="Y4369">
            <v>0</v>
          </cell>
        </row>
        <row r="4370">
          <cell r="Q4370" t="str">
            <v>.511</v>
          </cell>
          <cell r="S4370" t="str">
            <v>הוצאות כיבוד</v>
          </cell>
          <cell r="U4370">
            <v>5400</v>
          </cell>
          <cell r="V4370">
            <v>5400</v>
          </cell>
          <cell r="X4370">
            <v>5400</v>
          </cell>
          <cell r="Y4370">
            <v>5859.17</v>
          </cell>
        </row>
        <row r="4371">
          <cell r="U4371">
            <v>0</v>
          </cell>
          <cell r="V4371">
            <v>0</v>
          </cell>
          <cell r="X4371">
            <v>0</v>
          </cell>
          <cell r="Y4371">
            <v>0</v>
          </cell>
        </row>
        <row r="4372">
          <cell r="Q4372" t="str">
            <v>.540</v>
          </cell>
          <cell r="S4372" t="str">
            <v>טלפון</v>
          </cell>
          <cell r="U4372">
            <v>45000</v>
          </cell>
          <cell r="V4372">
            <v>45000</v>
          </cell>
          <cell r="X4372">
            <v>41000</v>
          </cell>
          <cell r="Y4372">
            <v>52214.35</v>
          </cell>
        </row>
        <row r="4373">
          <cell r="U4373">
            <v>0</v>
          </cell>
          <cell r="V4373">
            <v>0</v>
          </cell>
          <cell r="X4373">
            <v>0</v>
          </cell>
          <cell r="Y4373">
            <v>0</v>
          </cell>
        </row>
        <row r="4374">
          <cell r="Q4374" t="str">
            <v>.560</v>
          </cell>
          <cell r="S4374" t="str">
            <v>הוצאות משרדיות</v>
          </cell>
          <cell r="U4374">
            <v>7200</v>
          </cell>
          <cell r="V4374">
            <v>7200</v>
          </cell>
          <cell r="X4374">
            <v>7200</v>
          </cell>
          <cell r="Y4374">
            <v>7601.57</v>
          </cell>
        </row>
        <row r="4375">
          <cell r="U4375">
            <v>0</v>
          </cell>
          <cell r="V4375">
            <v>0</v>
          </cell>
          <cell r="X4375">
            <v>0</v>
          </cell>
          <cell r="Y4375">
            <v>0</v>
          </cell>
        </row>
        <row r="4376">
          <cell r="Q4376" t="str">
            <v>.593</v>
          </cell>
          <cell r="S4376" t="str">
            <v>השתת' בהוצ' הנח"ש</v>
          </cell>
          <cell r="U4376">
            <v>13000</v>
          </cell>
          <cell r="V4376">
            <v>13000</v>
          </cell>
          <cell r="X4376">
            <v>23000</v>
          </cell>
          <cell r="Y4376">
            <v>21665.5</v>
          </cell>
        </row>
        <row r="4377">
          <cell r="U4377">
            <v>0</v>
          </cell>
          <cell r="V4377">
            <v>0</v>
          </cell>
          <cell r="X4377">
            <v>0</v>
          </cell>
          <cell r="Y4377">
            <v>0</v>
          </cell>
        </row>
        <row r="4378">
          <cell r="Q4378" t="str">
            <v>.750</v>
          </cell>
          <cell r="S4378" t="str">
            <v>אחזקת מרכזיות  טלפון</v>
          </cell>
          <cell r="U4378">
            <v>103500</v>
          </cell>
          <cell r="V4378">
            <v>103500</v>
          </cell>
          <cell r="X4378">
            <v>123500</v>
          </cell>
          <cell r="Y4378">
            <v>82947.92</v>
          </cell>
        </row>
        <row r="4379">
          <cell r="U4379">
            <v>0</v>
          </cell>
          <cell r="V4379">
            <v>0</v>
          </cell>
          <cell r="X4379">
            <v>0</v>
          </cell>
          <cell r="Y4379">
            <v>0</v>
          </cell>
        </row>
        <row r="4380">
          <cell r="Q4380" t="str">
            <v>.751</v>
          </cell>
          <cell r="S4380" t="str">
            <v>מח' רכש-ק.נקיון</v>
          </cell>
          <cell r="U4380">
            <v>16000</v>
          </cell>
          <cell r="V4380">
            <v>16000</v>
          </cell>
          <cell r="X4380">
            <v>16000</v>
          </cell>
          <cell r="Y4380">
            <v>15396.04</v>
          </cell>
        </row>
        <row r="4381">
          <cell r="U4381">
            <v>0</v>
          </cell>
          <cell r="V4381">
            <v>0</v>
          </cell>
          <cell r="X4381">
            <v>0</v>
          </cell>
        </row>
        <row r="4382">
          <cell r="Q4382" t="str">
            <v>.753</v>
          </cell>
          <cell r="S4382" t="str">
            <v>שרות מתקני מים</v>
          </cell>
          <cell r="Y4382">
            <v>57246.25</v>
          </cell>
        </row>
        <row r="4384">
          <cell r="Q4384" t="str">
            <v>.780</v>
          </cell>
          <cell r="S4384" t="str">
            <v>מח' רכש-ת.שוטף</v>
          </cell>
          <cell r="U4384">
            <v>1800</v>
          </cell>
          <cell r="V4384">
            <v>1800</v>
          </cell>
          <cell r="X4384">
            <v>1800</v>
          </cell>
          <cell r="Y4384">
            <v>1016.1</v>
          </cell>
        </row>
        <row r="4385">
          <cell r="U4385">
            <v>0</v>
          </cell>
          <cell r="V4385">
            <v>0</v>
          </cell>
          <cell r="X4385">
            <v>0</v>
          </cell>
          <cell r="Y4385">
            <v>0</v>
          </cell>
        </row>
        <row r="4386">
          <cell r="Q4386" t="str">
            <v>.781</v>
          </cell>
          <cell r="S4386" t="str">
            <v>הוצאות מכרזים</v>
          </cell>
          <cell r="U4386">
            <v>3800</v>
          </cell>
          <cell r="V4386">
            <v>3800</v>
          </cell>
          <cell r="X4386">
            <v>4800</v>
          </cell>
          <cell r="Y4386">
            <v>5155.8999999999996</v>
          </cell>
        </row>
        <row r="4387">
          <cell r="U4387" t="str">
            <v xml:space="preserve"> </v>
          </cell>
          <cell r="V4387" t="str">
            <v xml:space="preserve"> </v>
          </cell>
          <cell r="X4387">
            <v>0</v>
          </cell>
        </row>
        <row r="4388">
          <cell r="Q4388" t="str">
            <v>.783</v>
          </cell>
          <cell r="S4388" t="str">
            <v>הוצאות למשפחות אבל</v>
          </cell>
          <cell r="U4388">
            <v>5000</v>
          </cell>
          <cell r="V4388">
            <v>5000</v>
          </cell>
        </row>
        <row r="4389">
          <cell r="Y4389">
            <v>0</v>
          </cell>
        </row>
        <row r="4390">
          <cell r="Y4390">
            <v>0</v>
          </cell>
        </row>
        <row r="4391">
          <cell r="Q4391" t="str">
            <v>941</v>
          </cell>
          <cell r="S4391" t="str">
            <v>מחלקת תחבורה</v>
          </cell>
          <cell r="U4391">
            <v>1859000</v>
          </cell>
          <cell r="V4391">
            <v>1859000</v>
          </cell>
          <cell r="X4391">
            <v>1572000</v>
          </cell>
          <cell r="Y4391">
            <v>1577250.81</v>
          </cell>
        </row>
        <row r="4392">
          <cell r="Q4392" t="str">
            <v>---------</v>
          </cell>
          <cell r="S4392" t="str">
            <v>-----------------</v>
          </cell>
          <cell r="U4392" t="str">
            <v>-----------------</v>
          </cell>
          <cell r="V4392" t="str">
            <v>-----------------</v>
          </cell>
          <cell r="X4392" t="str">
            <v>-----------------</v>
          </cell>
          <cell r="Y4392" t="str">
            <v>--------------</v>
          </cell>
        </row>
        <row r="4393">
          <cell r="Q4393" t="str">
            <v>.110</v>
          </cell>
          <cell r="S4393" t="str">
            <v>משכורת</v>
          </cell>
          <cell r="U4393">
            <v>1200000</v>
          </cell>
          <cell r="V4393">
            <v>1200000</v>
          </cell>
          <cell r="X4393">
            <v>1000000</v>
          </cell>
          <cell r="Y4393">
            <v>978448.93</v>
          </cell>
        </row>
        <row r="4394">
          <cell r="U4394">
            <v>0</v>
          </cell>
          <cell r="V4394">
            <v>0</v>
          </cell>
          <cell r="X4394">
            <v>0</v>
          </cell>
          <cell r="Y4394">
            <v>0</v>
          </cell>
        </row>
        <row r="4395">
          <cell r="Q4395" t="str">
            <v>.130</v>
          </cell>
          <cell r="S4395" t="str">
            <v>שעות נוספות</v>
          </cell>
          <cell r="U4395">
            <v>75000</v>
          </cell>
          <cell r="V4395">
            <v>75000</v>
          </cell>
          <cell r="X4395">
            <v>32000</v>
          </cell>
          <cell r="Y4395">
            <v>45586.2</v>
          </cell>
        </row>
        <row r="4396">
          <cell r="U4396">
            <v>0</v>
          </cell>
          <cell r="V4396">
            <v>0</v>
          </cell>
          <cell r="X4396">
            <v>0</v>
          </cell>
          <cell r="Y4396">
            <v>0</v>
          </cell>
        </row>
        <row r="4397">
          <cell r="Q4397" t="str">
            <v>.230</v>
          </cell>
          <cell r="S4397" t="str">
            <v>שעות למחלקות</v>
          </cell>
          <cell r="U4397">
            <v>9000</v>
          </cell>
          <cell r="V4397">
            <v>9000</v>
          </cell>
          <cell r="X4397">
            <v>9000</v>
          </cell>
          <cell r="Y4397">
            <v>7787.9</v>
          </cell>
        </row>
        <row r="4398">
          <cell r="U4398">
            <v>0</v>
          </cell>
          <cell r="V4398">
            <v>0</v>
          </cell>
          <cell r="X4398">
            <v>0</v>
          </cell>
          <cell r="Y4398">
            <v>0</v>
          </cell>
        </row>
        <row r="4399">
          <cell r="Q4399" t="str">
            <v>.431</v>
          </cell>
          <cell r="S4399" t="str">
            <v>חשמל</v>
          </cell>
          <cell r="U4399">
            <v>28000</v>
          </cell>
          <cell r="V4399">
            <v>28000</v>
          </cell>
          <cell r="X4399">
            <v>48000</v>
          </cell>
          <cell r="Y4399">
            <v>43119.48</v>
          </cell>
        </row>
        <row r="4400">
          <cell r="U4400">
            <v>0</v>
          </cell>
          <cell r="V4400">
            <v>0</v>
          </cell>
          <cell r="X4400">
            <v>0</v>
          </cell>
          <cell r="Y4400">
            <v>0</v>
          </cell>
        </row>
        <row r="4401">
          <cell r="Q4401" t="str">
            <v>.432</v>
          </cell>
          <cell r="S4401" t="str">
            <v>מים   (לאבלים  )</v>
          </cell>
          <cell r="U4401">
            <v>18000</v>
          </cell>
          <cell r="V4401">
            <v>18000</v>
          </cell>
          <cell r="X4401">
            <v>18000</v>
          </cell>
          <cell r="Y4401">
            <v>18565.37</v>
          </cell>
        </row>
        <row r="4402">
          <cell r="U4402">
            <v>0</v>
          </cell>
          <cell r="V4402">
            <v>0</v>
          </cell>
          <cell r="X4402">
            <v>0</v>
          </cell>
          <cell r="Y4402">
            <v>0</v>
          </cell>
        </row>
        <row r="4403">
          <cell r="Q4403" t="str">
            <v>.440</v>
          </cell>
          <cell r="S4403" t="str">
            <v>ביטוח</v>
          </cell>
          <cell r="U4403">
            <v>66000</v>
          </cell>
          <cell r="V4403">
            <v>66000</v>
          </cell>
          <cell r="X4403">
            <v>60000</v>
          </cell>
          <cell r="Y4403">
            <v>65535.82</v>
          </cell>
        </row>
        <row r="4404">
          <cell r="U4404">
            <v>0</v>
          </cell>
          <cell r="V4404">
            <v>0</v>
          </cell>
          <cell r="X4404">
            <v>0</v>
          </cell>
          <cell r="Y4404">
            <v>0</v>
          </cell>
        </row>
        <row r="4405">
          <cell r="Q4405" t="str">
            <v>.511</v>
          </cell>
          <cell r="S4405" t="str">
            <v>הוצאות כיבוד</v>
          </cell>
          <cell r="U4405">
            <v>5000</v>
          </cell>
          <cell r="V4405">
            <v>5000</v>
          </cell>
          <cell r="X4405">
            <v>5400</v>
          </cell>
          <cell r="Y4405">
            <v>2852.95</v>
          </cell>
        </row>
        <row r="4406">
          <cell r="U4406">
            <v>0</v>
          </cell>
          <cell r="V4406">
            <v>0</v>
          </cell>
          <cell r="X4406">
            <v>0</v>
          </cell>
        </row>
        <row r="4407">
          <cell r="Q4407" t="str">
            <v>.530</v>
          </cell>
          <cell r="S4407" t="str">
            <v>רכב מנהלי -הוצאות</v>
          </cell>
          <cell r="U4407">
            <v>45000</v>
          </cell>
          <cell r="V4407">
            <v>45000</v>
          </cell>
        </row>
        <row r="4409">
          <cell r="Q4409" t="str">
            <v>.531</v>
          </cell>
          <cell r="S4409" t="str">
            <v>חיוב למחלקות</v>
          </cell>
          <cell r="U4409">
            <v>-9000</v>
          </cell>
          <cell r="V4409">
            <v>-9000</v>
          </cell>
          <cell r="X4409">
            <v>-9000</v>
          </cell>
          <cell r="Y4409">
            <v>-7948.6</v>
          </cell>
        </row>
        <row r="4410">
          <cell r="U4410">
            <v>0</v>
          </cell>
          <cell r="V4410">
            <v>0</v>
          </cell>
          <cell r="X4410">
            <v>0</v>
          </cell>
          <cell r="Y4410">
            <v>0</v>
          </cell>
        </row>
        <row r="4411">
          <cell r="Q4411" t="str">
            <v>.540</v>
          </cell>
          <cell r="S4411" t="str">
            <v>טלפון</v>
          </cell>
          <cell r="U4411">
            <v>12000</v>
          </cell>
          <cell r="V4411">
            <v>12000</v>
          </cell>
          <cell r="X4411">
            <v>14000</v>
          </cell>
          <cell r="Y4411">
            <v>11762.56</v>
          </cell>
        </row>
        <row r="4412">
          <cell r="U4412">
            <v>0</v>
          </cell>
          <cell r="V4412">
            <v>0</v>
          </cell>
          <cell r="X4412">
            <v>0</v>
          </cell>
          <cell r="Y4412">
            <v>0</v>
          </cell>
        </row>
        <row r="4413">
          <cell r="Q4413" t="str">
            <v>.560</v>
          </cell>
          <cell r="S4413" t="str">
            <v>הוצאות משרדיות</v>
          </cell>
          <cell r="U4413">
            <v>3600</v>
          </cell>
          <cell r="V4413">
            <v>3600</v>
          </cell>
          <cell r="X4413">
            <v>3600</v>
          </cell>
          <cell r="Y4413">
            <v>5328.69</v>
          </cell>
        </row>
        <row r="4414">
          <cell r="U4414">
            <v>0</v>
          </cell>
          <cell r="V4414">
            <v>0</v>
          </cell>
          <cell r="X4414">
            <v>0</v>
          </cell>
          <cell r="Y4414">
            <v>0</v>
          </cell>
        </row>
        <row r="4415">
          <cell r="Q4415" t="str">
            <v>.593</v>
          </cell>
          <cell r="S4415" t="str">
            <v>השתת' בהוצ' הנח"ש</v>
          </cell>
          <cell r="U4415">
            <v>400</v>
          </cell>
          <cell r="V4415">
            <v>400</v>
          </cell>
          <cell r="X4415">
            <v>3000</v>
          </cell>
          <cell r="Y4415">
            <v>414.81</v>
          </cell>
        </row>
        <row r="4416">
          <cell r="U4416">
            <v>0</v>
          </cell>
          <cell r="V4416">
            <v>0</v>
          </cell>
          <cell r="X4416">
            <v>0</v>
          </cell>
          <cell r="Y4416">
            <v>0</v>
          </cell>
        </row>
        <row r="4417">
          <cell r="Q4417" t="str">
            <v>.730</v>
          </cell>
          <cell r="S4417" t="str">
            <v>החזקת רכב וביטוח</v>
          </cell>
          <cell r="U4417">
            <v>400000</v>
          </cell>
          <cell r="V4417">
            <v>400000</v>
          </cell>
          <cell r="X4417">
            <v>380000</v>
          </cell>
          <cell r="Y4417">
            <v>399136.57</v>
          </cell>
        </row>
        <row r="4418">
          <cell r="U4418">
            <v>0</v>
          </cell>
          <cell r="V4418">
            <v>0</v>
          </cell>
          <cell r="X4418">
            <v>0</v>
          </cell>
          <cell r="Y4418">
            <v>0</v>
          </cell>
        </row>
        <row r="4419">
          <cell r="Q4419" t="str">
            <v>.751</v>
          </cell>
          <cell r="S4419" t="str">
            <v>קבלן נקיון</v>
          </cell>
          <cell r="U4419">
            <v>6000</v>
          </cell>
          <cell r="V4419">
            <v>6000</v>
          </cell>
          <cell r="X4419">
            <v>8000</v>
          </cell>
          <cell r="Y4419">
            <v>6660.13</v>
          </cell>
        </row>
        <row r="4420">
          <cell r="U4420" t="str">
            <v xml:space="preserve"> </v>
          </cell>
          <cell r="V4420" t="str">
            <v xml:space="preserve"> </v>
          </cell>
          <cell r="X4420">
            <v>0</v>
          </cell>
          <cell r="Y4420">
            <v>0</v>
          </cell>
        </row>
        <row r="4421">
          <cell r="X4421">
            <v>0</v>
          </cell>
        </row>
        <row r="4422">
          <cell r="J4422" t="str">
            <v>4431</v>
          </cell>
          <cell r="L4422" t="str">
            <v>מגרשי חניה</v>
          </cell>
          <cell r="M4422">
            <v>6928000</v>
          </cell>
          <cell r="N4422">
            <v>6928000</v>
          </cell>
          <cell r="O4422">
            <v>5000000</v>
          </cell>
          <cell r="P4422">
            <v>3616329.63</v>
          </cell>
          <cell r="Q4422" t="str">
            <v>9431</v>
          </cell>
          <cell r="S4422" t="str">
            <v>מגרשי חניה</v>
          </cell>
          <cell r="U4422">
            <v>997500</v>
          </cell>
          <cell r="V4422">
            <v>997500</v>
          </cell>
          <cell r="X4422">
            <v>875300</v>
          </cell>
          <cell r="Y4422">
            <v>940970.63</v>
          </cell>
        </row>
        <row r="4423">
          <cell r="J4423" t="str">
            <v>-------</v>
          </cell>
          <cell r="L4423" t="str">
            <v>---------------------</v>
          </cell>
          <cell r="M4423" t="str">
            <v>--------------</v>
          </cell>
          <cell r="N4423" t="str">
            <v>--------------</v>
          </cell>
          <cell r="O4423" t="str">
            <v>--------------</v>
          </cell>
          <cell r="P4423" t="str">
            <v>--------------</v>
          </cell>
          <cell r="Q4423" t="str">
            <v>----------</v>
          </cell>
          <cell r="S4423" t="str">
            <v>-----------------</v>
          </cell>
          <cell r="U4423" t="str">
            <v>-----------------</v>
          </cell>
          <cell r="V4423" t="str">
            <v>-----------------</v>
          </cell>
          <cell r="X4423" t="str">
            <v>--------------</v>
          </cell>
          <cell r="Y4423" t="str">
            <v>--------------</v>
          </cell>
        </row>
        <row r="4424">
          <cell r="J4424" t="str">
            <v>.420</v>
          </cell>
          <cell r="L4424" t="str">
            <v>דמי חניה</v>
          </cell>
          <cell r="M4424">
            <v>540000</v>
          </cell>
          <cell r="N4424">
            <v>540000</v>
          </cell>
          <cell r="O4424">
            <v>250000</v>
          </cell>
          <cell r="P4424">
            <v>579296.5</v>
          </cell>
          <cell r="Q4424" t="str">
            <v>.210</v>
          </cell>
          <cell r="S4424" t="str">
            <v>משכורת</v>
          </cell>
          <cell r="U4424">
            <v>426200</v>
          </cell>
          <cell r="V4424">
            <v>426200</v>
          </cell>
          <cell r="X4424">
            <v>351200</v>
          </cell>
          <cell r="Y4424">
            <v>402295.43</v>
          </cell>
        </row>
        <row r="4425">
          <cell r="M4425">
            <v>0</v>
          </cell>
          <cell r="N4425">
            <v>0</v>
          </cell>
          <cell r="O4425">
            <v>0</v>
          </cell>
          <cell r="P4425">
            <v>0</v>
          </cell>
          <cell r="U4425">
            <v>0</v>
          </cell>
          <cell r="V4425">
            <v>0</v>
          </cell>
          <cell r="X4425">
            <v>0</v>
          </cell>
          <cell r="Y4425">
            <v>0</v>
          </cell>
        </row>
        <row r="4426">
          <cell r="J4426" t="str">
            <v>.421</v>
          </cell>
          <cell r="L4426" t="str">
            <v>דמי חניה  בגמלא</v>
          </cell>
          <cell r="M4426">
            <v>650000</v>
          </cell>
          <cell r="N4426">
            <v>650000</v>
          </cell>
          <cell r="O4426">
            <v>320000</v>
          </cell>
          <cell r="P4426">
            <v>357368.22</v>
          </cell>
          <cell r="Q4426" t="str">
            <v>.410</v>
          </cell>
          <cell r="S4426" t="str">
            <v>מגרשי  חניה עירונית</v>
          </cell>
          <cell r="U4426">
            <v>65600</v>
          </cell>
          <cell r="V4426">
            <v>65600</v>
          </cell>
          <cell r="X4426">
            <v>65600</v>
          </cell>
          <cell r="Y4426">
            <v>67394.33</v>
          </cell>
        </row>
        <row r="4427">
          <cell r="M4427">
            <v>0</v>
          </cell>
          <cell r="N4427">
            <v>0</v>
          </cell>
          <cell r="O4427">
            <v>0</v>
          </cell>
          <cell r="P4427">
            <v>0</v>
          </cell>
          <cell r="U4427">
            <v>0</v>
          </cell>
          <cell r="V4427">
            <v>0</v>
          </cell>
          <cell r="X4427">
            <v>0</v>
          </cell>
          <cell r="Y4427">
            <v>0</v>
          </cell>
        </row>
        <row r="4428">
          <cell r="J4428" t="str">
            <v>.422</v>
          </cell>
          <cell r="L4428" t="str">
            <v xml:space="preserve"> חניה בק. אתגרים</v>
          </cell>
          <cell r="M4428">
            <v>3230000</v>
          </cell>
          <cell r="N4428">
            <v>3230000</v>
          </cell>
          <cell r="O4428">
            <v>3130000</v>
          </cell>
          <cell r="P4428">
            <v>1601362.64</v>
          </cell>
          <cell r="Q4428" t="str">
            <v>.411</v>
          </cell>
          <cell r="S4428" t="str">
            <v>חניון גמלא מלניום</v>
          </cell>
          <cell r="U4428">
            <v>164800</v>
          </cell>
          <cell r="V4428">
            <v>164800</v>
          </cell>
          <cell r="X4428">
            <v>164800</v>
          </cell>
          <cell r="Y4428">
            <v>186522.92</v>
          </cell>
        </row>
        <row r="4429">
          <cell r="P4429">
            <v>0</v>
          </cell>
          <cell r="U4429">
            <v>0</v>
          </cell>
          <cell r="V4429">
            <v>0</v>
          </cell>
          <cell r="X4429">
            <v>0</v>
          </cell>
          <cell r="Y4429">
            <v>0</v>
          </cell>
        </row>
        <row r="4430">
          <cell r="J4430" t="str">
            <v>.423</v>
          </cell>
          <cell r="L4430" t="str">
            <v>חניון בלל</v>
          </cell>
          <cell r="M4430">
            <v>58000</v>
          </cell>
          <cell r="N4430">
            <v>58000</v>
          </cell>
          <cell r="O4430">
            <v>70000</v>
          </cell>
          <cell r="P4430">
            <v>56773.2</v>
          </cell>
          <cell r="Q4430" t="str">
            <v>.412</v>
          </cell>
          <cell r="S4430" t="str">
            <v>תשלום למדחנים</v>
          </cell>
          <cell r="U4430">
            <v>180000</v>
          </cell>
          <cell r="V4430">
            <v>180000</v>
          </cell>
          <cell r="X4430">
            <v>135900</v>
          </cell>
          <cell r="Y4430">
            <v>178024</v>
          </cell>
        </row>
        <row r="4431">
          <cell r="P4431">
            <v>0</v>
          </cell>
          <cell r="U4431">
            <v>0</v>
          </cell>
          <cell r="V4431">
            <v>0</v>
          </cell>
          <cell r="X4431">
            <v>0</v>
          </cell>
          <cell r="Y4431">
            <v>0</v>
          </cell>
        </row>
        <row r="4432">
          <cell r="J4432" t="str">
            <v>.424</v>
          </cell>
          <cell r="L4432" t="str">
            <v>חניה באחוזה</v>
          </cell>
          <cell r="M4432">
            <v>2450000</v>
          </cell>
          <cell r="N4432">
            <v>2450000</v>
          </cell>
          <cell r="O4432">
            <v>1230000</v>
          </cell>
          <cell r="P4432">
            <v>1021529.07</v>
          </cell>
          <cell r="Q4432" t="str">
            <v>.413</v>
          </cell>
          <cell r="S4432" t="str">
            <v>שלוט וסימון חניה</v>
          </cell>
          <cell r="U4432">
            <v>33000</v>
          </cell>
          <cell r="V4432">
            <v>33000</v>
          </cell>
          <cell r="X4432">
            <v>19000</v>
          </cell>
          <cell r="Y4432">
            <v>19735</v>
          </cell>
        </row>
        <row r="4433">
          <cell r="Y4433">
            <v>0</v>
          </cell>
        </row>
        <row r="4434">
          <cell r="Q4434" t="str">
            <v>.536</v>
          </cell>
          <cell r="S4434" t="str">
            <v>חניון אלרם</v>
          </cell>
          <cell r="U4434">
            <v>30000</v>
          </cell>
          <cell r="V4434">
            <v>30000</v>
          </cell>
          <cell r="X4434">
            <v>40900</v>
          </cell>
          <cell r="Y4434">
            <v>45104</v>
          </cell>
        </row>
        <row r="4435">
          <cell r="U4435">
            <v>0</v>
          </cell>
          <cell r="V4435">
            <v>0</v>
          </cell>
          <cell r="X4435">
            <v>0</v>
          </cell>
          <cell r="Y4435">
            <v>0</v>
          </cell>
        </row>
        <row r="4436">
          <cell r="Q4436" t="str">
            <v>.780</v>
          </cell>
          <cell r="S4436" t="str">
            <v xml:space="preserve"> תקציב שוטף</v>
          </cell>
          <cell r="U4436">
            <v>52300</v>
          </cell>
          <cell r="V4436">
            <v>52300</v>
          </cell>
          <cell r="X4436">
            <v>52300</v>
          </cell>
          <cell r="Y4436">
            <v>26382.55</v>
          </cell>
        </row>
        <row r="4437">
          <cell r="U4437">
            <v>0</v>
          </cell>
          <cell r="V4437">
            <v>0</v>
          </cell>
          <cell r="X4437">
            <v>0</v>
          </cell>
          <cell r="Y4437">
            <v>0</v>
          </cell>
        </row>
        <row r="4438">
          <cell r="Q4438" t="str">
            <v>.781</v>
          </cell>
          <cell r="S4438" t="str">
            <v xml:space="preserve">פרוייקט" כחול </v>
          </cell>
          <cell r="U4438">
            <v>45600</v>
          </cell>
          <cell r="V4438">
            <v>45600</v>
          </cell>
          <cell r="X4438">
            <v>45600</v>
          </cell>
          <cell r="Y4438">
            <v>15512</v>
          </cell>
        </row>
        <row r="4439">
          <cell r="S4439" t="str">
            <v>לבן "</v>
          </cell>
          <cell r="X4439">
            <v>0</v>
          </cell>
        </row>
        <row r="4440">
          <cell r="X4440">
            <v>0</v>
          </cell>
        </row>
        <row r="4441">
          <cell r="X4441">
            <v>0</v>
          </cell>
        </row>
        <row r="4442">
          <cell r="J4442">
            <v>2422</v>
          </cell>
          <cell r="L4442" t="str">
            <v xml:space="preserve"> מחלקת  תשתית</v>
          </cell>
          <cell r="M4442">
            <v>85000</v>
          </cell>
          <cell r="N4442">
            <v>85000</v>
          </cell>
          <cell r="O4442">
            <v>80000</v>
          </cell>
          <cell r="P4442">
            <v>111163</v>
          </cell>
          <cell r="Q4442" t="str">
            <v>7422</v>
          </cell>
          <cell r="S4442" t="str">
            <v xml:space="preserve"> מחלקת  תשתית</v>
          </cell>
          <cell r="U4442">
            <v>3009900</v>
          </cell>
          <cell r="V4442">
            <v>3009900</v>
          </cell>
          <cell r="X4442">
            <v>2780600</v>
          </cell>
          <cell r="Y4442">
            <v>2549274.79</v>
          </cell>
        </row>
        <row r="4443">
          <cell r="J4443" t="str">
            <v>-------</v>
          </cell>
          <cell r="L4443" t="str">
            <v>---------------------</v>
          </cell>
          <cell r="M4443" t="str">
            <v>--------------</v>
          </cell>
          <cell r="N4443" t="str">
            <v>--------------</v>
          </cell>
          <cell r="O4443" t="str">
            <v>--------------</v>
          </cell>
          <cell r="P4443" t="str">
            <v>--------------</v>
          </cell>
          <cell r="Q4443" t="str">
            <v>----------</v>
          </cell>
          <cell r="S4443" t="str">
            <v>-----------------</v>
          </cell>
          <cell r="U4443" t="str">
            <v>-----------------</v>
          </cell>
          <cell r="V4443" t="str">
            <v>-----------------</v>
          </cell>
          <cell r="X4443" t="str">
            <v>--------------</v>
          </cell>
          <cell r="Y4443" t="str">
            <v>--------------</v>
          </cell>
        </row>
        <row r="4444">
          <cell r="J4444" t="str">
            <v>.990</v>
          </cell>
          <cell r="L4444" t="str">
            <v>השת' בסימון כביש</v>
          </cell>
          <cell r="M4444">
            <v>85000</v>
          </cell>
          <cell r="N4444">
            <v>85000</v>
          </cell>
          <cell r="O4444">
            <v>80000</v>
          </cell>
          <cell r="P4444">
            <v>111163</v>
          </cell>
          <cell r="Q4444" t="str">
            <v>.110</v>
          </cell>
          <cell r="S4444" t="str">
            <v>משכורות</v>
          </cell>
          <cell r="U4444">
            <v>2050000</v>
          </cell>
          <cell r="V4444">
            <v>2050000</v>
          </cell>
          <cell r="X4444">
            <v>1855100</v>
          </cell>
          <cell r="Y4444">
            <v>1823066.81</v>
          </cell>
        </row>
        <row r="4445">
          <cell r="U4445">
            <v>0</v>
          </cell>
          <cell r="V4445">
            <v>0</v>
          </cell>
          <cell r="X4445">
            <v>0</v>
          </cell>
          <cell r="Y4445">
            <v>0</v>
          </cell>
        </row>
        <row r="4446">
          <cell r="Q4446" t="str">
            <v>.130</v>
          </cell>
          <cell r="S4446" t="str">
            <v>שעות נוספות</v>
          </cell>
          <cell r="U4446">
            <v>82000</v>
          </cell>
          <cell r="V4446">
            <v>82000</v>
          </cell>
          <cell r="X4446">
            <v>70000</v>
          </cell>
          <cell r="Y4446">
            <v>72656.34</v>
          </cell>
        </row>
        <row r="4447">
          <cell r="U4447">
            <v>0</v>
          </cell>
          <cell r="V4447">
            <v>0</v>
          </cell>
          <cell r="X4447">
            <v>0</v>
          </cell>
          <cell r="Y4447">
            <v>0</v>
          </cell>
        </row>
        <row r="4448">
          <cell r="Q4448" t="str">
            <v>.420</v>
          </cell>
          <cell r="S4448" t="str">
            <v>הוצ' אחזקה</v>
          </cell>
          <cell r="U4448">
            <v>2900</v>
          </cell>
          <cell r="V4448">
            <v>2900</v>
          </cell>
          <cell r="X4448">
            <v>2900</v>
          </cell>
          <cell r="Y4448">
            <v>2820.7</v>
          </cell>
        </row>
        <row r="4449">
          <cell r="U4449">
            <v>0</v>
          </cell>
          <cell r="V4449">
            <v>0</v>
          </cell>
          <cell r="X4449">
            <v>0</v>
          </cell>
          <cell r="Y4449">
            <v>0</v>
          </cell>
        </row>
        <row r="4450">
          <cell r="M4450" t="str">
            <v xml:space="preserve"> </v>
          </cell>
          <cell r="N4450" t="str">
            <v xml:space="preserve"> </v>
          </cell>
          <cell r="Q4450" t="str">
            <v>.440</v>
          </cell>
          <cell r="S4450" t="str">
            <v>ביטוח</v>
          </cell>
          <cell r="U4450">
            <v>33000</v>
          </cell>
          <cell r="V4450">
            <v>33000</v>
          </cell>
          <cell r="X4450">
            <v>20000</v>
          </cell>
          <cell r="Y4450">
            <v>32352.75</v>
          </cell>
        </row>
        <row r="4451">
          <cell r="U4451">
            <v>0</v>
          </cell>
          <cell r="V4451">
            <v>0</v>
          </cell>
          <cell r="X4451">
            <v>0</v>
          </cell>
          <cell r="Y4451">
            <v>0</v>
          </cell>
        </row>
        <row r="4452">
          <cell r="M4452" t="str">
            <v xml:space="preserve"> </v>
          </cell>
          <cell r="N4452" t="str">
            <v xml:space="preserve"> </v>
          </cell>
          <cell r="Q4452" t="str">
            <v>.511</v>
          </cell>
          <cell r="S4452" t="str">
            <v>הוצאות כיבוד</v>
          </cell>
          <cell r="U4452">
            <v>14000</v>
          </cell>
          <cell r="V4452">
            <v>14000</v>
          </cell>
          <cell r="X4452">
            <v>14300</v>
          </cell>
          <cell r="Y4452">
            <v>2879.03</v>
          </cell>
        </row>
        <row r="4453">
          <cell r="M4453" t="str">
            <v xml:space="preserve"> </v>
          </cell>
          <cell r="N4453" t="str">
            <v xml:space="preserve"> </v>
          </cell>
          <cell r="U4453">
            <v>0</v>
          </cell>
          <cell r="V4453">
            <v>0</v>
          </cell>
          <cell r="X4453">
            <v>0</v>
          </cell>
          <cell r="Y4453">
            <v>0</v>
          </cell>
        </row>
        <row r="4454">
          <cell r="M4454" t="str">
            <v xml:space="preserve"> </v>
          </cell>
          <cell r="N4454" t="str">
            <v xml:space="preserve"> </v>
          </cell>
          <cell r="Q4454" t="str">
            <v>.530</v>
          </cell>
          <cell r="S4454" t="str">
            <v>הוצאות רכב</v>
          </cell>
          <cell r="U4454">
            <v>57000</v>
          </cell>
          <cell r="V4454">
            <v>57000</v>
          </cell>
          <cell r="X4454">
            <v>42800</v>
          </cell>
          <cell r="Y4454">
            <v>51224.02</v>
          </cell>
        </row>
        <row r="4455">
          <cell r="M4455" t="str">
            <v xml:space="preserve"> </v>
          </cell>
          <cell r="N4455" t="str">
            <v xml:space="preserve"> </v>
          </cell>
          <cell r="U4455">
            <v>0</v>
          </cell>
          <cell r="V4455">
            <v>0</v>
          </cell>
          <cell r="X4455">
            <v>0</v>
          </cell>
          <cell r="Y4455">
            <v>0</v>
          </cell>
        </row>
        <row r="4456">
          <cell r="M4456" t="str">
            <v xml:space="preserve"> </v>
          </cell>
          <cell r="N4456" t="str">
            <v xml:space="preserve"> </v>
          </cell>
          <cell r="Q4456" t="str">
            <v>.540</v>
          </cell>
          <cell r="S4456" t="str">
            <v>טלפון</v>
          </cell>
          <cell r="U4456">
            <v>22000</v>
          </cell>
          <cell r="V4456">
            <v>22000</v>
          </cell>
          <cell r="X4456">
            <v>19000</v>
          </cell>
          <cell r="Y4456">
            <v>20764.63</v>
          </cell>
        </row>
        <row r="4457">
          <cell r="M4457" t="str">
            <v xml:space="preserve"> </v>
          </cell>
          <cell r="N4457" t="str">
            <v xml:space="preserve"> </v>
          </cell>
          <cell r="U4457">
            <v>0</v>
          </cell>
          <cell r="V4457">
            <v>0</v>
          </cell>
          <cell r="X4457">
            <v>0</v>
          </cell>
          <cell r="Y4457">
            <v>0</v>
          </cell>
        </row>
        <row r="4458">
          <cell r="M4458" t="str">
            <v xml:space="preserve"> </v>
          </cell>
          <cell r="N4458" t="str">
            <v xml:space="preserve"> </v>
          </cell>
          <cell r="Q4458" t="str">
            <v>.541</v>
          </cell>
          <cell r="S4458" t="str">
            <v>בולים</v>
          </cell>
          <cell r="U4458">
            <v>700</v>
          </cell>
          <cell r="V4458">
            <v>700</v>
          </cell>
          <cell r="X4458">
            <v>1000</v>
          </cell>
          <cell r="Y4458">
            <v>453.77</v>
          </cell>
        </row>
        <row r="4459">
          <cell r="M4459" t="str">
            <v xml:space="preserve"> </v>
          </cell>
          <cell r="N4459" t="str">
            <v xml:space="preserve"> </v>
          </cell>
          <cell r="U4459">
            <v>0</v>
          </cell>
          <cell r="V4459">
            <v>0</v>
          </cell>
          <cell r="X4459">
            <v>0</v>
          </cell>
          <cell r="Y4459">
            <v>0</v>
          </cell>
        </row>
        <row r="4460">
          <cell r="Q4460" t="str">
            <v>.560</v>
          </cell>
          <cell r="S4460" t="str">
            <v>הוצאות משרדיות</v>
          </cell>
          <cell r="U4460">
            <v>7200</v>
          </cell>
          <cell r="V4460">
            <v>7200</v>
          </cell>
          <cell r="X4460">
            <v>7200</v>
          </cell>
          <cell r="Y4460">
            <v>7042.24</v>
          </cell>
        </row>
        <row r="4461">
          <cell r="U4461">
            <v>0</v>
          </cell>
          <cell r="V4461">
            <v>0</v>
          </cell>
          <cell r="X4461">
            <v>0</v>
          </cell>
          <cell r="Y4461">
            <v>0</v>
          </cell>
        </row>
        <row r="4462">
          <cell r="Q4462" t="str">
            <v>.593</v>
          </cell>
          <cell r="S4462" t="str">
            <v>השתת' בהוצ' הנח"ש</v>
          </cell>
          <cell r="U4462">
            <v>300</v>
          </cell>
          <cell r="V4462">
            <v>300</v>
          </cell>
          <cell r="X4462">
            <v>2000</v>
          </cell>
          <cell r="Y4462">
            <v>276.55</v>
          </cell>
        </row>
        <row r="4463">
          <cell r="U4463">
            <v>0</v>
          </cell>
          <cell r="V4463">
            <v>0</v>
          </cell>
          <cell r="X4463">
            <v>0</v>
          </cell>
          <cell r="Y4463">
            <v>0</v>
          </cell>
        </row>
        <row r="4464">
          <cell r="Q4464" t="str">
            <v>.720</v>
          </cell>
          <cell r="S4464" t="str">
            <v>חומרים</v>
          </cell>
          <cell r="U4464">
            <v>14400</v>
          </cell>
          <cell r="V4464">
            <v>14400</v>
          </cell>
          <cell r="X4464">
            <v>14400</v>
          </cell>
          <cell r="Y4464">
            <v>8233.92</v>
          </cell>
        </row>
        <row r="4465">
          <cell r="U4465">
            <v>0</v>
          </cell>
          <cell r="V4465">
            <v>0</v>
          </cell>
          <cell r="X4465">
            <v>0</v>
          </cell>
          <cell r="Y4465">
            <v>0</v>
          </cell>
        </row>
        <row r="4466">
          <cell r="Q4466" t="str">
            <v>.730</v>
          </cell>
          <cell r="S4466" t="str">
            <v>החזקת רכב וביטוח</v>
          </cell>
          <cell r="U4466">
            <v>153000</v>
          </cell>
          <cell r="V4466">
            <v>153000</v>
          </cell>
          <cell r="X4466">
            <v>171000</v>
          </cell>
          <cell r="Y4466">
            <v>182393.58</v>
          </cell>
        </row>
        <row r="4467">
          <cell r="U4467">
            <v>0</v>
          </cell>
          <cell r="V4467">
            <v>0</v>
          </cell>
          <cell r="X4467">
            <v>0</v>
          </cell>
          <cell r="Y4467">
            <v>0</v>
          </cell>
        </row>
        <row r="4468">
          <cell r="Q4468" t="str">
            <v>.750</v>
          </cell>
          <cell r="S4468" t="str">
            <v>אחזקת דרכי עפר</v>
          </cell>
          <cell r="U4468">
            <v>38000</v>
          </cell>
          <cell r="V4468">
            <v>38000</v>
          </cell>
          <cell r="X4468">
            <v>38000</v>
          </cell>
          <cell r="Y4468">
            <v>39637</v>
          </cell>
        </row>
        <row r="4469">
          <cell r="U4469">
            <v>0</v>
          </cell>
          <cell r="V4469">
            <v>0</v>
          </cell>
          <cell r="X4469">
            <v>0</v>
          </cell>
          <cell r="Y4469">
            <v>0</v>
          </cell>
        </row>
        <row r="4470">
          <cell r="Q4470" t="str">
            <v>.751</v>
          </cell>
          <cell r="S4470" t="str">
            <v>קבלן נקיון</v>
          </cell>
          <cell r="U4470">
            <v>10000</v>
          </cell>
          <cell r="V4470">
            <v>10000</v>
          </cell>
          <cell r="X4470">
            <v>5000</v>
          </cell>
          <cell r="Y4470">
            <v>7104.45</v>
          </cell>
        </row>
        <row r="4471">
          <cell r="U4471">
            <v>0</v>
          </cell>
          <cell r="V4471">
            <v>0</v>
          </cell>
          <cell r="X4471">
            <v>0</v>
          </cell>
          <cell r="Y4471">
            <v>0</v>
          </cell>
        </row>
        <row r="4472">
          <cell r="Q4472" t="str">
            <v>.752</v>
          </cell>
          <cell r="S4472" t="str">
            <v>אחזקת תשתית</v>
          </cell>
          <cell r="U4472">
            <v>195000</v>
          </cell>
          <cell r="V4472">
            <v>195000</v>
          </cell>
          <cell r="X4472">
            <v>220000</v>
          </cell>
          <cell r="Y4472">
            <v>146383</v>
          </cell>
        </row>
        <row r="4473">
          <cell r="U4473">
            <v>0</v>
          </cell>
          <cell r="V4473">
            <v>0</v>
          </cell>
          <cell r="X4473">
            <v>0</v>
          </cell>
          <cell r="Y4473">
            <v>0</v>
          </cell>
        </row>
        <row r="4474">
          <cell r="Q4474" t="str">
            <v>.753</v>
          </cell>
          <cell r="S4474" t="str">
            <v>סימון בכבישים</v>
          </cell>
          <cell r="U4474">
            <v>46000</v>
          </cell>
          <cell r="V4474">
            <v>46000</v>
          </cell>
          <cell r="X4474">
            <v>46000</v>
          </cell>
          <cell r="Y4474">
            <v>32110</v>
          </cell>
        </row>
        <row r="4475">
          <cell r="U4475">
            <v>0</v>
          </cell>
          <cell r="V4475">
            <v>0</v>
          </cell>
          <cell r="X4475">
            <v>0</v>
          </cell>
          <cell r="Y4475">
            <v>0</v>
          </cell>
        </row>
        <row r="4476">
          <cell r="Q4476" t="str">
            <v>.754</v>
          </cell>
          <cell r="S4476" t="str">
            <v>שילוט רחובות</v>
          </cell>
          <cell r="U4476">
            <v>14400</v>
          </cell>
          <cell r="V4476">
            <v>14400</v>
          </cell>
          <cell r="X4476">
            <v>14400</v>
          </cell>
          <cell r="Y4476">
            <v>9516</v>
          </cell>
        </row>
        <row r="4477">
          <cell r="Q4477" t="str">
            <v>.756</v>
          </cell>
          <cell r="S4477" t="str">
            <v>אחזקת מזרקות</v>
          </cell>
          <cell r="U4477">
            <v>270000</v>
          </cell>
          <cell r="V4477">
            <v>270000</v>
          </cell>
          <cell r="X4477">
            <v>237500</v>
          </cell>
          <cell r="Y4477">
            <v>110360</v>
          </cell>
        </row>
        <row r="4479">
          <cell r="Q4479" t="str">
            <v>81791</v>
          </cell>
          <cell r="S4479" t="str">
            <v>אחזקת מוסדות חינוך</v>
          </cell>
          <cell r="U4479">
            <v>5234400</v>
          </cell>
          <cell r="V4479">
            <v>5234400</v>
          </cell>
          <cell r="X4479">
            <v>4359200</v>
          </cell>
          <cell r="Y4479">
            <v>4069874.32</v>
          </cell>
        </row>
        <row r="4480">
          <cell r="Q4480" t="str">
            <v>----------</v>
          </cell>
          <cell r="S4480" t="str">
            <v>-----------------</v>
          </cell>
          <cell r="U4480" t="str">
            <v>-----------------</v>
          </cell>
          <cell r="V4480" t="str">
            <v>-----------------</v>
          </cell>
          <cell r="X4480" t="str">
            <v>--------------</v>
          </cell>
          <cell r="Y4480" t="str">
            <v>--------------</v>
          </cell>
        </row>
        <row r="4481">
          <cell r="M4481" t="str">
            <v xml:space="preserve"> </v>
          </cell>
          <cell r="N4481" t="str">
            <v xml:space="preserve"> </v>
          </cell>
          <cell r="Q4481" t="str">
            <v>.110</v>
          </cell>
          <cell r="S4481" t="str">
            <v>משכורת</v>
          </cell>
          <cell r="U4481">
            <v>2840000</v>
          </cell>
          <cell r="V4481">
            <v>2840000</v>
          </cell>
          <cell r="X4481">
            <v>2300000</v>
          </cell>
          <cell r="Y4481">
            <v>2223817.9500000002</v>
          </cell>
        </row>
        <row r="4482">
          <cell r="U4482">
            <v>0</v>
          </cell>
          <cell r="V4482">
            <v>0</v>
          </cell>
          <cell r="X4482">
            <v>0</v>
          </cell>
          <cell r="Y4482">
            <v>0</v>
          </cell>
        </row>
        <row r="4483">
          <cell r="M4483" t="str">
            <v xml:space="preserve"> </v>
          </cell>
          <cell r="N4483" t="str">
            <v xml:space="preserve"> </v>
          </cell>
          <cell r="Q4483" t="str">
            <v>.130</v>
          </cell>
          <cell r="S4483" t="str">
            <v>שעות נוספות</v>
          </cell>
          <cell r="U4483">
            <v>165000</v>
          </cell>
          <cell r="V4483">
            <v>165000</v>
          </cell>
          <cell r="X4483">
            <v>150000</v>
          </cell>
          <cell r="Y4483">
            <v>171817.9</v>
          </cell>
        </row>
        <row r="4484">
          <cell r="U4484">
            <v>0</v>
          </cell>
          <cell r="V4484">
            <v>0</v>
          </cell>
          <cell r="X4484">
            <v>0</v>
          </cell>
          <cell r="Y4484">
            <v>0</v>
          </cell>
        </row>
        <row r="4485">
          <cell r="M4485" t="str">
            <v xml:space="preserve"> </v>
          </cell>
          <cell r="N4485" t="str">
            <v xml:space="preserve"> </v>
          </cell>
          <cell r="Q4485" t="str">
            <v>.230</v>
          </cell>
          <cell r="S4485" t="str">
            <v>שעות נוספ' -מחלקות</v>
          </cell>
          <cell r="U4485">
            <v>132400</v>
          </cell>
          <cell r="V4485">
            <v>132400</v>
          </cell>
          <cell r="X4485">
            <v>132400</v>
          </cell>
          <cell r="Y4485">
            <v>128205.67</v>
          </cell>
        </row>
        <row r="4486">
          <cell r="M4486" t="str">
            <v xml:space="preserve"> </v>
          </cell>
          <cell r="N4486" t="str">
            <v xml:space="preserve"> </v>
          </cell>
          <cell r="U4486">
            <v>0</v>
          </cell>
          <cell r="V4486">
            <v>0</v>
          </cell>
          <cell r="X4486">
            <v>0</v>
          </cell>
          <cell r="Y4486">
            <v>0</v>
          </cell>
        </row>
        <row r="4487">
          <cell r="M4487" t="str">
            <v xml:space="preserve"> </v>
          </cell>
          <cell r="N4487" t="str">
            <v xml:space="preserve"> </v>
          </cell>
          <cell r="Q4487" t="str">
            <v>.420</v>
          </cell>
          <cell r="S4487" t="str">
            <v>תיקונים ואחזקה</v>
          </cell>
          <cell r="U4487">
            <v>1900</v>
          </cell>
          <cell r="V4487">
            <v>1900</v>
          </cell>
          <cell r="X4487">
            <v>1900</v>
          </cell>
          <cell r="Y4487">
            <v>10962.09</v>
          </cell>
        </row>
        <row r="4488">
          <cell r="M4488" t="str">
            <v xml:space="preserve"> </v>
          </cell>
          <cell r="N4488" t="str">
            <v xml:space="preserve"> </v>
          </cell>
          <cell r="U4488">
            <v>0</v>
          </cell>
          <cell r="V4488">
            <v>0</v>
          </cell>
          <cell r="X4488">
            <v>0</v>
          </cell>
          <cell r="Y4488">
            <v>0</v>
          </cell>
        </row>
        <row r="4489">
          <cell r="M4489" t="str">
            <v xml:space="preserve"> </v>
          </cell>
          <cell r="N4489" t="str">
            <v xml:space="preserve"> </v>
          </cell>
          <cell r="Q4489" t="str">
            <v>.421</v>
          </cell>
          <cell r="S4489" t="str">
            <v>אחזקת גני ילדים</v>
          </cell>
          <cell r="U4489">
            <v>265000</v>
          </cell>
          <cell r="V4489">
            <v>265000</v>
          </cell>
          <cell r="X4489">
            <v>209000</v>
          </cell>
          <cell r="Y4489">
            <v>195184</v>
          </cell>
        </row>
        <row r="4490">
          <cell r="M4490" t="str">
            <v xml:space="preserve"> </v>
          </cell>
          <cell r="N4490" t="str">
            <v xml:space="preserve"> </v>
          </cell>
          <cell r="U4490">
            <v>0</v>
          </cell>
          <cell r="V4490">
            <v>0</v>
          </cell>
          <cell r="X4490">
            <v>0</v>
          </cell>
          <cell r="Y4490">
            <v>0</v>
          </cell>
        </row>
        <row r="4491">
          <cell r="M4491" t="str">
            <v xml:space="preserve"> </v>
          </cell>
          <cell r="N4491" t="str">
            <v xml:space="preserve"> </v>
          </cell>
          <cell r="Q4491" t="str">
            <v>.422</v>
          </cell>
          <cell r="S4491" t="str">
            <v>אחזקת בתי"ס יסודיים</v>
          </cell>
          <cell r="U4491">
            <v>389000</v>
          </cell>
          <cell r="V4491">
            <v>389000</v>
          </cell>
          <cell r="X4491">
            <v>399000</v>
          </cell>
          <cell r="Y4491">
            <v>355526.72</v>
          </cell>
        </row>
        <row r="4492">
          <cell r="M4492" t="str">
            <v xml:space="preserve"> </v>
          </cell>
          <cell r="N4492" t="str">
            <v xml:space="preserve"> </v>
          </cell>
          <cell r="U4492">
            <v>0</v>
          </cell>
          <cell r="V4492">
            <v>0</v>
          </cell>
          <cell r="X4492">
            <v>0</v>
          </cell>
          <cell r="Y4492">
            <v>0</v>
          </cell>
        </row>
        <row r="4493">
          <cell r="M4493" t="str">
            <v xml:space="preserve"> </v>
          </cell>
          <cell r="N4493" t="str">
            <v xml:space="preserve"> </v>
          </cell>
          <cell r="Q4493" t="str">
            <v>.423</v>
          </cell>
          <cell r="S4493" t="str">
            <v>אחזקת חטיבות ביניים</v>
          </cell>
          <cell r="U4493">
            <v>186000</v>
          </cell>
          <cell r="V4493">
            <v>186000</v>
          </cell>
          <cell r="X4493">
            <v>133000</v>
          </cell>
          <cell r="Y4493">
            <v>111157.12</v>
          </cell>
        </row>
        <row r="4494">
          <cell r="U4494">
            <v>0</v>
          </cell>
          <cell r="V4494">
            <v>0</v>
          </cell>
          <cell r="X4494">
            <v>0</v>
          </cell>
          <cell r="Y4494">
            <v>0</v>
          </cell>
        </row>
        <row r="4495">
          <cell r="M4495" t="str">
            <v xml:space="preserve"> </v>
          </cell>
          <cell r="N4495" t="str">
            <v xml:space="preserve"> </v>
          </cell>
          <cell r="Q4495" t="str">
            <v>.424</v>
          </cell>
          <cell r="S4495" t="str">
            <v>אחזקת תיכונים</v>
          </cell>
          <cell r="U4495">
            <v>180000</v>
          </cell>
          <cell r="V4495">
            <v>180000</v>
          </cell>
          <cell r="X4495">
            <v>190000</v>
          </cell>
          <cell r="Y4495">
            <v>151281.51</v>
          </cell>
        </row>
        <row r="4496">
          <cell r="U4496">
            <v>0</v>
          </cell>
          <cell r="V4496">
            <v>0</v>
          </cell>
          <cell r="X4496">
            <v>0</v>
          </cell>
          <cell r="Y4496">
            <v>0</v>
          </cell>
        </row>
        <row r="4497">
          <cell r="Q4497" t="str">
            <v>.440</v>
          </cell>
          <cell r="S4497" t="str">
            <v>ביטוח</v>
          </cell>
          <cell r="U4497">
            <v>22000</v>
          </cell>
          <cell r="V4497">
            <v>22000</v>
          </cell>
          <cell r="X4497">
            <v>12000</v>
          </cell>
          <cell r="Y4497">
            <v>21588.09</v>
          </cell>
        </row>
        <row r="4498">
          <cell r="U4498">
            <v>0</v>
          </cell>
          <cell r="V4498">
            <v>0</v>
          </cell>
          <cell r="X4498">
            <v>0</v>
          </cell>
          <cell r="Y4498">
            <v>0</v>
          </cell>
        </row>
        <row r="4499">
          <cell r="Q4499" t="str">
            <v>.511</v>
          </cell>
          <cell r="S4499" t="str">
            <v>כיבוד</v>
          </cell>
          <cell r="U4499">
            <v>8000</v>
          </cell>
          <cell r="V4499">
            <v>8000</v>
          </cell>
          <cell r="X4499">
            <v>8200</v>
          </cell>
          <cell r="Y4499">
            <v>8988.2199999999993</v>
          </cell>
        </row>
        <row r="4500">
          <cell r="U4500">
            <v>0</v>
          </cell>
          <cell r="V4500">
            <v>0</v>
          </cell>
          <cell r="X4500">
            <v>0</v>
          </cell>
          <cell r="Y4500">
            <v>0</v>
          </cell>
        </row>
        <row r="4501">
          <cell r="Q4501" t="str">
            <v>.530</v>
          </cell>
          <cell r="S4501" t="str">
            <v>הוצאות רכב</v>
          </cell>
          <cell r="U4501">
            <v>65500</v>
          </cell>
          <cell r="V4501">
            <v>65500</v>
          </cell>
          <cell r="X4501">
            <v>0</v>
          </cell>
          <cell r="Y4501">
            <v>7927.36</v>
          </cell>
        </row>
        <row r="4502">
          <cell r="U4502">
            <v>0</v>
          </cell>
          <cell r="V4502">
            <v>0</v>
          </cell>
          <cell r="X4502">
            <v>0</v>
          </cell>
          <cell r="Y4502">
            <v>0</v>
          </cell>
        </row>
        <row r="4503">
          <cell r="M4503" t="str">
            <v xml:space="preserve"> </v>
          </cell>
          <cell r="N4503" t="str">
            <v xml:space="preserve"> </v>
          </cell>
          <cell r="Q4503" t="str">
            <v>.531</v>
          </cell>
          <cell r="S4503" t="str">
            <v>חיוב מחלקות</v>
          </cell>
          <cell r="U4503">
            <v>-132400</v>
          </cell>
          <cell r="V4503">
            <v>-132400</v>
          </cell>
          <cell r="X4503">
            <v>-132400</v>
          </cell>
          <cell r="Y4503">
            <v>-69006.350000000006</v>
          </cell>
        </row>
        <row r="4504">
          <cell r="U4504">
            <v>0</v>
          </cell>
          <cell r="V4504">
            <v>0</v>
          </cell>
          <cell r="X4504">
            <v>0</v>
          </cell>
          <cell r="Y4504">
            <v>0</v>
          </cell>
        </row>
        <row r="4505">
          <cell r="Q4505" t="str">
            <v>.540</v>
          </cell>
          <cell r="S4505" t="str">
            <v>הוצאות טלפון</v>
          </cell>
          <cell r="U4505">
            <v>21600</v>
          </cell>
          <cell r="V4505">
            <v>21600</v>
          </cell>
          <cell r="X4505">
            <v>28000</v>
          </cell>
          <cell r="Y4505">
            <v>29814.26</v>
          </cell>
        </row>
        <row r="4506">
          <cell r="U4506">
            <v>0</v>
          </cell>
          <cell r="V4506">
            <v>0</v>
          </cell>
          <cell r="X4506">
            <v>0</v>
          </cell>
          <cell r="Y4506">
            <v>0</v>
          </cell>
        </row>
        <row r="4507">
          <cell r="Q4507" t="str">
            <v>.560</v>
          </cell>
          <cell r="S4507" t="str">
            <v>הוצאות משרדיות</v>
          </cell>
          <cell r="U4507">
            <v>7200</v>
          </cell>
          <cell r="V4507">
            <v>7200</v>
          </cell>
          <cell r="X4507">
            <v>7200</v>
          </cell>
          <cell r="Y4507">
            <v>7406.66</v>
          </cell>
        </row>
        <row r="4508">
          <cell r="U4508">
            <v>0</v>
          </cell>
          <cell r="V4508">
            <v>0</v>
          </cell>
          <cell r="X4508">
            <v>0</v>
          </cell>
          <cell r="Y4508">
            <v>0</v>
          </cell>
        </row>
        <row r="4509">
          <cell r="Q4509" t="str">
            <v>.593</v>
          </cell>
          <cell r="S4509" t="str">
            <v>השתת' בהוצ' הנח"ש</v>
          </cell>
          <cell r="U4509">
            <v>400</v>
          </cell>
          <cell r="V4509">
            <v>400</v>
          </cell>
          <cell r="X4509">
            <v>3000</v>
          </cell>
          <cell r="Y4509">
            <v>414.81</v>
          </cell>
        </row>
        <row r="4511">
          <cell r="Q4511" t="str">
            <v>.710</v>
          </cell>
          <cell r="S4511" t="str">
            <v>הובלות רהוט וציוד</v>
          </cell>
          <cell r="U4511">
            <v>11600</v>
          </cell>
          <cell r="V4511">
            <v>11600</v>
          </cell>
          <cell r="X4511">
            <v>13600</v>
          </cell>
          <cell r="Y4511">
            <v>9092</v>
          </cell>
        </row>
        <row r="4512">
          <cell r="U4512">
            <v>0</v>
          </cell>
          <cell r="V4512">
            <v>0</v>
          </cell>
          <cell r="X4512">
            <v>0</v>
          </cell>
          <cell r="Y4512">
            <v>0</v>
          </cell>
        </row>
        <row r="4513">
          <cell r="Q4513" t="str">
            <v xml:space="preserve">.720 </v>
          </cell>
          <cell r="S4513" t="str">
            <v>חומרים וכלי עבודה</v>
          </cell>
          <cell r="U4513">
            <v>8200</v>
          </cell>
          <cell r="V4513">
            <v>8200</v>
          </cell>
          <cell r="X4513">
            <v>8200</v>
          </cell>
          <cell r="Y4513">
            <v>9073.4500000000007</v>
          </cell>
        </row>
        <row r="4514">
          <cell r="U4514">
            <v>0</v>
          </cell>
          <cell r="V4514">
            <v>0</v>
          </cell>
          <cell r="X4514">
            <v>0</v>
          </cell>
          <cell r="Y4514">
            <v>0</v>
          </cell>
        </row>
        <row r="4515">
          <cell r="Q4515" t="str">
            <v xml:space="preserve">.730 </v>
          </cell>
          <cell r="S4515" t="str">
            <v>החזקת רכב וביטוח</v>
          </cell>
          <cell r="U4515">
            <v>241000</v>
          </cell>
          <cell r="V4515">
            <v>241000</v>
          </cell>
          <cell r="X4515">
            <v>180500</v>
          </cell>
          <cell r="Y4515">
            <v>275730.07</v>
          </cell>
        </row>
        <row r="4516">
          <cell r="U4516">
            <v>0</v>
          </cell>
          <cell r="V4516">
            <v>0</v>
          </cell>
          <cell r="X4516">
            <v>0</v>
          </cell>
          <cell r="Y4516">
            <v>0</v>
          </cell>
        </row>
        <row r="4517">
          <cell r="Q4517" t="str">
            <v>.751</v>
          </cell>
          <cell r="S4517" t="str">
            <v>קבלן נקיון</v>
          </cell>
          <cell r="U4517">
            <v>7000</v>
          </cell>
          <cell r="V4517">
            <v>7000</v>
          </cell>
          <cell r="X4517">
            <v>6000</v>
          </cell>
          <cell r="Y4517">
            <v>8321.5400000000009</v>
          </cell>
        </row>
        <row r="4518">
          <cell r="U4518">
            <v>0</v>
          </cell>
          <cell r="V4518">
            <v>0</v>
          </cell>
          <cell r="X4518">
            <v>0</v>
          </cell>
          <cell r="Y4518">
            <v>0</v>
          </cell>
        </row>
        <row r="4519">
          <cell r="Q4519" t="str">
            <v>.754</v>
          </cell>
          <cell r="S4519" t="str">
            <v xml:space="preserve"> סיוד צבע מוסדות</v>
          </cell>
          <cell r="U4519">
            <v>106500</v>
          </cell>
          <cell r="V4519">
            <v>106500</v>
          </cell>
          <cell r="X4519">
            <v>256500</v>
          </cell>
          <cell r="Y4519">
            <v>3058.24</v>
          </cell>
        </row>
        <row r="4520">
          <cell r="U4520">
            <v>0</v>
          </cell>
          <cell r="V4520">
            <v>0</v>
          </cell>
          <cell r="X4520">
            <v>0</v>
          </cell>
          <cell r="Y4520">
            <v>0</v>
          </cell>
        </row>
        <row r="4521">
          <cell r="Q4521" t="str">
            <v>.755</v>
          </cell>
          <cell r="S4521" t="str">
            <v>החזקת מזגנים</v>
          </cell>
          <cell r="U4521">
            <v>700000</v>
          </cell>
          <cell r="V4521">
            <v>700000</v>
          </cell>
          <cell r="X4521">
            <v>444600</v>
          </cell>
          <cell r="Y4521">
            <v>406108.56</v>
          </cell>
        </row>
        <row r="4522">
          <cell r="U4522">
            <v>0</v>
          </cell>
          <cell r="V4522">
            <v>0</v>
          </cell>
          <cell r="X4522">
            <v>0</v>
          </cell>
          <cell r="Y4522">
            <v>0</v>
          </cell>
        </row>
        <row r="4523">
          <cell r="Q4523" t="str">
            <v>.780</v>
          </cell>
          <cell r="S4523" t="str">
            <v>תקציב שוטף</v>
          </cell>
          <cell r="U4523">
            <v>8500</v>
          </cell>
          <cell r="V4523">
            <v>8500</v>
          </cell>
          <cell r="X4523">
            <v>8500</v>
          </cell>
          <cell r="Y4523">
            <v>3404.45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נתוני מאזן 2013-2012"/>
      <sheetName val="תקציב 2014"/>
      <sheetName val="ת.2013,2014  ,ביצוע 2012"/>
      <sheetName val="ביצוע 1-12.12"/>
      <sheetName val="דף  ת.אגפי "/>
      <sheetName val="דף  ת.אגפי  (2)"/>
      <sheetName val="בת'ספר וחטיבות,,תיכונים"/>
      <sheetName val="ריכוז סעיפים"/>
      <sheetName val="גני יול&quot;א ובתי תלמיד,קייטנות"/>
      <sheetName val="גיליון2"/>
      <sheetName val="tak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O4799"/>
  <sheetViews>
    <sheetView showZeros="0" rightToLeft="1" topLeftCell="H33" zoomScale="40" zoomScaleNormal="40" zoomScaleSheetLayoutView="50" workbookViewId="0">
      <pane ySplit="2" topLeftCell="A3100" activePane="bottomLeft" state="frozen"/>
      <selection activeCell="A33" sqref="A33"/>
      <selection pane="bottomLeft" activeCell="L3105" sqref="L3105"/>
    </sheetView>
  </sheetViews>
  <sheetFormatPr defaultRowHeight="30"/>
  <cols>
    <col min="1" max="1" width="17.42578125" style="16" hidden="1" customWidth="1"/>
    <col min="2" max="2" width="38.85546875" style="16" hidden="1" customWidth="1"/>
    <col min="3" max="3" width="33.7109375" style="25" hidden="1" customWidth="1"/>
    <col min="4" max="4" width="3.140625" style="29" hidden="1" customWidth="1"/>
    <col min="5" max="5" width="31.7109375" style="25" hidden="1" customWidth="1"/>
    <col min="6" max="6" width="2.28515625" style="44" hidden="1" customWidth="1"/>
    <col min="7" max="7" width="29.42578125" style="25" hidden="1" customWidth="1"/>
    <col min="8" max="8" width="22" style="16" customWidth="1"/>
    <col min="9" max="9" width="75.140625" style="21" customWidth="1"/>
    <col min="10" max="10" width="30.140625" style="27" customWidth="1"/>
    <col min="11" max="11" width="1.85546875" style="31" customWidth="1"/>
    <col min="12" max="12" width="28.42578125" style="27" customWidth="1"/>
    <col min="13" max="13" width="2.42578125" style="27" customWidth="1"/>
    <col min="14" max="14" width="28.85546875" style="22" customWidth="1"/>
    <col min="15" max="15" width="10.42578125" style="23" customWidth="1"/>
    <col min="16" max="16" width="33.85546875" bestFit="1" customWidth="1"/>
  </cols>
  <sheetData>
    <row r="1" spans="1:15" hidden="1">
      <c r="B1" s="17"/>
      <c r="C1" s="18"/>
      <c r="D1" s="19"/>
      <c r="E1" s="18"/>
      <c r="F1" s="20"/>
      <c r="G1" s="18"/>
      <c r="H1" s="17"/>
      <c r="J1" s="18"/>
      <c r="K1" s="19"/>
      <c r="L1" s="18"/>
      <c r="M1" s="18"/>
    </row>
    <row r="2" spans="1:15" hidden="1">
      <c r="B2" s="17"/>
      <c r="C2" s="18"/>
      <c r="D2" s="19"/>
      <c r="E2" s="24"/>
      <c r="F2" s="20"/>
      <c r="H2" s="17"/>
      <c r="J2" s="18"/>
      <c r="K2" s="19"/>
      <c r="L2" s="18"/>
      <c r="M2" s="18"/>
      <c r="N2" s="18"/>
    </row>
    <row r="3" spans="1:15" hidden="1">
      <c r="B3" s="17"/>
      <c r="C3" s="18"/>
      <c r="D3" s="19"/>
      <c r="E3" s="18"/>
      <c r="F3" s="26"/>
      <c r="G3" s="18"/>
      <c r="H3" s="17"/>
      <c r="J3" s="18"/>
      <c r="K3" s="19"/>
      <c r="L3" s="23"/>
    </row>
    <row r="4" spans="1:15" hidden="1">
      <c r="B4" s="28"/>
      <c r="F4" s="30"/>
      <c r="J4" s="18"/>
      <c r="K4" s="19"/>
      <c r="L4" s="25"/>
    </row>
    <row r="5" spans="1:15" ht="35.25" hidden="1">
      <c r="B5" s="28"/>
      <c r="C5" s="115"/>
      <c r="D5" s="115"/>
      <c r="E5" s="115"/>
      <c r="F5" s="117"/>
      <c r="G5" s="118"/>
      <c r="H5" s="119" t="s">
        <v>406</v>
      </c>
      <c r="I5" s="120"/>
      <c r="J5" s="121"/>
      <c r="K5" s="121"/>
      <c r="L5" s="71"/>
      <c r="M5" s="71"/>
      <c r="N5" s="83"/>
      <c r="O5" s="45"/>
    </row>
    <row r="6" spans="1:15" hidden="1">
      <c r="B6" s="28"/>
      <c r="C6" s="115"/>
      <c r="D6" s="115"/>
      <c r="E6" s="115"/>
      <c r="F6" s="122"/>
      <c r="G6" s="115"/>
      <c r="H6" s="123"/>
      <c r="I6" s="16"/>
      <c r="J6" s="124"/>
      <c r="K6" s="124"/>
      <c r="L6" s="115"/>
      <c r="M6" s="124"/>
      <c r="N6" s="83"/>
      <c r="O6" s="45"/>
    </row>
    <row r="7" spans="1:15" hidden="1">
      <c r="A7" s="32"/>
      <c r="B7" s="28"/>
      <c r="C7" s="125"/>
      <c r="D7" s="125"/>
      <c r="E7" s="125"/>
      <c r="F7" s="126"/>
      <c r="G7" s="125"/>
      <c r="I7" s="127"/>
      <c r="J7" s="125"/>
      <c r="K7" s="125"/>
      <c r="L7" s="125"/>
      <c r="M7" s="124"/>
      <c r="N7" s="83"/>
      <c r="O7" s="45"/>
    </row>
    <row r="8" spans="1:15" hidden="1">
      <c r="A8" s="33"/>
      <c r="B8" s="46" t="s">
        <v>13</v>
      </c>
      <c r="C8" s="127" t="s">
        <v>1399</v>
      </c>
      <c r="D8" s="127"/>
      <c r="E8" s="36" t="s">
        <v>1399</v>
      </c>
      <c r="F8" s="128"/>
      <c r="G8" s="36" t="s">
        <v>405</v>
      </c>
      <c r="H8" s="36"/>
      <c r="I8" s="46" t="s">
        <v>13</v>
      </c>
      <c r="J8" s="127" t="s">
        <v>1946</v>
      </c>
      <c r="K8" s="127"/>
      <c r="L8" s="36" t="s">
        <v>1946</v>
      </c>
      <c r="M8" s="128"/>
      <c r="N8" s="36" t="s">
        <v>404</v>
      </c>
      <c r="O8" s="36" t="s">
        <v>1405</v>
      </c>
    </row>
    <row r="9" spans="1:15" hidden="1">
      <c r="A9" s="36"/>
      <c r="B9" s="46"/>
      <c r="C9" s="101">
        <v>2014</v>
      </c>
      <c r="D9" s="101"/>
      <c r="E9" s="101">
        <v>2013</v>
      </c>
      <c r="F9" s="128"/>
      <c r="G9" s="101">
        <v>2012</v>
      </c>
      <c r="H9" s="36"/>
      <c r="I9" s="46"/>
      <c r="J9" s="101">
        <v>2014</v>
      </c>
      <c r="K9" s="101"/>
      <c r="L9" s="101">
        <v>2013</v>
      </c>
      <c r="M9" s="128"/>
      <c r="N9" s="101">
        <v>2012</v>
      </c>
      <c r="O9" s="45"/>
    </row>
    <row r="10" spans="1:15" hidden="1">
      <c r="A10" s="37"/>
      <c r="B10" s="37" t="s">
        <v>1306</v>
      </c>
      <c r="C10" s="129" t="s">
        <v>8</v>
      </c>
      <c r="D10" s="129"/>
      <c r="E10" s="104" t="s">
        <v>8</v>
      </c>
      <c r="F10" s="47"/>
      <c r="G10" s="129" t="s">
        <v>8</v>
      </c>
      <c r="H10" s="129" t="s">
        <v>8</v>
      </c>
      <c r="I10" s="129" t="s">
        <v>8</v>
      </c>
      <c r="J10" s="129" t="s">
        <v>8</v>
      </c>
      <c r="K10" s="129"/>
      <c r="L10" s="129" t="s">
        <v>8</v>
      </c>
      <c r="M10" s="48"/>
      <c r="N10" s="129" t="s">
        <v>8</v>
      </c>
      <c r="O10" s="104" t="s">
        <v>8</v>
      </c>
    </row>
    <row r="11" spans="1:15" hidden="1">
      <c r="A11" s="32"/>
      <c r="B11" s="68"/>
      <c r="C11" s="41">
        <f>642000000-C12</f>
        <v>0</v>
      </c>
      <c r="D11" s="41"/>
      <c r="E11" s="41"/>
      <c r="F11" s="75"/>
      <c r="G11" s="41"/>
      <c r="H11" s="68"/>
      <c r="I11" s="130"/>
      <c r="J11" s="41" t="e">
        <f>642000000-J12</f>
        <v>#REF!</v>
      </c>
      <c r="K11" s="41"/>
      <c r="L11" s="41"/>
      <c r="M11" s="41"/>
      <c r="N11" s="83"/>
      <c r="O11" s="45"/>
    </row>
    <row r="12" spans="1:15" hidden="1">
      <c r="A12" s="41"/>
      <c r="B12" s="68" t="s">
        <v>14</v>
      </c>
      <c r="C12" s="41">
        <f>SUM(C14:C26)</f>
        <v>642000000</v>
      </c>
      <c r="D12" s="41"/>
      <c r="E12" s="41">
        <f>SUM(E14:E26)</f>
        <v>629600000</v>
      </c>
      <c r="F12" s="41">
        <f>SUM(F14:F26)</f>
        <v>0</v>
      </c>
      <c r="G12" s="41">
        <f>SUM(G14:G26)</f>
        <v>598803780.19999993</v>
      </c>
      <c r="H12" s="83"/>
      <c r="I12" s="68" t="s">
        <v>1350</v>
      </c>
      <c r="J12" s="41" t="e">
        <f>SUM(J14:J26)</f>
        <v>#REF!</v>
      </c>
      <c r="K12" s="41"/>
      <c r="L12" s="41">
        <f>SUM(L14:L26)</f>
        <v>629600000</v>
      </c>
      <c r="M12" s="63"/>
      <c r="N12" s="41">
        <f>SUM(N14:N26)</f>
        <v>597077267.57000005</v>
      </c>
      <c r="O12" s="41"/>
    </row>
    <row r="13" spans="1:15" hidden="1">
      <c r="A13" s="37"/>
      <c r="B13" s="37" t="s">
        <v>1306</v>
      </c>
      <c r="C13" s="129" t="s">
        <v>8</v>
      </c>
      <c r="D13" s="129"/>
      <c r="E13" s="104" t="s">
        <v>8</v>
      </c>
      <c r="F13" s="47"/>
      <c r="G13" s="129" t="s">
        <v>8</v>
      </c>
      <c r="H13" s="129" t="s">
        <v>8</v>
      </c>
      <c r="I13" s="129" t="s">
        <v>8</v>
      </c>
      <c r="J13" s="129" t="s">
        <v>8</v>
      </c>
      <c r="K13" s="129"/>
      <c r="L13" s="129" t="s">
        <v>8</v>
      </c>
      <c r="M13" s="48"/>
      <c r="N13" s="129" t="s">
        <v>8</v>
      </c>
      <c r="O13" s="104" t="s">
        <v>8</v>
      </c>
    </row>
    <row r="14" spans="1:15" hidden="1">
      <c r="B14" s="68" t="s">
        <v>529</v>
      </c>
      <c r="C14" s="41">
        <f>C37</f>
        <v>138309700</v>
      </c>
      <c r="D14" s="41"/>
      <c r="E14" s="41">
        <f>E37</f>
        <v>131412200</v>
      </c>
      <c r="F14" s="41">
        <f>F37</f>
        <v>0</v>
      </c>
      <c r="G14" s="41">
        <f>G37</f>
        <v>120954389.33999999</v>
      </c>
      <c r="H14" s="83"/>
      <c r="I14" s="68" t="s">
        <v>529</v>
      </c>
      <c r="J14" s="41">
        <f>J37</f>
        <v>186203500</v>
      </c>
      <c r="K14" s="41"/>
      <c r="L14" s="41">
        <f>L37</f>
        <v>182004100</v>
      </c>
      <c r="M14" s="41">
        <f>M37</f>
        <v>0</v>
      </c>
      <c r="N14" s="41">
        <f>N37</f>
        <v>177466778.34</v>
      </c>
      <c r="O14" s="131">
        <v>1</v>
      </c>
    </row>
    <row r="15" spans="1:15" hidden="1">
      <c r="B15" s="68" t="s">
        <v>854</v>
      </c>
      <c r="C15" s="41">
        <f>C567</f>
        <v>18413500</v>
      </c>
      <c r="D15" s="41"/>
      <c r="E15" s="41">
        <f>E567</f>
        <v>19928000</v>
      </c>
      <c r="F15" s="41">
        <f>F567</f>
        <v>0</v>
      </c>
      <c r="G15" s="41">
        <f>G567</f>
        <v>17739364.240000002</v>
      </c>
      <c r="H15" s="83"/>
      <c r="I15" s="68" t="s">
        <v>854</v>
      </c>
      <c r="J15" s="41" t="e">
        <f>J567</f>
        <v>#REF!</v>
      </c>
      <c r="K15" s="41"/>
      <c r="L15" s="41">
        <f>L567</f>
        <v>37583000</v>
      </c>
      <c r="M15" s="41">
        <f>M567</f>
        <v>0</v>
      </c>
      <c r="N15" s="41">
        <f>N567</f>
        <v>36175084.82</v>
      </c>
      <c r="O15" s="131">
        <v>23</v>
      </c>
    </row>
    <row r="16" spans="1:15" hidden="1">
      <c r="B16" s="68" t="s">
        <v>190</v>
      </c>
      <c r="C16" s="41">
        <f>C1306</f>
        <v>23282600</v>
      </c>
      <c r="D16" s="41"/>
      <c r="E16" s="41">
        <f>E1306</f>
        <v>23812200</v>
      </c>
      <c r="F16" s="41">
        <f>F1306</f>
        <v>0</v>
      </c>
      <c r="G16" s="41">
        <f>G1306</f>
        <v>22807990.75</v>
      </c>
      <c r="H16" s="83"/>
      <c r="I16" s="68" t="s">
        <v>190</v>
      </c>
      <c r="J16" s="41">
        <f>J1306</f>
        <v>31174200</v>
      </c>
      <c r="K16" s="41"/>
      <c r="L16" s="41">
        <f>L1306</f>
        <v>32351300</v>
      </c>
      <c r="M16" s="41">
        <f>M1306</f>
        <v>0</v>
      </c>
      <c r="N16" s="41">
        <f>N1306</f>
        <v>32892079.249999996</v>
      </c>
      <c r="O16" s="131">
        <v>53</v>
      </c>
    </row>
    <row r="17" spans="2:15" hidden="1">
      <c r="B17" s="68" t="s">
        <v>90</v>
      </c>
      <c r="C17" s="41">
        <f>C2017</f>
        <v>15001000</v>
      </c>
      <c r="D17" s="41"/>
      <c r="E17" s="41">
        <f>E2017</f>
        <v>14890000</v>
      </c>
      <c r="F17" s="41">
        <f>F2017</f>
        <v>0</v>
      </c>
      <c r="G17" s="41">
        <f>G2017</f>
        <v>14116261.269999998</v>
      </c>
      <c r="H17" s="83"/>
      <c r="I17" s="68" t="s">
        <v>90</v>
      </c>
      <c r="J17" s="41">
        <f>J2017</f>
        <v>19314500</v>
      </c>
      <c r="K17" s="41"/>
      <c r="L17" s="41">
        <f>L2017</f>
        <v>18978000</v>
      </c>
      <c r="M17" s="41">
        <f>M2017</f>
        <v>0</v>
      </c>
      <c r="N17" s="41">
        <f>N2017</f>
        <v>19455770.780000001</v>
      </c>
      <c r="O17" s="131">
        <v>82</v>
      </c>
    </row>
    <row r="18" spans="2:15" hidden="1">
      <c r="B18" s="68" t="s">
        <v>718</v>
      </c>
      <c r="C18" s="41">
        <f>C2411</f>
        <v>1636000</v>
      </c>
      <c r="D18" s="41"/>
      <c r="E18" s="41">
        <f>E2411</f>
        <v>1923600</v>
      </c>
      <c r="F18" s="41">
        <f>F2411</f>
        <v>0</v>
      </c>
      <c r="G18" s="41">
        <f>G2411</f>
        <v>1944220.09</v>
      </c>
      <c r="H18" s="83"/>
      <c r="I18" s="68" t="s">
        <v>718</v>
      </c>
      <c r="J18" s="41">
        <f>J2411</f>
        <v>4584000</v>
      </c>
      <c r="K18" s="41"/>
      <c r="L18" s="41">
        <f>L2411</f>
        <v>4257900</v>
      </c>
      <c r="M18" s="41">
        <f>M2411</f>
        <v>0</v>
      </c>
      <c r="N18" s="41">
        <f>N2411</f>
        <v>4597733.51</v>
      </c>
      <c r="O18" s="41">
        <v>98</v>
      </c>
    </row>
    <row r="19" spans="2:15" hidden="1">
      <c r="B19" s="68" t="s">
        <v>2047</v>
      </c>
      <c r="C19" s="41">
        <f>C2562</f>
        <v>30432500</v>
      </c>
      <c r="D19" s="41"/>
      <c r="E19" s="41">
        <f>E2562</f>
        <v>30403000</v>
      </c>
      <c r="F19" s="41">
        <f>F2562</f>
        <v>0</v>
      </c>
      <c r="G19" s="41">
        <f>G2562</f>
        <v>29588958.419999998</v>
      </c>
      <c r="H19" s="83"/>
      <c r="I19" s="68" t="s">
        <v>2047</v>
      </c>
      <c r="J19" s="41">
        <f>J2562</f>
        <v>47894800</v>
      </c>
      <c r="K19" s="41"/>
      <c r="L19" s="41">
        <f>L2562</f>
        <v>47314600</v>
      </c>
      <c r="M19" s="41">
        <f>M2562</f>
        <v>0</v>
      </c>
      <c r="N19" s="41">
        <f>N2562</f>
        <v>46623595.919999987</v>
      </c>
      <c r="O19" s="131">
        <v>104</v>
      </c>
    </row>
    <row r="20" spans="2:15" hidden="1">
      <c r="B20" s="68" t="s">
        <v>68</v>
      </c>
      <c r="C20" s="41">
        <f>C3071</f>
        <v>12106000</v>
      </c>
      <c r="D20" s="41"/>
      <c r="E20" s="41">
        <f>E3071</f>
        <v>14847000</v>
      </c>
      <c r="F20" s="41">
        <f>F3071</f>
        <v>0</v>
      </c>
      <c r="G20" s="41">
        <f>G3071</f>
        <v>10591045.51</v>
      </c>
      <c r="H20" s="83"/>
      <c r="I20" s="68" t="s">
        <v>68</v>
      </c>
      <c r="J20" s="41">
        <f>J3071</f>
        <v>67867700</v>
      </c>
      <c r="K20" s="41"/>
      <c r="L20" s="41">
        <f>L3071</f>
        <v>64814300</v>
      </c>
      <c r="M20" s="41">
        <f>M3071</f>
        <v>0</v>
      </c>
      <c r="N20" s="41">
        <f>N3071</f>
        <v>57642499.420000002</v>
      </c>
      <c r="O20" s="131">
        <v>127</v>
      </c>
    </row>
    <row r="21" spans="2:15" hidden="1">
      <c r="B21" s="68" t="s">
        <v>69</v>
      </c>
      <c r="C21" s="41">
        <f>C3260</f>
        <v>23814000</v>
      </c>
      <c r="D21" s="41"/>
      <c r="E21" s="41">
        <f>E3260</f>
        <v>20370000</v>
      </c>
      <c r="F21" s="41">
        <f>F3260</f>
        <v>0</v>
      </c>
      <c r="G21" s="41">
        <f>G3260</f>
        <v>19133113.82</v>
      </c>
      <c r="H21" s="83"/>
      <c r="I21" s="68" t="s">
        <v>69</v>
      </c>
      <c r="J21" s="41">
        <f>J3260</f>
        <v>25496900</v>
      </c>
      <c r="K21" s="41"/>
      <c r="L21" s="41">
        <f>L3260</f>
        <v>23538400</v>
      </c>
      <c r="M21" s="41">
        <f>M3260</f>
        <v>0</v>
      </c>
      <c r="N21" s="41">
        <f>N3260</f>
        <v>21926019.920000002</v>
      </c>
      <c r="O21" s="131">
        <v>134</v>
      </c>
    </row>
    <row r="22" spans="2:15" hidden="1">
      <c r="B22" s="68" t="s">
        <v>70</v>
      </c>
      <c r="C22" s="41">
        <f>C3370</f>
        <v>1061500</v>
      </c>
      <c r="D22" s="41"/>
      <c r="E22" s="41">
        <f>E3370</f>
        <v>1170000</v>
      </c>
      <c r="F22" s="41">
        <f>F3370</f>
        <v>0</v>
      </c>
      <c r="G22" s="41">
        <f>G3370</f>
        <v>886474</v>
      </c>
      <c r="H22" s="83"/>
      <c r="I22" s="68" t="s">
        <v>70</v>
      </c>
      <c r="J22" s="41">
        <f>J3370</f>
        <v>22518800</v>
      </c>
      <c r="K22" s="41"/>
      <c r="L22" s="41">
        <f>L3370</f>
        <v>22027700</v>
      </c>
      <c r="M22" s="41">
        <f>M3370</f>
        <v>0</v>
      </c>
      <c r="N22" s="41">
        <f>N3370</f>
        <v>22110434.329999998</v>
      </c>
      <c r="O22" s="131">
        <v>138</v>
      </c>
    </row>
    <row r="23" spans="2:15" hidden="1">
      <c r="B23" s="68" t="s">
        <v>2048</v>
      </c>
      <c r="C23" s="41">
        <f>C3734</f>
        <v>10370000</v>
      </c>
      <c r="D23" s="41"/>
      <c r="E23" s="41">
        <f>E3734</f>
        <v>9872000</v>
      </c>
      <c r="F23" s="41">
        <f>F3734</f>
        <v>0</v>
      </c>
      <c r="G23" s="41">
        <f>G3734</f>
        <v>10727472.59</v>
      </c>
      <c r="H23" s="83"/>
      <c r="I23" s="68" t="s">
        <v>2048</v>
      </c>
      <c r="J23" s="41">
        <f>J3734</f>
        <v>23603500</v>
      </c>
      <c r="K23" s="41"/>
      <c r="L23" s="41">
        <f>L3734</f>
        <v>21267200</v>
      </c>
      <c r="M23" s="41">
        <f>M3734</f>
        <v>0</v>
      </c>
      <c r="N23" s="41">
        <f>N3734</f>
        <v>18261258.609999999</v>
      </c>
      <c r="O23" s="131">
        <v>152</v>
      </c>
    </row>
    <row r="24" spans="2:15" hidden="1">
      <c r="B24" s="68" t="s">
        <v>71</v>
      </c>
      <c r="C24" s="41">
        <f>C3872</f>
        <v>35000</v>
      </c>
      <c r="D24" s="41"/>
      <c r="E24" s="41">
        <f>E3872</f>
        <v>0</v>
      </c>
      <c r="F24" s="41">
        <f>F3872</f>
        <v>0</v>
      </c>
      <c r="G24" s="41">
        <f>G3872</f>
        <v>0</v>
      </c>
      <c r="H24" s="83"/>
      <c r="I24" s="68" t="s">
        <v>71</v>
      </c>
      <c r="J24" s="41">
        <f>J3872</f>
        <v>6327000</v>
      </c>
      <c r="K24" s="41"/>
      <c r="L24" s="41">
        <f>L3872</f>
        <v>5671300</v>
      </c>
      <c r="M24" s="41">
        <f>M3872</f>
        <v>0</v>
      </c>
      <c r="N24" s="41">
        <f>N3872</f>
        <v>5649133.2899999991</v>
      </c>
      <c r="O24" s="131">
        <v>157</v>
      </c>
    </row>
    <row r="25" spans="2:15" hidden="1">
      <c r="B25" s="68" t="s">
        <v>72</v>
      </c>
      <c r="C25" s="41">
        <f>C3926</f>
        <v>358087200</v>
      </c>
      <c r="D25" s="41"/>
      <c r="E25" s="41">
        <f>E3926</f>
        <v>352497000</v>
      </c>
      <c r="F25" s="41">
        <f>F3926</f>
        <v>0</v>
      </c>
      <c r="G25" s="41">
        <f>G3926</f>
        <v>342090910.05000001</v>
      </c>
      <c r="H25" s="83"/>
      <c r="I25" s="68" t="s">
        <v>72</v>
      </c>
      <c r="J25" s="41">
        <f>J3926</f>
        <v>154292200</v>
      </c>
      <c r="K25" s="41"/>
      <c r="L25" s="41">
        <f>L3926</f>
        <v>153928100</v>
      </c>
      <c r="M25" s="41">
        <f>M3926</f>
        <v>0</v>
      </c>
      <c r="N25" s="41">
        <f>N3926</f>
        <v>139177630.35000002</v>
      </c>
      <c r="O25" s="131">
        <v>159</v>
      </c>
    </row>
    <row r="26" spans="2:15" hidden="1">
      <c r="B26" s="68" t="s">
        <v>73</v>
      </c>
      <c r="C26" s="41">
        <f>C4385</f>
        <v>9451000</v>
      </c>
      <c r="D26" s="41"/>
      <c r="E26" s="41">
        <f>E4385</f>
        <v>8475000</v>
      </c>
      <c r="F26" s="41">
        <f>F4385</f>
        <v>0</v>
      </c>
      <c r="G26" s="41">
        <f>G4385</f>
        <v>8223580.1199999992</v>
      </c>
      <c r="H26" s="83"/>
      <c r="I26" s="68" t="s">
        <v>73</v>
      </c>
      <c r="J26" s="41">
        <f>J4385</f>
        <v>16099800</v>
      </c>
      <c r="K26" s="41"/>
      <c r="L26" s="41">
        <f>L4385</f>
        <v>15864100</v>
      </c>
      <c r="M26" s="41">
        <f>M4385</f>
        <v>0</v>
      </c>
      <c r="N26" s="41">
        <f>N4385</f>
        <v>15099249.030000001</v>
      </c>
      <c r="O26" s="131">
        <v>178</v>
      </c>
    </row>
    <row r="27" spans="2:15" hidden="1">
      <c r="B27" s="68"/>
      <c r="C27" s="79"/>
      <c r="D27" s="79"/>
      <c r="E27" s="132">
        <v>0</v>
      </c>
      <c r="F27" s="63"/>
      <c r="G27" s="79"/>
      <c r="H27" s="83"/>
      <c r="I27" s="68"/>
      <c r="J27" s="41"/>
      <c r="K27" s="41"/>
      <c r="L27" s="124"/>
      <c r="M27" s="124"/>
      <c r="N27" s="79"/>
      <c r="O27" s="45"/>
    </row>
    <row r="28" spans="2:15" hidden="1">
      <c r="C28" s="115"/>
      <c r="D28" s="115"/>
      <c r="E28" s="115"/>
      <c r="F28" s="77"/>
      <c r="G28" s="115"/>
      <c r="I28" s="16"/>
      <c r="J28" s="124"/>
      <c r="K28" s="124"/>
      <c r="L28" s="124"/>
      <c r="M28" s="124"/>
      <c r="N28" s="83"/>
      <c r="O28" s="45"/>
    </row>
    <row r="29" spans="2:15" hidden="1">
      <c r="B29" s="37" t="s">
        <v>1306</v>
      </c>
      <c r="C29" s="129" t="s">
        <v>8</v>
      </c>
      <c r="D29" s="129"/>
      <c r="E29" s="104" t="s">
        <v>8</v>
      </c>
      <c r="F29" s="47"/>
      <c r="G29" s="129" t="s">
        <v>8</v>
      </c>
      <c r="H29" s="129" t="s">
        <v>8</v>
      </c>
      <c r="I29" s="129" t="s">
        <v>8</v>
      </c>
      <c r="J29" s="129" t="s">
        <v>8</v>
      </c>
      <c r="K29" s="129"/>
      <c r="L29" s="129" t="s">
        <v>8</v>
      </c>
      <c r="M29" s="48"/>
      <c r="N29" s="129" t="s">
        <v>8</v>
      </c>
      <c r="O29" s="104" t="s">
        <v>8</v>
      </c>
    </row>
    <row r="30" spans="2:15" hidden="1">
      <c r="B30" s="37"/>
      <c r="C30" s="42"/>
      <c r="D30" s="37"/>
      <c r="E30" s="37"/>
      <c r="F30" s="74"/>
      <c r="G30" s="42"/>
      <c r="H30" s="37"/>
      <c r="I30" s="37"/>
      <c r="J30" s="42"/>
      <c r="K30" s="42"/>
      <c r="L30" s="42"/>
      <c r="M30" s="42"/>
      <c r="N30" s="37"/>
      <c r="O30" s="133"/>
    </row>
    <row r="31" spans="2:15" hidden="1">
      <c r="C31" s="115"/>
      <c r="D31" s="115"/>
      <c r="E31" s="115"/>
      <c r="F31" s="77"/>
      <c r="G31" s="115"/>
      <c r="I31" s="68" t="s">
        <v>1676</v>
      </c>
      <c r="J31" s="134">
        <v>0</v>
      </c>
      <c r="K31" s="134"/>
      <c r="L31" s="135"/>
      <c r="M31" s="135"/>
      <c r="N31" s="134">
        <v>1726513.2199999094</v>
      </c>
      <c r="O31" s="45"/>
    </row>
    <row r="32" spans="2:15" ht="41.25" hidden="1" customHeight="1">
      <c r="C32" s="115"/>
      <c r="D32" s="115"/>
      <c r="E32" s="115"/>
      <c r="F32" s="77"/>
      <c r="G32" s="115"/>
      <c r="I32" s="68"/>
      <c r="J32" s="134"/>
      <c r="K32" s="134"/>
      <c r="L32" s="135"/>
      <c r="M32" s="135"/>
      <c r="N32" s="134"/>
      <c r="O32" s="45"/>
    </row>
    <row r="33" spans="1:15">
      <c r="A33" s="36" t="s">
        <v>380</v>
      </c>
      <c r="B33" s="46" t="s">
        <v>13</v>
      </c>
      <c r="C33" s="127" t="s">
        <v>1399</v>
      </c>
      <c r="D33" s="127"/>
      <c r="E33" s="36" t="s">
        <v>1399</v>
      </c>
      <c r="F33" s="128"/>
      <c r="G33" s="36" t="s">
        <v>405</v>
      </c>
      <c r="H33" s="36"/>
      <c r="I33" s="46" t="s">
        <v>13</v>
      </c>
      <c r="J33" s="127" t="s">
        <v>1946</v>
      </c>
      <c r="K33" s="127"/>
      <c r="L33" s="36" t="s">
        <v>1946</v>
      </c>
      <c r="M33" s="128"/>
      <c r="N33" s="36" t="s">
        <v>404</v>
      </c>
    </row>
    <row r="34" spans="1:15">
      <c r="A34" s="36" t="s">
        <v>381</v>
      </c>
      <c r="B34" s="46"/>
      <c r="C34" s="101">
        <v>2014</v>
      </c>
      <c r="D34" s="101"/>
      <c r="E34" s="101">
        <v>2013</v>
      </c>
      <c r="F34" s="128"/>
      <c r="G34" s="101">
        <v>2012</v>
      </c>
      <c r="H34" s="36"/>
      <c r="I34" s="46"/>
      <c r="J34" s="101">
        <v>2014</v>
      </c>
      <c r="K34" s="101"/>
      <c r="L34" s="101">
        <v>2013</v>
      </c>
      <c r="M34" s="128"/>
      <c r="N34" s="101">
        <v>2012</v>
      </c>
    </row>
    <row r="35" spans="1:15">
      <c r="A35" s="37" t="s">
        <v>353</v>
      </c>
      <c r="B35" s="37" t="s">
        <v>1306</v>
      </c>
      <c r="C35" s="129" t="s">
        <v>8</v>
      </c>
      <c r="D35" s="129"/>
      <c r="E35" s="104" t="s">
        <v>8</v>
      </c>
      <c r="F35" s="47"/>
      <c r="G35" s="129" t="s">
        <v>8</v>
      </c>
      <c r="H35" s="129" t="s">
        <v>8</v>
      </c>
      <c r="I35" s="129" t="s">
        <v>8</v>
      </c>
      <c r="J35" s="129" t="s">
        <v>8</v>
      </c>
      <c r="K35" s="129"/>
      <c r="L35" s="129" t="s">
        <v>8</v>
      </c>
      <c r="M35" s="48"/>
      <c r="N35" s="129" t="s">
        <v>8</v>
      </c>
      <c r="O35" s="104"/>
    </row>
    <row r="36" spans="1:15">
      <c r="A36" s="50"/>
      <c r="B36" s="51"/>
      <c r="C36" s="41"/>
      <c r="D36" s="41"/>
      <c r="E36" s="132"/>
      <c r="F36" s="75"/>
      <c r="G36" s="41"/>
      <c r="H36" s="50"/>
      <c r="I36" s="51"/>
      <c r="J36" s="41"/>
      <c r="K36" s="41"/>
      <c r="L36" s="41"/>
      <c r="M36" s="41"/>
      <c r="N36" s="79"/>
    </row>
    <row r="37" spans="1:15">
      <c r="A37" s="52" t="s">
        <v>1761</v>
      </c>
      <c r="B37" s="52" t="s">
        <v>2161</v>
      </c>
      <c r="C37" s="41">
        <f>SUM(C39,C74,C172,C248,C263,C272,C350,C421,C432,C443,C468)</f>
        <v>138309700</v>
      </c>
      <c r="D37" s="41"/>
      <c r="E37" s="41">
        <f>SUM(E39,E74,E172,E248,E263,E272,E350,E421,E432,E443,E468)</f>
        <v>131412200</v>
      </c>
      <c r="F37" s="41">
        <f>SUM(F39,F74,F172,F248,F263,F272,F350,F421,F432,F443,F468)</f>
        <v>0</v>
      </c>
      <c r="G37" s="41">
        <f>SUM(G39,G74,G172,G248,G263,G272,G350,G421,G432,G443,G468)</f>
        <v>120954389.33999999</v>
      </c>
      <c r="H37" s="111">
        <v>81</v>
      </c>
      <c r="I37" s="52" t="s">
        <v>2161</v>
      </c>
      <c r="J37" s="41">
        <f>SUM(J39,J74,J172,J248,J263,J272,J350,J421,J432,J443,J468)</f>
        <v>186203500</v>
      </c>
      <c r="K37" s="41"/>
      <c r="L37" s="41">
        <f>SUM(L39,L74,L172,L248,L263,L272,L350,L421,L432,L443,L468)</f>
        <v>182004100</v>
      </c>
      <c r="M37" s="41">
        <f>SUM(M39,M74,M172,M248,M263,M272,M350,M421,M432,M443,M468)</f>
        <v>0</v>
      </c>
      <c r="N37" s="41">
        <f>SUM(N39,N74,N172,N248,N263,N272,N350,N421,N432,N443,N468)</f>
        <v>177466778.34</v>
      </c>
    </row>
    <row r="38" spans="1:15">
      <c r="A38" s="157" t="s">
        <v>12</v>
      </c>
      <c r="B38" s="157" t="s">
        <v>994</v>
      </c>
      <c r="C38" s="176" t="s">
        <v>660</v>
      </c>
      <c r="D38" s="131"/>
      <c r="E38" s="176" t="s">
        <v>7</v>
      </c>
      <c r="F38" s="158"/>
      <c r="G38" s="176" t="s">
        <v>7</v>
      </c>
      <c r="H38" s="157" t="s">
        <v>12</v>
      </c>
      <c r="I38" s="157" t="s">
        <v>994</v>
      </c>
      <c r="J38" s="176" t="s">
        <v>660</v>
      </c>
      <c r="K38" s="131"/>
      <c r="L38" s="176" t="s">
        <v>7</v>
      </c>
      <c r="M38" s="158"/>
      <c r="N38" s="176" t="s">
        <v>7</v>
      </c>
    </row>
    <row r="39" spans="1:15">
      <c r="A39" s="52"/>
      <c r="B39" s="52"/>
      <c r="C39" s="41">
        <v>0</v>
      </c>
      <c r="D39" s="41"/>
      <c r="E39" s="132"/>
      <c r="F39" s="75"/>
      <c r="G39" s="41">
        <v>0</v>
      </c>
      <c r="H39" s="52">
        <v>811</v>
      </c>
      <c r="I39" s="52" t="s">
        <v>1083</v>
      </c>
      <c r="J39" s="41">
        <f>SUM(J41:J72)</f>
        <v>3232300</v>
      </c>
      <c r="K39" s="41"/>
      <c r="L39" s="41">
        <f>SUM(L41:L72)</f>
        <v>3378000</v>
      </c>
      <c r="M39" s="41">
        <f>SUM(M41:M72)</f>
        <v>0</v>
      </c>
      <c r="N39" s="41">
        <f>SUM(N41:N72)</f>
        <v>3325295.02</v>
      </c>
    </row>
    <row r="40" spans="1:15">
      <c r="A40" s="54"/>
      <c r="B40" s="54"/>
      <c r="C40" s="136"/>
      <c r="D40" s="136"/>
      <c r="E40" s="41"/>
      <c r="F40" s="76"/>
      <c r="G40" s="136"/>
      <c r="H40" s="157" t="s">
        <v>12</v>
      </c>
      <c r="I40" s="157" t="s">
        <v>994</v>
      </c>
      <c r="J40" s="176" t="s">
        <v>660</v>
      </c>
      <c r="K40" s="131"/>
      <c r="L40" s="176" t="s">
        <v>7</v>
      </c>
      <c r="M40" s="158"/>
      <c r="N40" s="176" t="s">
        <v>7</v>
      </c>
    </row>
    <row r="41" spans="1:15">
      <c r="A41" s="52"/>
      <c r="B41" s="52"/>
      <c r="C41" s="115"/>
      <c r="D41" s="115"/>
      <c r="E41" s="41"/>
      <c r="F41" s="77"/>
      <c r="G41" s="115"/>
      <c r="H41" s="52" t="s">
        <v>1456</v>
      </c>
      <c r="I41" s="52" t="s">
        <v>1353</v>
      </c>
      <c r="J41" s="79">
        <v>2540000</v>
      </c>
      <c r="K41" s="79"/>
      <c r="L41" s="79">
        <v>2575000</v>
      </c>
      <c r="M41" s="63"/>
      <c r="N41" s="79">
        <v>2524249.73</v>
      </c>
    </row>
    <row r="42" spans="1:15">
      <c r="A42" s="52"/>
      <c r="B42" s="52"/>
      <c r="C42" s="115"/>
      <c r="D42" s="115"/>
      <c r="E42" s="41"/>
      <c r="F42" s="77"/>
      <c r="G42" s="115"/>
      <c r="H42" s="52"/>
      <c r="I42" s="52"/>
      <c r="J42" s="79">
        <v>0</v>
      </c>
      <c r="K42" s="79"/>
      <c r="L42" s="79">
        <v>0</v>
      </c>
      <c r="M42" s="63"/>
      <c r="N42" s="79">
        <v>0</v>
      </c>
    </row>
    <row r="43" spans="1:15">
      <c r="A43" s="50"/>
      <c r="C43" s="115"/>
      <c r="D43" s="115"/>
      <c r="E43" s="41"/>
      <c r="F43" s="77"/>
      <c r="G43" s="115"/>
      <c r="H43" s="50" t="s">
        <v>1932</v>
      </c>
      <c r="I43" s="16" t="s">
        <v>1369</v>
      </c>
      <c r="J43" s="79">
        <v>20000</v>
      </c>
      <c r="K43" s="79"/>
      <c r="L43" s="79">
        <v>40000</v>
      </c>
      <c r="M43" s="63"/>
      <c r="N43" s="79">
        <v>36802.480000000003</v>
      </c>
    </row>
    <row r="44" spans="1:15">
      <c r="A44" s="50"/>
      <c r="C44" s="115"/>
      <c r="D44" s="115"/>
      <c r="E44" s="41"/>
      <c r="F44" s="77"/>
      <c r="G44" s="115"/>
      <c r="H44" s="50"/>
      <c r="I44" s="16"/>
      <c r="J44" s="79">
        <v>0</v>
      </c>
      <c r="K44" s="79"/>
      <c r="L44" s="79">
        <v>0</v>
      </c>
      <c r="M44" s="63"/>
      <c r="N44" s="79">
        <v>0</v>
      </c>
    </row>
    <row r="45" spans="1:15">
      <c r="A45" s="50"/>
      <c r="B45" s="52"/>
      <c r="C45" s="115"/>
      <c r="D45" s="115"/>
      <c r="E45" s="41"/>
      <c r="F45" s="77"/>
      <c r="G45" s="115"/>
      <c r="H45" s="50" t="s">
        <v>488</v>
      </c>
      <c r="I45" s="52" t="s">
        <v>1084</v>
      </c>
      <c r="J45" s="79">
        <v>25000</v>
      </c>
      <c r="K45" s="79"/>
      <c r="L45" s="79">
        <v>95000</v>
      </c>
      <c r="M45" s="63"/>
      <c r="N45" s="79">
        <v>118448.02</v>
      </c>
    </row>
    <row r="46" spans="1:15">
      <c r="A46" s="50"/>
      <c r="C46" s="115"/>
      <c r="D46" s="115"/>
      <c r="E46" s="41"/>
      <c r="F46" s="77"/>
      <c r="G46" s="115"/>
      <c r="H46" s="50"/>
      <c r="I46" s="16"/>
      <c r="J46" s="79">
        <v>0</v>
      </c>
      <c r="K46" s="79"/>
      <c r="L46" s="79">
        <v>0</v>
      </c>
      <c r="M46" s="63"/>
      <c r="N46" s="79">
        <v>0</v>
      </c>
    </row>
    <row r="47" spans="1:15">
      <c r="A47" s="50"/>
      <c r="C47" s="115"/>
      <c r="D47" s="115"/>
      <c r="E47" s="41"/>
      <c r="F47" s="77"/>
      <c r="G47" s="115"/>
      <c r="H47" s="50" t="s">
        <v>1916</v>
      </c>
      <c r="I47" s="16" t="s">
        <v>1354</v>
      </c>
      <c r="J47" s="79">
        <v>5000</v>
      </c>
      <c r="K47" s="79"/>
      <c r="L47" s="79">
        <v>3800</v>
      </c>
      <c r="M47" s="63"/>
      <c r="N47" s="79">
        <v>4995.5600000000004</v>
      </c>
    </row>
    <row r="48" spans="1:15" s="4" customFormat="1">
      <c r="A48" s="52"/>
      <c r="B48" s="16"/>
      <c r="C48" s="115"/>
      <c r="D48" s="115"/>
      <c r="E48" s="41"/>
      <c r="F48" s="77"/>
      <c r="G48" s="115"/>
      <c r="H48" s="52"/>
      <c r="I48" s="16"/>
      <c r="J48" s="79">
        <v>0</v>
      </c>
      <c r="K48" s="79"/>
      <c r="L48" s="79">
        <v>0</v>
      </c>
      <c r="M48" s="63"/>
      <c r="N48" s="79">
        <v>0</v>
      </c>
      <c r="O48" s="23"/>
    </row>
    <row r="49" spans="1:15">
      <c r="A49" s="52"/>
      <c r="B49" s="52"/>
      <c r="C49" s="115"/>
      <c r="D49" s="115"/>
      <c r="E49" s="41"/>
      <c r="F49" s="77"/>
      <c r="G49" s="115"/>
      <c r="H49" s="52" t="s">
        <v>329</v>
      </c>
      <c r="I49" s="52" t="s">
        <v>1355</v>
      </c>
      <c r="J49" s="79">
        <v>82300</v>
      </c>
      <c r="K49" s="79"/>
      <c r="L49" s="79">
        <v>62000</v>
      </c>
      <c r="M49" s="63"/>
      <c r="N49" s="79">
        <v>77709.64</v>
      </c>
    </row>
    <row r="50" spans="1:15" s="4" customFormat="1">
      <c r="A50" s="52"/>
      <c r="B50" s="16"/>
      <c r="C50" s="115"/>
      <c r="D50" s="115"/>
      <c r="E50" s="73"/>
      <c r="F50" s="77"/>
      <c r="G50" s="115"/>
      <c r="H50" s="52"/>
      <c r="I50" s="16"/>
      <c r="J50" s="79">
        <v>0</v>
      </c>
      <c r="K50" s="79"/>
      <c r="L50" s="79">
        <v>0</v>
      </c>
      <c r="M50" s="63"/>
      <c r="N50" s="79">
        <v>0</v>
      </c>
      <c r="O50" s="23"/>
    </row>
    <row r="51" spans="1:15">
      <c r="A51" s="52"/>
      <c r="B51" s="52"/>
      <c r="C51" s="115"/>
      <c r="D51" s="115"/>
      <c r="E51" s="136"/>
      <c r="F51" s="77"/>
      <c r="G51" s="115"/>
      <c r="H51" s="52" t="s">
        <v>330</v>
      </c>
      <c r="I51" s="52" t="s">
        <v>1357</v>
      </c>
      <c r="J51" s="79">
        <v>6400</v>
      </c>
      <c r="K51" s="79"/>
      <c r="L51" s="79">
        <v>6500</v>
      </c>
      <c r="M51" s="63"/>
      <c r="N51" s="79">
        <v>6065.37</v>
      </c>
    </row>
    <row r="52" spans="1:15" s="4" customFormat="1">
      <c r="A52" s="52"/>
      <c r="B52" s="16"/>
      <c r="C52" s="115"/>
      <c r="D52" s="115"/>
      <c r="E52" s="41"/>
      <c r="F52" s="77"/>
      <c r="G52" s="115"/>
      <c r="H52" s="52"/>
      <c r="I52" s="16"/>
      <c r="J52" s="79">
        <v>0</v>
      </c>
      <c r="K52" s="79"/>
      <c r="L52" s="79">
        <v>0</v>
      </c>
      <c r="M52" s="63"/>
      <c r="N52" s="79">
        <v>0</v>
      </c>
      <c r="O52" s="23"/>
    </row>
    <row r="53" spans="1:15">
      <c r="A53" s="52"/>
      <c r="B53" s="52"/>
      <c r="C53" s="115"/>
      <c r="D53" s="115"/>
      <c r="E53" s="136"/>
      <c r="F53" s="77"/>
      <c r="G53" s="115"/>
      <c r="H53" s="52" t="s">
        <v>1919</v>
      </c>
      <c r="I53" s="52" t="s">
        <v>1026</v>
      </c>
      <c r="J53" s="79">
        <v>7000</v>
      </c>
      <c r="K53" s="79"/>
      <c r="L53" s="79">
        <v>7000</v>
      </c>
      <c r="M53" s="63"/>
      <c r="N53" s="79">
        <v>5552.04</v>
      </c>
    </row>
    <row r="54" spans="1:15" s="4" customFormat="1">
      <c r="A54" s="52"/>
      <c r="B54" s="16"/>
      <c r="C54" s="115"/>
      <c r="D54" s="115"/>
      <c r="E54" s="115"/>
      <c r="F54" s="77"/>
      <c r="G54" s="115"/>
      <c r="H54" s="52"/>
      <c r="I54" s="16"/>
      <c r="J54" s="79">
        <v>0</v>
      </c>
      <c r="K54" s="79"/>
      <c r="L54" s="79">
        <v>0</v>
      </c>
      <c r="M54" s="63"/>
      <c r="N54" s="79">
        <v>0</v>
      </c>
      <c r="O54" s="23"/>
    </row>
    <row r="55" spans="1:15">
      <c r="A55" s="52"/>
      <c r="B55" s="52"/>
      <c r="C55" s="115"/>
      <c r="D55" s="115"/>
      <c r="E55" s="115"/>
      <c r="F55" s="77"/>
      <c r="G55" s="115"/>
      <c r="H55" s="52" t="s">
        <v>1920</v>
      </c>
      <c r="I55" s="52" t="s">
        <v>1358</v>
      </c>
      <c r="J55" s="79">
        <v>17000</v>
      </c>
      <c r="K55" s="79"/>
      <c r="L55" s="79">
        <v>17000</v>
      </c>
      <c r="M55" s="63"/>
      <c r="N55" s="79">
        <v>13757.72</v>
      </c>
    </row>
    <row r="56" spans="1:15" s="4" customFormat="1">
      <c r="A56" s="52"/>
      <c r="B56" s="16"/>
      <c r="C56" s="115"/>
      <c r="D56" s="115"/>
      <c r="E56" s="115"/>
      <c r="F56" s="77"/>
      <c r="G56" s="115"/>
      <c r="H56" s="50"/>
      <c r="I56" s="16"/>
      <c r="J56" s="79">
        <v>0</v>
      </c>
      <c r="K56" s="79"/>
      <c r="L56" s="79">
        <v>0</v>
      </c>
      <c r="M56" s="63"/>
      <c r="N56" s="79">
        <v>0</v>
      </c>
      <c r="O56" s="23"/>
    </row>
    <row r="57" spans="1:15">
      <c r="A57" s="52"/>
      <c r="B57" s="52"/>
      <c r="C57" s="115"/>
      <c r="D57" s="115"/>
      <c r="E57" s="115"/>
      <c r="F57" s="77"/>
      <c r="G57" s="115"/>
      <c r="H57" s="50" t="s">
        <v>1922</v>
      </c>
      <c r="I57" s="16" t="s">
        <v>1360</v>
      </c>
      <c r="J57" s="79">
        <v>237900</v>
      </c>
      <c r="K57" s="79"/>
      <c r="L57" s="79">
        <v>180000</v>
      </c>
      <c r="M57" s="63"/>
      <c r="N57" s="79">
        <v>226648.3</v>
      </c>
    </row>
    <row r="58" spans="1:15" s="4" customFormat="1">
      <c r="A58" s="52"/>
      <c r="B58" s="16"/>
      <c r="C58" s="115"/>
      <c r="D58" s="115"/>
      <c r="E58" s="115"/>
      <c r="F58" s="77"/>
      <c r="G58" s="115"/>
      <c r="H58" s="52"/>
      <c r="I58" s="16"/>
      <c r="J58" s="79">
        <v>0</v>
      </c>
      <c r="K58" s="79"/>
      <c r="L58" s="79">
        <v>0</v>
      </c>
      <c r="M58" s="63"/>
      <c r="N58" s="79">
        <v>0</v>
      </c>
      <c r="O58" s="23"/>
    </row>
    <row r="59" spans="1:15">
      <c r="A59" s="52"/>
      <c r="B59" s="52"/>
      <c r="C59" s="115"/>
      <c r="D59" s="115"/>
      <c r="E59" s="115"/>
      <c r="F59" s="77"/>
      <c r="G59" s="115"/>
      <c r="H59" s="52" t="s">
        <v>332</v>
      </c>
      <c r="I59" s="52" t="s">
        <v>1361</v>
      </c>
      <c r="J59" s="79">
        <v>66300</v>
      </c>
      <c r="K59" s="79"/>
      <c r="L59" s="79">
        <v>49000</v>
      </c>
      <c r="M59" s="63"/>
      <c r="N59" s="79">
        <v>65633.62</v>
      </c>
    </row>
    <row r="60" spans="1:15" s="4" customFormat="1">
      <c r="A60" s="28"/>
      <c r="B60" s="16"/>
      <c r="C60" s="115"/>
      <c r="D60" s="115"/>
      <c r="E60" s="115"/>
      <c r="F60" s="77"/>
      <c r="G60" s="115"/>
      <c r="H60" s="52"/>
      <c r="I60" s="16"/>
      <c r="J60" s="79">
        <v>0</v>
      </c>
      <c r="K60" s="79"/>
      <c r="L60" s="79">
        <v>0</v>
      </c>
      <c r="M60" s="63"/>
      <c r="N60" s="79">
        <v>0</v>
      </c>
      <c r="O60" s="23"/>
    </row>
    <row r="61" spans="1:15">
      <c r="A61" s="52"/>
      <c r="B61" s="52"/>
      <c r="C61" s="115"/>
      <c r="D61" s="115"/>
      <c r="E61" s="115"/>
      <c r="F61" s="77"/>
      <c r="G61" s="115"/>
      <c r="H61" s="52" t="s">
        <v>452</v>
      </c>
      <c r="I61" s="52" t="s">
        <v>648</v>
      </c>
      <c r="J61" s="79">
        <v>45000</v>
      </c>
      <c r="K61" s="79"/>
      <c r="L61" s="79">
        <v>47400</v>
      </c>
      <c r="M61" s="63"/>
      <c r="N61" s="79">
        <v>44753.94</v>
      </c>
    </row>
    <row r="62" spans="1:15">
      <c r="A62" s="52"/>
      <c r="C62" s="115"/>
      <c r="D62" s="115"/>
      <c r="E62" s="115"/>
      <c r="F62" s="77"/>
      <c r="G62" s="115"/>
      <c r="H62" s="56"/>
      <c r="I62" s="16"/>
      <c r="J62" s="79">
        <v>0</v>
      </c>
      <c r="K62" s="79"/>
      <c r="L62" s="79">
        <v>0</v>
      </c>
      <c r="M62" s="63"/>
      <c r="N62" s="79">
        <v>0</v>
      </c>
    </row>
    <row r="63" spans="1:15">
      <c r="A63" s="52"/>
      <c r="B63" s="52"/>
      <c r="C63" s="115"/>
      <c r="D63" s="115"/>
      <c r="E63" s="115"/>
      <c r="F63" s="77"/>
      <c r="G63" s="115"/>
      <c r="H63" s="52" t="s">
        <v>453</v>
      </c>
      <c r="I63" s="52" t="s">
        <v>1085</v>
      </c>
      <c r="J63" s="79">
        <v>18100</v>
      </c>
      <c r="K63" s="79"/>
      <c r="L63" s="79">
        <v>18100</v>
      </c>
      <c r="M63" s="63"/>
      <c r="N63" s="79">
        <v>16336.34</v>
      </c>
    </row>
    <row r="64" spans="1:15">
      <c r="A64" s="52"/>
      <c r="B64" s="52"/>
      <c r="C64" s="115"/>
      <c r="D64" s="115"/>
      <c r="E64" s="115"/>
      <c r="F64" s="77"/>
      <c r="G64" s="115"/>
      <c r="H64" s="52"/>
      <c r="I64" s="52"/>
      <c r="J64" s="79">
        <v>0</v>
      </c>
      <c r="K64" s="79"/>
      <c r="L64" s="79">
        <v>0</v>
      </c>
      <c r="M64" s="63"/>
      <c r="N64" s="79">
        <v>0</v>
      </c>
    </row>
    <row r="65" spans="1:25">
      <c r="A65" s="52"/>
      <c r="B65" s="52"/>
      <c r="C65" s="137"/>
      <c r="D65" s="137"/>
      <c r="E65" s="115"/>
      <c r="F65" s="138"/>
      <c r="G65" s="137"/>
      <c r="H65" s="52" t="s">
        <v>454</v>
      </c>
      <c r="I65" s="52" t="s">
        <v>1364</v>
      </c>
      <c r="J65" s="79">
        <v>9000</v>
      </c>
      <c r="K65" s="79"/>
      <c r="L65" s="79">
        <v>9000</v>
      </c>
      <c r="M65" s="63"/>
      <c r="N65" s="79">
        <v>8800</v>
      </c>
    </row>
    <row r="66" spans="1:25">
      <c r="A66" s="52"/>
      <c r="B66" s="52"/>
      <c r="C66" s="137"/>
      <c r="D66" s="137"/>
      <c r="E66" s="115"/>
      <c r="F66" s="138"/>
      <c r="G66" s="137"/>
      <c r="H66" s="52"/>
      <c r="I66" s="52"/>
      <c r="J66" s="79">
        <v>0</v>
      </c>
      <c r="K66" s="79"/>
      <c r="L66" s="79">
        <v>0</v>
      </c>
      <c r="M66" s="63"/>
      <c r="N66" s="79">
        <v>0</v>
      </c>
    </row>
    <row r="67" spans="1:25">
      <c r="A67" s="52"/>
      <c r="B67" s="52"/>
      <c r="C67" s="137"/>
      <c r="D67" s="137"/>
      <c r="E67" s="115"/>
      <c r="F67" s="138"/>
      <c r="G67" s="137"/>
      <c r="H67" s="52" t="s">
        <v>1927</v>
      </c>
      <c r="I67" s="52" t="s">
        <v>1310</v>
      </c>
      <c r="J67" s="79">
        <v>300</v>
      </c>
      <c r="K67" s="79"/>
      <c r="L67" s="79">
        <v>300</v>
      </c>
      <c r="M67" s="63"/>
      <c r="N67" s="79">
        <v>277.64999999999998</v>
      </c>
    </row>
    <row r="68" spans="1:25">
      <c r="A68" s="52"/>
      <c r="B68" s="52"/>
      <c r="C68" s="137"/>
      <c r="D68" s="137"/>
      <c r="E68" s="115"/>
      <c r="F68" s="138"/>
      <c r="G68" s="137"/>
      <c r="H68" s="52"/>
      <c r="I68" s="52"/>
      <c r="J68" s="79">
        <v>0</v>
      </c>
      <c r="K68" s="79"/>
      <c r="L68" s="79">
        <v>0</v>
      </c>
      <c r="M68" s="63"/>
      <c r="N68" s="79">
        <v>0</v>
      </c>
    </row>
    <row r="69" spans="1:25">
      <c r="A69" s="50"/>
      <c r="B69" s="52"/>
      <c r="C69" s="137"/>
      <c r="D69" s="137"/>
      <c r="E69" s="115"/>
      <c r="F69" s="138"/>
      <c r="G69" s="137"/>
      <c r="H69" s="52" t="s">
        <v>1928</v>
      </c>
      <c r="I69" s="52" t="s">
        <v>1366</v>
      </c>
      <c r="J69" s="79">
        <v>53000</v>
      </c>
      <c r="K69" s="79"/>
      <c r="L69" s="79">
        <v>17900</v>
      </c>
      <c r="M69" s="63"/>
      <c r="N69" s="79">
        <v>51841.81</v>
      </c>
    </row>
    <row r="70" spans="1:25">
      <c r="A70" s="50"/>
      <c r="B70" s="52"/>
      <c r="C70" s="137"/>
      <c r="D70" s="137"/>
      <c r="E70" s="115"/>
      <c r="F70" s="138"/>
      <c r="G70" s="137"/>
      <c r="H70" s="50"/>
      <c r="I70" s="16"/>
      <c r="J70" s="79"/>
      <c r="K70" s="79"/>
      <c r="L70" s="79"/>
      <c r="M70" s="63"/>
      <c r="N70" s="79"/>
    </row>
    <row r="71" spans="1:25">
      <c r="A71" s="50"/>
      <c r="B71" s="52"/>
      <c r="C71" s="137"/>
      <c r="D71" s="137"/>
      <c r="E71" s="115"/>
      <c r="F71" s="138"/>
      <c r="G71" s="137"/>
      <c r="H71" s="50" t="s">
        <v>455</v>
      </c>
      <c r="I71" s="52" t="s">
        <v>1086</v>
      </c>
      <c r="J71" s="79">
        <v>100000</v>
      </c>
      <c r="K71" s="79"/>
      <c r="L71" s="79">
        <v>250000</v>
      </c>
      <c r="M71" s="63"/>
      <c r="N71" s="79">
        <v>123422.8</v>
      </c>
    </row>
    <row r="72" spans="1:25">
      <c r="A72" s="50"/>
      <c r="B72" s="52"/>
      <c r="C72" s="137"/>
      <c r="D72" s="137"/>
      <c r="E72" s="115"/>
      <c r="F72" s="138"/>
      <c r="G72" s="137"/>
      <c r="H72" s="50"/>
      <c r="I72" s="52"/>
      <c r="J72" s="79">
        <v>0</v>
      </c>
      <c r="K72" s="79"/>
      <c r="L72" s="79">
        <v>0</v>
      </c>
      <c r="M72" s="63"/>
      <c r="N72" s="79"/>
    </row>
    <row r="73" spans="1:25">
      <c r="A73" s="46"/>
      <c r="B73" s="46"/>
      <c r="C73" s="139"/>
      <c r="D73" s="139"/>
      <c r="E73" s="115"/>
      <c r="F73" s="128"/>
      <c r="G73" s="139"/>
      <c r="H73" s="50"/>
      <c r="I73" s="52"/>
      <c r="J73" s="41"/>
      <c r="K73" s="41"/>
      <c r="L73" s="41"/>
      <c r="M73" s="41"/>
      <c r="N73" s="79"/>
    </row>
    <row r="74" spans="1:25">
      <c r="A74" s="52" t="s">
        <v>1065</v>
      </c>
      <c r="B74" s="52" t="s">
        <v>2162</v>
      </c>
      <c r="C74" s="41">
        <f>SUM(C76,C145)</f>
        <v>52607000</v>
      </c>
      <c r="D74" s="41"/>
      <c r="E74" s="41">
        <f>SUM(E76,E145)</f>
        <v>46044000</v>
      </c>
      <c r="F74" s="41">
        <f>SUM(F76,F145)</f>
        <v>0</v>
      </c>
      <c r="G74" s="41">
        <f>SUM(G76,G145)</f>
        <v>41113678.25</v>
      </c>
      <c r="H74" s="52" t="s">
        <v>1103</v>
      </c>
      <c r="I74" s="52" t="s">
        <v>2162</v>
      </c>
      <c r="J74" s="41">
        <f>SUM(J76,J145)</f>
        <v>59263400</v>
      </c>
      <c r="K74" s="41"/>
      <c r="L74" s="41">
        <f>SUM(L76,L145)</f>
        <v>52684800</v>
      </c>
      <c r="M74" s="41">
        <f>SUM(M76,M145)</f>
        <v>0</v>
      </c>
      <c r="N74" s="41">
        <f>SUM(N76,N145)</f>
        <v>49535642.230000004</v>
      </c>
    </row>
    <row r="75" spans="1:25">
      <c r="A75" s="157" t="s">
        <v>12</v>
      </c>
      <c r="B75" s="157" t="s">
        <v>994</v>
      </c>
      <c r="C75" s="176" t="s">
        <v>660</v>
      </c>
      <c r="D75" s="131"/>
      <c r="E75" s="176" t="s">
        <v>7</v>
      </c>
      <c r="F75" s="158"/>
      <c r="G75" s="176" t="s">
        <v>7</v>
      </c>
      <c r="H75" s="157" t="s">
        <v>12</v>
      </c>
      <c r="I75" s="157" t="s">
        <v>994</v>
      </c>
      <c r="J75" s="176" t="s">
        <v>660</v>
      </c>
      <c r="K75" s="131"/>
      <c r="L75" s="176" t="s">
        <v>7</v>
      </c>
      <c r="M75" s="157" t="s">
        <v>994</v>
      </c>
      <c r="N75" s="176" t="s">
        <v>660</v>
      </c>
      <c r="O75" s="131" t="s">
        <v>12</v>
      </c>
      <c r="P75" s="176" t="s">
        <v>7</v>
      </c>
      <c r="Q75" s="158"/>
      <c r="R75" s="176" t="s">
        <v>7</v>
      </c>
      <c r="S75" s="157" t="s">
        <v>12</v>
      </c>
      <c r="T75" s="157" t="s">
        <v>994</v>
      </c>
      <c r="U75" s="176" t="s">
        <v>660</v>
      </c>
      <c r="V75" s="131" t="s">
        <v>12</v>
      </c>
      <c r="W75" s="176" t="s">
        <v>7</v>
      </c>
      <c r="X75" s="158"/>
      <c r="Y75" s="176" t="s">
        <v>7</v>
      </c>
    </row>
    <row r="76" spans="1:25">
      <c r="A76" s="52" t="s">
        <v>1066</v>
      </c>
      <c r="B76" s="52" t="s">
        <v>2162</v>
      </c>
      <c r="C76" s="41">
        <f>SUM(C78:C101)</f>
        <v>29107000</v>
      </c>
      <c r="D76" s="41"/>
      <c r="E76" s="41">
        <f>SUM(E78:E101)</f>
        <v>25317000</v>
      </c>
      <c r="F76" s="41">
        <f>SUM(F78:F101)</f>
        <v>0</v>
      </c>
      <c r="G76" s="41">
        <f>SUM(G78:G101)</f>
        <v>23286726.210000005</v>
      </c>
      <c r="H76" s="52" t="s">
        <v>1104</v>
      </c>
      <c r="I76" s="52" t="s">
        <v>2162</v>
      </c>
      <c r="J76" s="41">
        <f>SUM(J78:J143)</f>
        <v>34803400</v>
      </c>
      <c r="K76" s="41"/>
      <c r="L76" s="41">
        <f>SUM(L78:L143)</f>
        <v>30157800</v>
      </c>
      <c r="M76" s="41">
        <f>SUM(M78:M143)</f>
        <v>0</v>
      </c>
      <c r="N76" s="41">
        <f>SUM(N78:N143)</f>
        <v>29149922.170000002</v>
      </c>
    </row>
    <row r="77" spans="1:25">
      <c r="A77" s="157" t="s">
        <v>12</v>
      </c>
      <c r="B77" s="157" t="s">
        <v>994</v>
      </c>
      <c r="C77" s="176" t="s">
        <v>660</v>
      </c>
      <c r="D77" s="131"/>
      <c r="E77" s="176" t="s">
        <v>7</v>
      </c>
      <c r="F77" s="158"/>
      <c r="G77" s="176" t="s">
        <v>7</v>
      </c>
      <c r="H77" s="157" t="s">
        <v>12</v>
      </c>
      <c r="I77" s="157" t="s">
        <v>994</v>
      </c>
      <c r="J77" s="176" t="s">
        <v>660</v>
      </c>
      <c r="K77" s="131"/>
      <c r="L77" s="176" t="s">
        <v>7</v>
      </c>
      <c r="M77" s="158"/>
      <c r="N77" s="176" t="s">
        <v>7</v>
      </c>
    </row>
    <row r="78" spans="1:25">
      <c r="A78" s="50" t="s">
        <v>1472</v>
      </c>
      <c r="B78" s="52" t="s">
        <v>2163</v>
      </c>
      <c r="C78" s="79">
        <v>66000</v>
      </c>
      <c r="D78" s="79"/>
      <c r="E78" s="132">
        <v>26000</v>
      </c>
      <c r="F78" s="63"/>
      <c r="G78" s="79">
        <v>53842</v>
      </c>
      <c r="H78" s="50" t="s">
        <v>1915</v>
      </c>
      <c r="I78" s="52" t="s">
        <v>666</v>
      </c>
      <c r="J78" s="79">
        <v>15030000</v>
      </c>
      <c r="K78" s="79"/>
      <c r="L78" s="79">
        <v>12460000</v>
      </c>
      <c r="M78" s="63"/>
      <c r="N78" s="79">
        <v>12388781.08</v>
      </c>
    </row>
    <row r="79" spans="1:25">
      <c r="H79" s="50"/>
      <c r="I79" s="52"/>
      <c r="J79" s="79">
        <v>0</v>
      </c>
      <c r="K79" s="79"/>
      <c r="L79" s="79">
        <v>0</v>
      </c>
      <c r="M79" s="63"/>
      <c r="N79" s="79">
        <v>0</v>
      </c>
    </row>
    <row r="80" spans="1:25">
      <c r="A80" s="50" t="s">
        <v>1277</v>
      </c>
      <c r="B80" s="52" t="s">
        <v>2164</v>
      </c>
      <c r="C80" s="79">
        <v>0</v>
      </c>
      <c r="D80" s="79"/>
      <c r="E80" s="132">
        <v>0</v>
      </c>
      <c r="F80" s="63"/>
      <c r="G80" s="79">
        <v>5570734.8600000003</v>
      </c>
      <c r="H80" s="50" t="s">
        <v>1932</v>
      </c>
      <c r="I80" s="16" t="s">
        <v>1369</v>
      </c>
      <c r="J80" s="79">
        <v>5000</v>
      </c>
      <c r="K80" s="79"/>
      <c r="L80" s="79">
        <v>5000</v>
      </c>
      <c r="M80" s="63"/>
      <c r="N80" s="79">
        <v>3934.84</v>
      </c>
    </row>
    <row r="81" spans="1:14">
      <c r="H81" s="50"/>
      <c r="I81" s="16"/>
      <c r="J81" s="79">
        <v>0</v>
      </c>
      <c r="K81" s="79"/>
      <c r="L81" s="79">
        <v>0</v>
      </c>
      <c r="M81" s="63"/>
      <c r="N81" s="79">
        <v>0</v>
      </c>
    </row>
    <row r="82" spans="1:14">
      <c r="A82" s="50" t="s">
        <v>1916</v>
      </c>
      <c r="B82" s="28" t="s">
        <v>2165</v>
      </c>
      <c r="C82" s="79">
        <v>185000</v>
      </c>
      <c r="D82" s="79"/>
      <c r="E82" s="132">
        <v>120000</v>
      </c>
      <c r="F82" s="63"/>
      <c r="G82" s="79">
        <v>109349</v>
      </c>
      <c r="H82" s="50" t="s">
        <v>1757</v>
      </c>
      <c r="I82" s="33" t="s">
        <v>2166</v>
      </c>
      <c r="J82" s="79">
        <v>300000</v>
      </c>
      <c r="K82" s="79"/>
      <c r="L82" s="79">
        <v>300000</v>
      </c>
      <c r="M82" s="63"/>
      <c r="N82" s="79">
        <v>270212.18</v>
      </c>
    </row>
    <row r="83" spans="1:14">
      <c r="A83" s="50"/>
      <c r="C83" s="79">
        <v>0</v>
      </c>
      <c r="D83" s="79"/>
      <c r="E83" s="132">
        <v>0</v>
      </c>
      <c r="F83" s="63"/>
      <c r="G83" s="79">
        <v>0</v>
      </c>
      <c r="H83" s="50"/>
      <c r="I83" s="33"/>
      <c r="J83" s="79">
        <v>0</v>
      </c>
      <c r="K83" s="79"/>
      <c r="L83" s="79">
        <v>0</v>
      </c>
      <c r="M83" s="63"/>
      <c r="N83" s="79">
        <v>0</v>
      </c>
    </row>
    <row r="84" spans="1:14">
      <c r="A84" s="50" t="s">
        <v>997</v>
      </c>
      <c r="B84" s="33" t="s">
        <v>2166</v>
      </c>
      <c r="C84" s="79">
        <v>525000</v>
      </c>
      <c r="D84" s="79"/>
      <c r="E84" s="132">
        <v>525000</v>
      </c>
      <c r="F84" s="63"/>
      <c r="G84" s="79">
        <v>634017.17000000004</v>
      </c>
      <c r="H84" s="50" t="s">
        <v>1472</v>
      </c>
      <c r="I84" s="33" t="s">
        <v>2169</v>
      </c>
      <c r="J84" s="79">
        <v>400000</v>
      </c>
      <c r="K84" s="79"/>
      <c r="L84" s="79">
        <v>400000</v>
      </c>
      <c r="M84" s="63"/>
      <c r="N84" s="79">
        <v>297239.73</v>
      </c>
    </row>
    <row r="85" spans="1:14">
      <c r="A85" s="59"/>
      <c r="B85" s="60"/>
      <c r="C85" s="79">
        <v>0</v>
      </c>
      <c r="D85" s="79"/>
      <c r="E85" s="132">
        <v>0</v>
      </c>
      <c r="F85" s="63"/>
      <c r="G85" s="79">
        <v>0</v>
      </c>
      <c r="H85" s="50"/>
      <c r="I85" s="33"/>
      <c r="J85" s="79"/>
      <c r="K85" s="79"/>
      <c r="L85" s="79"/>
      <c r="M85" s="63"/>
      <c r="N85" s="79"/>
    </row>
    <row r="86" spans="1:14">
      <c r="A86" s="50" t="s">
        <v>1288</v>
      </c>
      <c r="B86" s="33" t="s">
        <v>2167</v>
      </c>
      <c r="C86" s="79">
        <v>170000</v>
      </c>
      <c r="D86" s="79"/>
      <c r="E86" s="132">
        <v>170000</v>
      </c>
      <c r="F86" s="63"/>
      <c r="G86" s="79">
        <v>260800.6</v>
      </c>
      <c r="H86" s="50" t="s">
        <v>1223</v>
      </c>
      <c r="I86" s="52" t="s">
        <v>1178</v>
      </c>
      <c r="J86" s="79">
        <v>655000</v>
      </c>
      <c r="K86" s="79"/>
      <c r="L86" s="79">
        <v>0</v>
      </c>
      <c r="M86" s="63"/>
      <c r="N86" s="79">
        <v>0</v>
      </c>
    </row>
    <row r="87" spans="1:14">
      <c r="A87" s="50"/>
      <c r="B87" s="33"/>
      <c r="C87" s="79"/>
      <c r="D87" s="79"/>
      <c r="E87" s="132"/>
      <c r="F87" s="63"/>
      <c r="G87" s="79"/>
      <c r="H87" s="50"/>
      <c r="I87" s="52"/>
      <c r="J87" s="79"/>
      <c r="K87" s="79"/>
      <c r="L87" s="79"/>
      <c r="M87" s="63"/>
      <c r="N87" s="79"/>
    </row>
    <row r="88" spans="1:14">
      <c r="A88" s="50" t="s">
        <v>379</v>
      </c>
      <c r="B88" s="16" t="s">
        <v>1178</v>
      </c>
      <c r="C88" s="79">
        <v>655000</v>
      </c>
      <c r="D88" s="79"/>
      <c r="E88" s="132">
        <v>650000</v>
      </c>
      <c r="F88" s="63"/>
      <c r="G88" s="79">
        <v>630646</v>
      </c>
      <c r="H88" s="50" t="s">
        <v>1106</v>
      </c>
      <c r="I88" s="16" t="s">
        <v>772</v>
      </c>
      <c r="J88" s="79">
        <v>370000</v>
      </c>
      <c r="K88" s="79"/>
      <c r="L88" s="79">
        <v>275000</v>
      </c>
      <c r="M88" s="63"/>
      <c r="N88" s="79">
        <v>364521.27</v>
      </c>
    </row>
    <row r="89" spans="1:14">
      <c r="C89" s="79">
        <v>0</v>
      </c>
      <c r="D89" s="79"/>
      <c r="E89" s="132">
        <v>0</v>
      </c>
      <c r="F89" s="63"/>
      <c r="G89" s="79">
        <v>0</v>
      </c>
      <c r="H89" s="28"/>
      <c r="I89" s="16"/>
      <c r="J89" s="79">
        <v>0</v>
      </c>
      <c r="K89" s="79"/>
      <c r="L89" s="79">
        <v>0</v>
      </c>
      <c r="M89" s="63"/>
      <c r="N89" s="79">
        <v>0</v>
      </c>
    </row>
    <row r="90" spans="1:14">
      <c r="A90" s="56" t="s">
        <v>1616</v>
      </c>
      <c r="B90" s="16" t="s">
        <v>2168</v>
      </c>
      <c r="C90" s="79">
        <v>19370000</v>
      </c>
      <c r="D90" s="79"/>
      <c r="E90" s="132">
        <v>16640000</v>
      </c>
      <c r="F90" s="63"/>
      <c r="G90" s="79">
        <v>10073436.83</v>
      </c>
      <c r="H90" s="50" t="s">
        <v>1470</v>
      </c>
      <c r="I90" s="52" t="s">
        <v>2021</v>
      </c>
      <c r="J90" s="79">
        <v>115000</v>
      </c>
      <c r="K90" s="79"/>
      <c r="L90" s="79">
        <v>112000</v>
      </c>
      <c r="M90" s="63"/>
      <c r="N90" s="79">
        <v>100320</v>
      </c>
    </row>
    <row r="91" spans="1:14">
      <c r="A91" s="56"/>
      <c r="C91" s="79">
        <v>0</v>
      </c>
      <c r="D91" s="79"/>
      <c r="E91" s="132">
        <v>0</v>
      </c>
      <c r="F91" s="63"/>
      <c r="G91" s="79">
        <v>0</v>
      </c>
      <c r="H91" s="28"/>
      <c r="I91" s="16"/>
      <c r="J91" s="79">
        <v>0</v>
      </c>
      <c r="K91" s="79"/>
      <c r="L91" s="79">
        <v>0</v>
      </c>
      <c r="M91" s="63"/>
      <c r="N91" s="79">
        <v>0</v>
      </c>
    </row>
    <row r="92" spans="1:14">
      <c r="A92" s="50" t="s">
        <v>388</v>
      </c>
      <c r="B92" s="16" t="s">
        <v>2169</v>
      </c>
      <c r="C92" s="79">
        <v>400000</v>
      </c>
      <c r="D92" s="79"/>
      <c r="E92" s="132">
        <v>400000</v>
      </c>
      <c r="F92" s="63"/>
      <c r="G92" s="79">
        <v>322935.28000000003</v>
      </c>
      <c r="H92" s="52" t="s">
        <v>1917</v>
      </c>
      <c r="I92" s="52" t="s">
        <v>1355</v>
      </c>
      <c r="J92" s="79">
        <v>335400</v>
      </c>
      <c r="K92" s="79"/>
      <c r="L92" s="79">
        <v>335000</v>
      </c>
      <c r="M92" s="63"/>
      <c r="N92" s="79">
        <v>322062.75</v>
      </c>
    </row>
    <row r="93" spans="1:14">
      <c r="A93" s="28"/>
      <c r="C93" s="79">
        <v>0</v>
      </c>
      <c r="D93" s="79"/>
      <c r="E93" s="132">
        <v>0</v>
      </c>
      <c r="F93" s="63"/>
      <c r="G93" s="79">
        <v>0</v>
      </c>
      <c r="H93" s="52"/>
      <c r="I93" s="16"/>
      <c r="J93" s="79">
        <v>0</v>
      </c>
      <c r="K93" s="79"/>
      <c r="L93" s="79">
        <v>0</v>
      </c>
      <c r="M93" s="63"/>
      <c r="N93" s="79">
        <v>0</v>
      </c>
    </row>
    <row r="94" spans="1:14">
      <c r="A94" s="50" t="s">
        <v>1067</v>
      </c>
      <c r="B94" s="52" t="s">
        <v>867</v>
      </c>
      <c r="C94" s="79"/>
      <c r="D94" s="79"/>
      <c r="E94" s="132">
        <v>50000</v>
      </c>
      <c r="F94" s="63"/>
      <c r="G94" s="79">
        <v>0</v>
      </c>
      <c r="H94" s="52" t="s">
        <v>1918</v>
      </c>
      <c r="I94" s="52" t="s">
        <v>1357</v>
      </c>
      <c r="J94" s="79">
        <v>182200</v>
      </c>
      <c r="K94" s="79"/>
      <c r="L94" s="79">
        <v>190000</v>
      </c>
      <c r="M94" s="63"/>
      <c r="N94" s="79">
        <v>171925.14</v>
      </c>
    </row>
    <row r="95" spans="1:14">
      <c r="A95" s="28"/>
      <c r="C95" s="79">
        <v>0</v>
      </c>
      <c r="D95" s="79"/>
      <c r="E95" s="132">
        <v>0</v>
      </c>
      <c r="F95" s="63"/>
      <c r="G95" s="79">
        <v>0</v>
      </c>
      <c r="H95" s="52"/>
      <c r="I95" s="16"/>
      <c r="J95" s="79">
        <v>0</v>
      </c>
      <c r="K95" s="79"/>
      <c r="L95" s="79">
        <v>0</v>
      </c>
      <c r="M95" s="63"/>
      <c r="N95" s="79">
        <v>0</v>
      </c>
    </row>
    <row r="96" spans="1:14">
      <c r="A96" s="52" t="s">
        <v>248</v>
      </c>
      <c r="B96" s="52" t="s">
        <v>2007</v>
      </c>
      <c r="C96" s="79">
        <v>36000</v>
      </c>
      <c r="D96" s="79"/>
      <c r="E96" s="132">
        <v>36000</v>
      </c>
      <c r="F96" s="63"/>
      <c r="G96" s="79">
        <v>31085.599999999999</v>
      </c>
      <c r="H96" s="52" t="s">
        <v>1919</v>
      </c>
      <c r="I96" s="52" t="s">
        <v>1026</v>
      </c>
      <c r="J96" s="79">
        <v>35000</v>
      </c>
      <c r="K96" s="79"/>
      <c r="L96" s="79">
        <v>37000</v>
      </c>
      <c r="M96" s="63"/>
      <c r="N96" s="79">
        <v>27025.32</v>
      </c>
    </row>
    <row r="97" spans="1:14">
      <c r="A97" s="52"/>
      <c r="C97" s="79">
        <v>0</v>
      </c>
      <c r="D97" s="79"/>
      <c r="E97" s="132">
        <v>0</v>
      </c>
      <c r="F97" s="63"/>
      <c r="G97" s="79">
        <v>0</v>
      </c>
      <c r="H97" s="56"/>
      <c r="I97" s="16"/>
      <c r="J97" s="79">
        <v>0</v>
      </c>
      <c r="K97" s="79"/>
      <c r="L97" s="79">
        <v>0</v>
      </c>
      <c r="M97" s="63"/>
      <c r="N97" s="79">
        <v>0</v>
      </c>
    </row>
    <row r="98" spans="1:14">
      <c r="A98" s="52" t="s">
        <v>192</v>
      </c>
      <c r="B98" s="52" t="s">
        <v>2008</v>
      </c>
      <c r="C98" s="79">
        <v>100000</v>
      </c>
      <c r="D98" s="79"/>
      <c r="E98" s="132">
        <v>100000</v>
      </c>
      <c r="F98" s="63"/>
      <c r="G98" s="79">
        <v>176794.87</v>
      </c>
      <c r="H98" s="50" t="s">
        <v>1920</v>
      </c>
      <c r="I98" s="16" t="s">
        <v>659</v>
      </c>
      <c r="J98" s="79">
        <v>33000</v>
      </c>
      <c r="K98" s="79"/>
      <c r="L98" s="79">
        <v>31000</v>
      </c>
      <c r="M98" s="63"/>
      <c r="N98" s="79">
        <v>23230.34</v>
      </c>
    </row>
    <row r="99" spans="1:14">
      <c r="A99" s="52"/>
      <c r="C99" s="79">
        <v>0</v>
      </c>
      <c r="D99" s="79"/>
      <c r="E99" s="132">
        <v>0</v>
      </c>
      <c r="F99" s="63"/>
      <c r="G99" s="79">
        <v>0</v>
      </c>
      <c r="H99" s="56"/>
      <c r="I99" s="16"/>
      <c r="J99" s="79">
        <v>0</v>
      </c>
      <c r="K99" s="79"/>
      <c r="L99" s="79">
        <v>0</v>
      </c>
      <c r="M99" s="63"/>
      <c r="N99" s="79">
        <v>0</v>
      </c>
    </row>
    <row r="100" spans="1:14">
      <c r="A100" s="52" t="s">
        <v>613</v>
      </c>
      <c r="B100" s="52" t="s">
        <v>2009</v>
      </c>
      <c r="C100" s="79">
        <v>7600000</v>
      </c>
      <c r="D100" s="79"/>
      <c r="E100" s="132">
        <v>6600000</v>
      </c>
      <c r="F100" s="63"/>
      <c r="G100" s="79">
        <v>5423084</v>
      </c>
      <c r="H100" s="52" t="s">
        <v>1923</v>
      </c>
      <c r="I100" s="52" t="s">
        <v>1361</v>
      </c>
      <c r="J100" s="79">
        <v>115000</v>
      </c>
      <c r="K100" s="79"/>
      <c r="L100" s="79">
        <v>115000</v>
      </c>
      <c r="M100" s="63"/>
      <c r="N100" s="79">
        <v>102833.79</v>
      </c>
    </row>
    <row r="101" spans="1:14">
      <c r="C101" s="115"/>
      <c r="D101" s="115"/>
      <c r="E101" s="132"/>
      <c r="F101" s="63"/>
      <c r="G101" s="115">
        <v>0</v>
      </c>
      <c r="H101" s="52"/>
      <c r="I101" s="16"/>
      <c r="J101" s="79">
        <v>0</v>
      </c>
      <c r="K101" s="79"/>
      <c r="L101" s="79">
        <v>0</v>
      </c>
      <c r="M101" s="63"/>
      <c r="N101" s="79">
        <v>0</v>
      </c>
    </row>
    <row r="102" spans="1:14">
      <c r="C102" s="115"/>
      <c r="D102" s="115"/>
      <c r="E102" s="132"/>
      <c r="F102" s="63"/>
      <c r="G102" s="115"/>
      <c r="H102" s="52" t="s">
        <v>1924</v>
      </c>
      <c r="I102" s="52" t="s">
        <v>648</v>
      </c>
      <c r="J102" s="79">
        <v>29100</v>
      </c>
      <c r="K102" s="79"/>
      <c r="L102" s="79">
        <v>29100</v>
      </c>
      <c r="M102" s="63"/>
      <c r="N102" s="79">
        <v>27523.51</v>
      </c>
    </row>
    <row r="103" spans="1:14">
      <c r="A103" s="56"/>
      <c r="C103" s="41" t="s">
        <v>11</v>
      </c>
      <c r="D103" s="41"/>
      <c r="E103" s="132"/>
      <c r="F103" s="63"/>
      <c r="G103" s="41" t="s">
        <v>11</v>
      </c>
      <c r="H103" s="52"/>
      <c r="I103" s="16"/>
      <c r="J103" s="79">
        <v>0</v>
      </c>
      <c r="K103" s="79"/>
      <c r="L103" s="79">
        <v>0</v>
      </c>
      <c r="M103" s="63"/>
      <c r="N103" s="79">
        <v>0</v>
      </c>
    </row>
    <row r="104" spans="1:14">
      <c r="A104" s="52"/>
      <c r="B104" s="52"/>
      <c r="C104" s="41"/>
      <c r="D104" s="41"/>
      <c r="E104" s="115"/>
      <c r="F104" s="63"/>
      <c r="G104" s="41"/>
      <c r="H104" s="52" t="s">
        <v>1926</v>
      </c>
      <c r="I104" s="52" t="s">
        <v>649</v>
      </c>
      <c r="J104" s="79">
        <v>32000</v>
      </c>
      <c r="K104" s="79"/>
      <c r="L104" s="79">
        <v>32000</v>
      </c>
      <c r="M104" s="63"/>
      <c r="N104" s="79">
        <v>20529.77</v>
      </c>
    </row>
    <row r="105" spans="1:14">
      <c r="A105" s="52"/>
      <c r="C105" s="41" t="s">
        <v>11</v>
      </c>
      <c r="D105" s="41"/>
      <c r="E105" s="132"/>
      <c r="F105" s="75"/>
      <c r="G105" s="41" t="s">
        <v>11</v>
      </c>
      <c r="H105" s="52"/>
      <c r="I105" s="52"/>
      <c r="J105" s="79">
        <v>0</v>
      </c>
      <c r="K105" s="79"/>
      <c r="L105" s="79">
        <v>0</v>
      </c>
      <c r="M105" s="63"/>
      <c r="N105" s="79">
        <v>0</v>
      </c>
    </row>
    <row r="106" spans="1:14">
      <c r="A106" s="52"/>
      <c r="B106" s="52"/>
      <c r="C106" s="41"/>
      <c r="D106" s="41"/>
      <c r="E106" s="132"/>
      <c r="F106" s="138"/>
      <c r="G106" s="41"/>
      <c r="H106" s="52" t="s">
        <v>1927</v>
      </c>
      <c r="I106" s="52" t="s">
        <v>1310</v>
      </c>
      <c r="J106" s="79">
        <v>2300</v>
      </c>
      <c r="K106" s="79"/>
      <c r="L106" s="79">
        <v>2000</v>
      </c>
      <c r="M106" s="63"/>
      <c r="N106" s="79">
        <v>2221.31</v>
      </c>
    </row>
    <row r="107" spans="1:14">
      <c r="A107" s="52"/>
      <c r="C107" s="41"/>
      <c r="D107" s="41"/>
      <c r="E107" s="132"/>
      <c r="F107" s="138"/>
      <c r="G107" s="41"/>
      <c r="I107" s="16"/>
      <c r="J107" s="79">
        <v>0</v>
      </c>
      <c r="K107" s="79"/>
      <c r="L107" s="79">
        <v>0</v>
      </c>
      <c r="M107" s="63"/>
      <c r="N107" s="79">
        <v>0</v>
      </c>
    </row>
    <row r="108" spans="1:14">
      <c r="A108" s="52"/>
      <c r="B108" s="52"/>
      <c r="C108" s="41"/>
      <c r="D108" s="41"/>
      <c r="E108" s="132"/>
      <c r="F108" s="138"/>
      <c r="G108" s="41"/>
      <c r="H108" s="52" t="s">
        <v>486</v>
      </c>
      <c r="I108" s="52" t="s">
        <v>37</v>
      </c>
      <c r="J108" s="79">
        <v>24000</v>
      </c>
      <c r="K108" s="79"/>
      <c r="L108" s="79">
        <v>24000</v>
      </c>
      <c r="M108" s="63"/>
      <c r="N108" s="79">
        <v>10835</v>
      </c>
    </row>
    <row r="109" spans="1:14">
      <c r="A109" s="52"/>
      <c r="B109" s="52"/>
      <c r="C109" s="41"/>
      <c r="D109" s="41"/>
      <c r="E109" s="132"/>
      <c r="F109" s="138"/>
      <c r="G109" s="41"/>
      <c r="H109" s="52"/>
      <c r="I109" s="52"/>
      <c r="J109" s="79"/>
      <c r="K109" s="79"/>
      <c r="L109" s="79"/>
      <c r="M109" s="63"/>
      <c r="N109" s="79"/>
    </row>
    <row r="110" spans="1:14">
      <c r="A110" s="52"/>
      <c r="B110" s="52"/>
      <c r="C110" s="41"/>
      <c r="D110" s="41"/>
      <c r="E110" s="132"/>
      <c r="F110" s="138"/>
      <c r="G110" s="41"/>
      <c r="H110" s="50" t="s">
        <v>1459</v>
      </c>
      <c r="I110" s="52" t="s">
        <v>719</v>
      </c>
      <c r="J110" s="79">
        <v>30000</v>
      </c>
      <c r="K110" s="79"/>
      <c r="L110" s="79">
        <v>0</v>
      </c>
      <c r="M110" s="63"/>
      <c r="N110" s="79">
        <v>0</v>
      </c>
    </row>
    <row r="111" spans="1:14">
      <c r="A111" s="52"/>
      <c r="B111" s="52"/>
      <c r="C111" s="41"/>
      <c r="D111" s="41"/>
      <c r="E111" s="132"/>
      <c r="F111" s="138"/>
      <c r="G111" s="41"/>
      <c r="H111" s="50"/>
      <c r="I111" s="52"/>
      <c r="J111" s="79"/>
      <c r="K111" s="79"/>
      <c r="L111" s="79"/>
      <c r="M111" s="63"/>
      <c r="N111" s="79"/>
    </row>
    <row r="112" spans="1:14">
      <c r="A112" s="52"/>
      <c r="B112" s="52"/>
      <c r="C112" s="137"/>
      <c r="D112" s="137"/>
      <c r="E112" s="132"/>
      <c r="F112" s="138"/>
      <c r="G112" s="137"/>
      <c r="H112" s="50" t="s">
        <v>1468</v>
      </c>
      <c r="I112" s="52" t="s">
        <v>38</v>
      </c>
      <c r="J112" s="79">
        <v>36000</v>
      </c>
      <c r="K112" s="79"/>
      <c r="L112" s="79">
        <v>38000</v>
      </c>
      <c r="M112" s="63"/>
      <c r="N112" s="79">
        <v>21494.54</v>
      </c>
    </row>
    <row r="113" spans="1:14">
      <c r="C113" s="137"/>
      <c r="D113" s="137"/>
      <c r="E113" s="132"/>
      <c r="F113" s="138"/>
      <c r="G113" s="137"/>
      <c r="I113" s="16"/>
      <c r="J113" s="79">
        <v>0</v>
      </c>
      <c r="K113" s="79"/>
      <c r="L113" s="79">
        <v>0</v>
      </c>
      <c r="M113" s="63"/>
      <c r="N113" s="79">
        <v>0</v>
      </c>
    </row>
    <row r="114" spans="1:14">
      <c r="A114" s="52"/>
      <c r="B114" s="52"/>
      <c r="C114" s="137"/>
      <c r="D114" s="137"/>
      <c r="E114" s="132"/>
      <c r="F114" s="138"/>
      <c r="G114" s="137"/>
      <c r="H114" s="52" t="s">
        <v>1107</v>
      </c>
      <c r="I114" s="52" t="s">
        <v>39</v>
      </c>
      <c r="J114" s="79">
        <v>10000</v>
      </c>
      <c r="K114" s="79"/>
      <c r="L114" s="79">
        <v>6000</v>
      </c>
      <c r="M114" s="63"/>
      <c r="N114" s="79">
        <v>27577.52</v>
      </c>
    </row>
    <row r="115" spans="1:14">
      <c r="A115" s="61"/>
      <c r="B115" s="61"/>
      <c r="C115" s="137"/>
      <c r="D115" s="137"/>
      <c r="E115" s="132"/>
      <c r="F115" s="138"/>
      <c r="G115" s="137"/>
      <c r="H115" s="28"/>
      <c r="I115" s="16"/>
      <c r="J115" s="79">
        <v>0</v>
      </c>
      <c r="K115" s="79"/>
      <c r="L115" s="79">
        <v>0</v>
      </c>
      <c r="M115" s="63"/>
      <c r="N115" s="79">
        <v>0</v>
      </c>
    </row>
    <row r="116" spans="1:14">
      <c r="A116" s="50"/>
      <c r="B116" s="52"/>
      <c r="C116" s="137"/>
      <c r="D116" s="137"/>
      <c r="E116" s="132"/>
      <c r="F116" s="138"/>
      <c r="G116" s="137"/>
      <c r="H116" s="50" t="s">
        <v>1446</v>
      </c>
      <c r="I116" s="16" t="s">
        <v>40</v>
      </c>
      <c r="J116" s="79"/>
      <c r="K116" s="79"/>
      <c r="L116" s="79">
        <v>52000</v>
      </c>
      <c r="M116" s="63"/>
      <c r="N116" s="79">
        <v>47057</v>
      </c>
    </row>
    <row r="117" spans="1:14">
      <c r="A117" s="52"/>
      <c r="B117" s="52"/>
      <c r="C117" s="139"/>
      <c r="D117" s="139"/>
      <c r="E117" s="132"/>
      <c r="F117" s="128"/>
      <c r="G117" s="139"/>
      <c r="H117" s="50"/>
      <c r="I117" s="16"/>
      <c r="J117" s="79">
        <v>0</v>
      </c>
      <c r="K117" s="79"/>
      <c r="L117" s="79">
        <v>0</v>
      </c>
      <c r="M117" s="63"/>
      <c r="N117" s="79">
        <v>0</v>
      </c>
    </row>
    <row r="118" spans="1:14">
      <c r="A118" s="28"/>
      <c r="C118" s="139"/>
      <c r="D118" s="139"/>
      <c r="E118" s="132"/>
      <c r="F118" s="128"/>
      <c r="G118" s="139"/>
      <c r="H118" s="52" t="s">
        <v>169</v>
      </c>
      <c r="I118" s="52" t="s">
        <v>41</v>
      </c>
      <c r="J118" s="79">
        <v>8200000</v>
      </c>
      <c r="K118" s="79"/>
      <c r="L118" s="79">
        <v>6800000</v>
      </c>
      <c r="M118" s="63"/>
      <c r="N118" s="79">
        <v>7567150.6299999999</v>
      </c>
    </row>
    <row r="119" spans="1:14">
      <c r="A119" s="50"/>
      <c r="C119" s="104"/>
      <c r="D119" s="104"/>
      <c r="E119" s="132"/>
      <c r="F119" s="47"/>
      <c r="G119" s="104"/>
      <c r="H119" s="62"/>
      <c r="I119" s="16"/>
      <c r="J119" s="79">
        <v>0</v>
      </c>
      <c r="K119" s="79"/>
      <c r="L119" s="79">
        <v>0</v>
      </c>
      <c r="M119" s="63"/>
      <c r="N119" s="79">
        <v>0</v>
      </c>
    </row>
    <row r="120" spans="1:14">
      <c r="A120" s="50"/>
      <c r="C120" s="104"/>
      <c r="D120" s="104"/>
      <c r="E120" s="41"/>
      <c r="F120" s="47"/>
      <c r="G120" s="104"/>
      <c r="H120" s="50" t="s">
        <v>1938</v>
      </c>
      <c r="I120" s="52" t="s">
        <v>42</v>
      </c>
      <c r="J120" s="79">
        <v>7600000</v>
      </c>
      <c r="K120" s="79"/>
      <c r="L120" s="79">
        <v>6600000</v>
      </c>
      <c r="M120" s="63"/>
      <c r="N120" s="79">
        <v>5423084</v>
      </c>
    </row>
    <row r="121" spans="1:14">
      <c r="A121" s="52"/>
      <c r="B121" s="52"/>
      <c r="C121" s="104"/>
      <c r="D121" s="104"/>
      <c r="E121" s="137"/>
      <c r="F121" s="47"/>
      <c r="G121" s="104"/>
      <c r="H121" s="62"/>
      <c r="I121" s="16"/>
      <c r="J121" s="79">
        <v>0</v>
      </c>
      <c r="K121" s="79"/>
      <c r="L121" s="79">
        <v>0</v>
      </c>
      <c r="M121" s="63"/>
      <c r="N121" s="79">
        <v>0</v>
      </c>
    </row>
    <row r="122" spans="1:14">
      <c r="A122" s="62"/>
      <c r="C122" s="104"/>
      <c r="D122" s="104"/>
      <c r="E122" s="137"/>
      <c r="F122" s="47"/>
      <c r="G122" s="104"/>
      <c r="H122" s="52" t="s">
        <v>277</v>
      </c>
      <c r="I122" s="52" t="s">
        <v>657</v>
      </c>
      <c r="J122" s="79">
        <v>440000</v>
      </c>
      <c r="K122" s="79"/>
      <c r="L122" s="79">
        <v>420000</v>
      </c>
      <c r="M122" s="63"/>
      <c r="N122" s="79">
        <v>365078.9</v>
      </c>
    </row>
    <row r="123" spans="1:14">
      <c r="A123" s="50"/>
      <c r="B123" s="52"/>
      <c r="C123" s="137"/>
      <c r="D123" s="137"/>
      <c r="E123" s="137"/>
      <c r="F123" s="138"/>
      <c r="G123" s="137"/>
      <c r="H123" s="52"/>
      <c r="I123" s="52"/>
      <c r="J123" s="79">
        <v>0</v>
      </c>
      <c r="K123" s="79"/>
      <c r="L123" s="79">
        <v>0</v>
      </c>
      <c r="M123" s="63"/>
      <c r="N123" s="79">
        <v>0</v>
      </c>
    </row>
    <row r="124" spans="1:14">
      <c r="A124" s="62"/>
      <c r="C124" s="137"/>
      <c r="D124" s="137"/>
      <c r="E124" s="137"/>
      <c r="F124" s="138"/>
      <c r="G124" s="137"/>
      <c r="H124" s="50" t="s">
        <v>1940</v>
      </c>
      <c r="I124" s="16" t="s">
        <v>2167</v>
      </c>
      <c r="J124" s="79">
        <v>170000</v>
      </c>
      <c r="K124" s="79"/>
      <c r="L124" s="79">
        <v>170000</v>
      </c>
      <c r="M124" s="63"/>
      <c r="N124" s="79">
        <v>193869.42</v>
      </c>
    </row>
    <row r="125" spans="1:14">
      <c r="A125" s="52"/>
      <c r="B125" s="52"/>
      <c r="C125" s="137"/>
      <c r="D125" s="137"/>
      <c r="E125" s="137"/>
      <c r="F125" s="138"/>
      <c r="G125" s="137"/>
      <c r="H125" s="52"/>
      <c r="I125" s="52"/>
      <c r="J125" s="79">
        <v>0</v>
      </c>
      <c r="K125" s="79"/>
      <c r="L125" s="79">
        <v>0</v>
      </c>
      <c r="M125" s="63"/>
      <c r="N125" s="79">
        <v>0</v>
      </c>
    </row>
    <row r="126" spans="1:14">
      <c r="A126" s="52"/>
      <c r="B126" s="52"/>
      <c r="C126" s="137"/>
      <c r="D126" s="137"/>
      <c r="E126" s="137"/>
      <c r="F126" s="138"/>
      <c r="G126" s="137"/>
      <c r="H126" s="52" t="s">
        <v>273</v>
      </c>
      <c r="I126" s="52" t="s">
        <v>43</v>
      </c>
      <c r="J126" s="79">
        <v>20000</v>
      </c>
      <c r="K126" s="79"/>
      <c r="L126" s="79">
        <v>20300</v>
      </c>
      <c r="M126" s="63"/>
      <c r="N126" s="79">
        <v>14587</v>
      </c>
    </row>
    <row r="127" spans="1:14">
      <c r="A127" s="50"/>
      <c r="C127" s="137"/>
      <c r="D127" s="137"/>
      <c r="E127" s="137"/>
      <c r="F127" s="138"/>
      <c r="G127" s="137"/>
      <c r="I127" s="16"/>
      <c r="J127" s="79">
        <v>0</v>
      </c>
      <c r="K127" s="79"/>
      <c r="L127" s="79">
        <v>0</v>
      </c>
      <c r="M127" s="63"/>
      <c r="N127" s="79">
        <v>0</v>
      </c>
    </row>
    <row r="128" spans="1:14">
      <c r="A128" s="52"/>
      <c r="B128" s="52"/>
      <c r="C128" s="137"/>
      <c r="D128" s="137"/>
      <c r="E128" s="137"/>
      <c r="F128" s="138"/>
      <c r="G128" s="137"/>
      <c r="H128" s="50" t="s">
        <v>270</v>
      </c>
      <c r="I128" s="52" t="s">
        <v>1178</v>
      </c>
      <c r="J128" s="79"/>
      <c r="K128" s="79"/>
      <c r="L128" s="79">
        <v>650000</v>
      </c>
      <c r="M128" s="63"/>
      <c r="N128" s="79">
        <v>860319.96</v>
      </c>
    </row>
    <row r="129" spans="1:14">
      <c r="A129" s="52"/>
      <c r="B129" s="52"/>
      <c r="C129" s="137"/>
      <c r="D129" s="137"/>
      <c r="E129" s="137"/>
      <c r="F129" s="138"/>
      <c r="G129" s="137"/>
      <c r="H129" s="50"/>
      <c r="I129" s="52"/>
      <c r="J129" s="79"/>
      <c r="K129" s="79"/>
      <c r="L129" s="79">
        <v>0</v>
      </c>
      <c r="M129" s="63"/>
      <c r="N129" s="79">
        <v>0</v>
      </c>
    </row>
    <row r="130" spans="1:14">
      <c r="A130" s="52"/>
      <c r="B130" s="52"/>
      <c r="C130" s="137"/>
      <c r="D130" s="137"/>
      <c r="E130" s="139"/>
      <c r="F130" s="138"/>
      <c r="G130" s="137"/>
      <c r="H130" s="50" t="s">
        <v>1452</v>
      </c>
      <c r="I130" s="16" t="s">
        <v>1333</v>
      </c>
      <c r="J130" s="79"/>
      <c r="K130" s="79"/>
      <c r="L130" s="79">
        <v>250000</v>
      </c>
      <c r="M130" s="63"/>
      <c r="N130" s="79">
        <v>1386</v>
      </c>
    </row>
    <row r="131" spans="1:14">
      <c r="A131" s="50"/>
      <c r="C131" s="137"/>
      <c r="D131" s="137"/>
      <c r="E131" s="139"/>
      <c r="F131" s="138"/>
      <c r="G131" s="137"/>
      <c r="H131" s="50"/>
      <c r="I131" s="16"/>
      <c r="J131" s="79">
        <v>0</v>
      </c>
      <c r="K131" s="79"/>
      <c r="L131" s="79">
        <v>0</v>
      </c>
      <c r="M131" s="63"/>
      <c r="N131" s="79">
        <v>0</v>
      </c>
    </row>
    <row r="132" spans="1:14">
      <c r="A132" s="52"/>
      <c r="B132" s="52"/>
      <c r="C132" s="137"/>
      <c r="D132" s="137"/>
      <c r="E132" s="104"/>
      <c r="F132" s="138"/>
      <c r="G132" s="137"/>
      <c r="H132" s="50" t="s">
        <v>271</v>
      </c>
      <c r="I132" s="16" t="s">
        <v>755</v>
      </c>
      <c r="J132" s="79"/>
      <c r="K132" s="79"/>
      <c r="L132" s="79">
        <v>15000</v>
      </c>
      <c r="M132" s="63"/>
      <c r="N132" s="79">
        <v>13200</v>
      </c>
    </row>
    <row r="133" spans="1:14">
      <c r="A133" s="52"/>
      <c r="B133" s="52"/>
      <c r="C133" s="137"/>
      <c r="D133" s="137"/>
      <c r="E133" s="104"/>
      <c r="F133" s="138"/>
      <c r="G133" s="137"/>
      <c r="I133" s="16" t="s">
        <v>754</v>
      </c>
      <c r="J133" s="79">
        <v>0</v>
      </c>
      <c r="K133" s="79"/>
      <c r="L133" s="79">
        <v>0</v>
      </c>
      <c r="M133" s="63"/>
      <c r="N133" s="79">
        <v>0</v>
      </c>
    </row>
    <row r="134" spans="1:14">
      <c r="A134" s="52"/>
      <c r="B134" s="52"/>
      <c r="C134" s="137"/>
      <c r="D134" s="137"/>
      <c r="E134" s="104"/>
      <c r="F134" s="138"/>
      <c r="G134" s="137"/>
      <c r="H134" s="50" t="s">
        <v>1453</v>
      </c>
      <c r="I134" s="52" t="s">
        <v>2163</v>
      </c>
      <c r="J134" s="79">
        <v>144400</v>
      </c>
      <c r="K134" s="79"/>
      <c r="L134" s="79">
        <v>144400</v>
      </c>
      <c r="M134" s="63"/>
      <c r="N134" s="79">
        <v>66021</v>
      </c>
    </row>
    <row r="135" spans="1:14">
      <c r="A135" s="52"/>
      <c r="B135" s="52"/>
      <c r="C135" s="137"/>
      <c r="D135" s="137"/>
      <c r="E135" s="104"/>
      <c r="F135" s="138"/>
      <c r="G135" s="137"/>
      <c r="H135" s="50"/>
      <c r="I135" s="52"/>
      <c r="J135" s="79">
        <v>0</v>
      </c>
      <c r="K135" s="79"/>
      <c r="L135" s="79">
        <v>0</v>
      </c>
      <c r="M135" s="63"/>
      <c r="N135" s="79">
        <v>0</v>
      </c>
    </row>
    <row r="136" spans="1:14">
      <c r="A136" s="50"/>
      <c r="B136" s="52"/>
      <c r="C136" s="137"/>
      <c r="D136" s="137"/>
      <c r="E136" s="104"/>
      <c r="F136" s="138"/>
      <c r="G136" s="137"/>
      <c r="H136" s="50" t="s">
        <v>1929</v>
      </c>
      <c r="I136" s="16" t="s">
        <v>1496</v>
      </c>
      <c r="J136" s="79">
        <v>225000</v>
      </c>
      <c r="K136" s="79"/>
      <c r="L136" s="79">
        <v>225000</v>
      </c>
      <c r="M136" s="63"/>
      <c r="N136" s="79">
        <v>105346.1</v>
      </c>
    </row>
    <row r="137" spans="1:14">
      <c r="A137" s="50"/>
      <c r="B137" s="52"/>
      <c r="C137" s="137"/>
      <c r="D137" s="137"/>
      <c r="E137" s="104"/>
      <c r="F137" s="138"/>
      <c r="G137" s="137"/>
      <c r="H137" s="56"/>
      <c r="I137" s="16"/>
      <c r="J137" s="79">
        <v>0</v>
      </c>
      <c r="K137" s="79"/>
      <c r="L137" s="79">
        <v>0</v>
      </c>
      <c r="M137" s="63"/>
      <c r="N137" s="79"/>
    </row>
    <row r="138" spans="1:14">
      <c r="A138" s="52"/>
      <c r="C138" s="137"/>
      <c r="D138" s="137"/>
      <c r="E138" s="137"/>
      <c r="F138" s="138"/>
      <c r="G138" s="137"/>
      <c r="H138" s="52" t="s">
        <v>1733</v>
      </c>
      <c r="I138" s="52" t="s">
        <v>652</v>
      </c>
      <c r="J138" s="79">
        <v>15000</v>
      </c>
      <c r="K138" s="79"/>
      <c r="L138" s="79">
        <v>20000</v>
      </c>
      <c r="M138" s="63"/>
      <c r="N138" s="79">
        <v>2130</v>
      </c>
    </row>
    <row r="139" spans="1:14">
      <c r="A139" s="50"/>
      <c r="C139" s="137"/>
      <c r="D139" s="137"/>
      <c r="E139" s="137"/>
      <c r="F139" s="138"/>
      <c r="G139" s="137"/>
      <c r="H139" s="28"/>
      <c r="I139" s="16"/>
      <c r="J139" s="79">
        <v>0</v>
      </c>
      <c r="K139" s="79"/>
      <c r="L139" s="79">
        <v>0</v>
      </c>
      <c r="M139" s="63"/>
      <c r="N139" s="79">
        <v>0</v>
      </c>
    </row>
    <row r="140" spans="1:14">
      <c r="A140" s="28"/>
      <c r="C140" s="137"/>
      <c r="D140" s="137"/>
      <c r="E140" s="137"/>
      <c r="F140" s="138"/>
      <c r="G140" s="137"/>
      <c r="H140" s="56" t="s">
        <v>1734</v>
      </c>
      <c r="I140" s="16" t="s">
        <v>1498</v>
      </c>
      <c r="J140" s="79">
        <v>100000</v>
      </c>
      <c r="K140" s="79"/>
      <c r="L140" s="79">
        <v>100000</v>
      </c>
      <c r="M140" s="63"/>
      <c r="N140" s="79">
        <v>29115.1</v>
      </c>
    </row>
    <row r="141" spans="1:14">
      <c r="A141" s="52"/>
      <c r="B141" s="52"/>
      <c r="C141" s="137"/>
      <c r="D141" s="137"/>
      <c r="E141" s="137"/>
      <c r="F141" s="138"/>
      <c r="G141" s="137"/>
      <c r="H141" s="50"/>
      <c r="I141" s="16"/>
      <c r="J141" s="79">
        <v>0</v>
      </c>
      <c r="K141" s="79"/>
      <c r="L141" s="79">
        <v>0</v>
      </c>
      <c r="M141" s="63"/>
      <c r="N141" s="79">
        <v>0</v>
      </c>
    </row>
    <row r="142" spans="1:14">
      <c r="A142" s="28"/>
      <c r="C142" s="137"/>
      <c r="D142" s="137"/>
      <c r="E142" s="137"/>
      <c r="F142" s="138"/>
      <c r="G142" s="137"/>
      <c r="H142" s="50" t="s">
        <v>455</v>
      </c>
      <c r="I142" s="52" t="s">
        <v>1086</v>
      </c>
      <c r="J142" s="79">
        <v>150000</v>
      </c>
      <c r="K142" s="79"/>
      <c r="L142" s="79">
        <v>300000</v>
      </c>
      <c r="M142" s="63"/>
      <c r="N142" s="79">
        <v>279308.96999999997</v>
      </c>
    </row>
    <row r="143" spans="1:14">
      <c r="A143" s="50"/>
      <c r="B143" s="52"/>
      <c r="C143" s="137"/>
      <c r="D143" s="137"/>
      <c r="E143" s="137"/>
      <c r="F143" s="138"/>
      <c r="G143" s="137"/>
      <c r="I143" s="16"/>
      <c r="J143" s="124"/>
      <c r="K143" s="124"/>
      <c r="L143" s="124"/>
      <c r="M143" s="124"/>
      <c r="N143" s="79"/>
    </row>
    <row r="144" spans="1:14">
      <c r="C144" s="115"/>
      <c r="D144" s="115"/>
      <c r="E144" s="137"/>
      <c r="F144" s="77"/>
      <c r="G144" s="115"/>
      <c r="I144" s="16"/>
      <c r="J144" s="41"/>
      <c r="K144" s="41"/>
      <c r="L144" s="41"/>
      <c r="M144" s="41"/>
      <c r="N144" s="83"/>
    </row>
    <row r="145" spans="1:14">
      <c r="A145" s="52" t="s">
        <v>194</v>
      </c>
      <c r="B145" s="52" t="s">
        <v>525</v>
      </c>
      <c r="C145" s="41">
        <f>SUM(C147)</f>
        <v>23500000</v>
      </c>
      <c r="D145" s="41"/>
      <c r="E145" s="41">
        <f>SUM(E147)</f>
        <v>20727000</v>
      </c>
      <c r="F145" s="41">
        <f>SUM(F147)</f>
        <v>0</v>
      </c>
      <c r="G145" s="41">
        <f>SUM(G147)</f>
        <v>17826952.039999999</v>
      </c>
      <c r="H145" s="52" t="s">
        <v>1109</v>
      </c>
      <c r="I145" s="52" t="s">
        <v>525</v>
      </c>
      <c r="J145" s="41">
        <f>SUM(J147:J170)</f>
        <v>24460000</v>
      </c>
      <c r="K145" s="41"/>
      <c r="L145" s="41">
        <f>SUM(L147:L170)</f>
        <v>22527000</v>
      </c>
      <c r="M145" s="41">
        <f>SUM(M147:M170)</f>
        <v>0</v>
      </c>
      <c r="N145" s="41">
        <f>SUM(N147:N170)</f>
        <v>20385720.060000006</v>
      </c>
    </row>
    <row r="146" spans="1:14">
      <c r="A146" s="157" t="s">
        <v>12</v>
      </c>
      <c r="B146" s="157" t="s">
        <v>994</v>
      </c>
      <c r="C146" s="176" t="s">
        <v>660</v>
      </c>
      <c r="D146" s="131"/>
      <c r="E146" s="176" t="s">
        <v>7</v>
      </c>
      <c r="F146" s="158"/>
      <c r="G146" s="176" t="s">
        <v>7</v>
      </c>
      <c r="H146" s="157" t="s">
        <v>12</v>
      </c>
      <c r="I146" s="157" t="s">
        <v>994</v>
      </c>
      <c r="J146" s="176" t="s">
        <v>660</v>
      </c>
      <c r="K146" s="131"/>
      <c r="L146" s="176" t="s">
        <v>7</v>
      </c>
      <c r="M146" s="158"/>
      <c r="N146" s="176" t="s">
        <v>7</v>
      </c>
    </row>
    <row r="147" spans="1:14">
      <c r="A147" s="52" t="s">
        <v>1277</v>
      </c>
      <c r="B147" s="52" t="s">
        <v>526</v>
      </c>
      <c r="C147" s="79">
        <v>23500000</v>
      </c>
      <c r="D147" s="79"/>
      <c r="E147" s="132">
        <v>20727000</v>
      </c>
      <c r="F147" s="63"/>
      <c r="G147" s="79">
        <v>17826952.039999999</v>
      </c>
      <c r="H147" s="52" t="s">
        <v>1915</v>
      </c>
      <c r="I147" s="52" t="s">
        <v>666</v>
      </c>
      <c r="J147" s="79">
        <v>15500000</v>
      </c>
      <c r="K147" s="79"/>
      <c r="L147" s="79">
        <v>13200000</v>
      </c>
      <c r="M147" s="63"/>
      <c r="N147" s="79">
        <v>12996444.74</v>
      </c>
    </row>
    <row r="148" spans="1:14">
      <c r="A148" s="52"/>
      <c r="B148" s="52"/>
      <c r="C148" s="115"/>
      <c r="D148" s="115"/>
      <c r="E148" s="137"/>
      <c r="F148" s="77"/>
      <c r="G148" s="115"/>
      <c r="H148" s="56"/>
      <c r="I148" s="16"/>
      <c r="J148" s="79">
        <v>0</v>
      </c>
      <c r="K148" s="79"/>
      <c r="L148" s="79">
        <v>0</v>
      </c>
      <c r="M148" s="63"/>
      <c r="N148" s="79">
        <v>0</v>
      </c>
    </row>
    <row r="149" spans="1:14">
      <c r="A149" s="52"/>
      <c r="C149" s="115"/>
      <c r="D149" s="115"/>
      <c r="E149" s="137"/>
      <c r="F149" s="77"/>
      <c r="G149" s="115"/>
      <c r="H149" s="52" t="s">
        <v>1933</v>
      </c>
      <c r="I149" s="16" t="s">
        <v>1499</v>
      </c>
      <c r="J149" s="79">
        <v>300000</v>
      </c>
      <c r="K149" s="79"/>
      <c r="L149" s="79">
        <v>500000</v>
      </c>
      <c r="M149" s="63"/>
      <c r="N149" s="79">
        <v>434015.18</v>
      </c>
    </row>
    <row r="150" spans="1:14">
      <c r="A150" s="52"/>
      <c r="B150" s="52"/>
      <c r="C150" s="115"/>
      <c r="D150" s="115"/>
      <c r="E150" s="137"/>
      <c r="F150" s="77"/>
      <c r="G150" s="115"/>
      <c r="H150" s="28"/>
      <c r="I150" s="16"/>
      <c r="J150" s="79">
        <v>0</v>
      </c>
      <c r="K150" s="79"/>
      <c r="L150" s="79">
        <v>0</v>
      </c>
      <c r="M150" s="63"/>
      <c r="N150" s="79">
        <v>0</v>
      </c>
    </row>
    <row r="151" spans="1:14">
      <c r="A151" s="50"/>
      <c r="B151" s="52"/>
      <c r="C151" s="115"/>
      <c r="D151" s="115"/>
      <c r="E151" s="137"/>
      <c r="F151" s="77"/>
      <c r="G151" s="115"/>
      <c r="H151" s="52" t="s">
        <v>1917</v>
      </c>
      <c r="I151" s="52" t="s">
        <v>1355</v>
      </c>
      <c r="J151" s="79">
        <v>199500</v>
      </c>
      <c r="K151" s="79"/>
      <c r="L151" s="79">
        <v>175000</v>
      </c>
      <c r="M151" s="63"/>
      <c r="N151" s="79">
        <v>183318.06</v>
      </c>
    </row>
    <row r="152" spans="1:14">
      <c r="A152" s="50"/>
      <c r="C152" s="115"/>
      <c r="D152" s="115"/>
      <c r="E152" s="137"/>
      <c r="F152" s="77"/>
      <c r="G152" s="115"/>
      <c r="H152" s="52"/>
      <c r="I152" s="16"/>
      <c r="J152" s="79">
        <v>0</v>
      </c>
      <c r="K152" s="79"/>
      <c r="L152" s="79">
        <v>0</v>
      </c>
      <c r="M152" s="63"/>
      <c r="N152" s="79">
        <v>0</v>
      </c>
    </row>
    <row r="153" spans="1:14">
      <c r="A153" s="62"/>
      <c r="C153" s="115"/>
      <c r="D153" s="115"/>
      <c r="E153" s="137"/>
      <c r="F153" s="77"/>
      <c r="G153" s="115"/>
      <c r="H153" s="52" t="s">
        <v>1918</v>
      </c>
      <c r="I153" s="52" t="s">
        <v>1357</v>
      </c>
      <c r="J153" s="79">
        <v>115000</v>
      </c>
      <c r="K153" s="79"/>
      <c r="L153" s="79">
        <v>110000</v>
      </c>
      <c r="M153" s="63"/>
      <c r="N153" s="79">
        <v>92992.98</v>
      </c>
    </row>
    <row r="154" spans="1:14">
      <c r="A154" s="52"/>
      <c r="B154" s="52"/>
      <c r="C154" s="115"/>
      <c r="D154" s="115"/>
      <c r="E154" s="137"/>
      <c r="F154" s="77"/>
      <c r="G154" s="115"/>
      <c r="H154" s="62"/>
      <c r="I154" s="16"/>
      <c r="J154" s="79">
        <v>0</v>
      </c>
      <c r="K154" s="79"/>
      <c r="L154" s="79">
        <v>0</v>
      </c>
      <c r="M154" s="63"/>
      <c r="N154" s="79">
        <v>0</v>
      </c>
    </row>
    <row r="155" spans="1:14">
      <c r="A155" s="52"/>
      <c r="C155" s="115"/>
      <c r="D155" s="115"/>
      <c r="E155" s="115"/>
      <c r="F155" s="77"/>
      <c r="G155" s="115"/>
      <c r="H155" s="52" t="s">
        <v>1923</v>
      </c>
      <c r="I155" s="52" t="s">
        <v>1361</v>
      </c>
      <c r="J155" s="79">
        <v>114300</v>
      </c>
      <c r="K155" s="79"/>
      <c r="L155" s="79">
        <v>140000</v>
      </c>
      <c r="M155" s="63"/>
      <c r="N155" s="79">
        <v>113611.98</v>
      </c>
    </row>
    <row r="156" spans="1:14">
      <c r="A156" s="52"/>
      <c r="B156" s="52"/>
      <c r="C156" s="115"/>
      <c r="D156" s="115"/>
      <c r="E156" s="115"/>
      <c r="F156" s="77"/>
      <c r="G156" s="115"/>
      <c r="H156" s="62"/>
      <c r="I156" s="16"/>
      <c r="J156" s="79">
        <v>0</v>
      </c>
      <c r="K156" s="79"/>
      <c r="L156" s="79">
        <v>0</v>
      </c>
      <c r="M156" s="63"/>
      <c r="N156" s="79">
        <v>0</v>
      </c>
    </row>
    <row r="157" spans="1:14">
      <c r="A157" s="52"/>
      <c r="C157" s="115"/>
      <c r="D157" s="115"/>
      <c r="E157" s="115"/>
      <c r="F157" s="77"/>
      <c r="G157" s="115"/>
      <c r="H157" s="52" t="s">
        <v>1927</v>
      </c>
      <c r="I157" s="52" t="s">
        <v>1310</v>
      </c>
      <c r="J157" s="79">
        <v>1500</v>
      </c>
      <c r="K157" s="79"/>
      <c r="L157" s="79">
        <v>1300</v>
      </c>
      <c r="M157" s="63"/>
      <c r="N157" s="79">
        <v>1388.32</v>
      </c>
    </row>
    <row r="158" spans="1:14">
      <c r="A158" s="52"/>
      <c r="B158" s="52"/>
      <c r="C158" s="115"/>
      <c r="D158" s="115"/>
      <c r="E158" s="41"/>
      <c r="F158" s="77"/>
      <c r="G158" s="115"/>
      <c r="H158" s="52"/>
      <c r="I158" s="16"/>
      <c r="J158" s="79">
        <v>0</v>
      </c>
      <c r="K158" s="79"/>
      <c r="L158" s="79">
        <v>0</v>
      </c>
      <c r="M158" s="63"/>
      <c r="N158" s="79">
        <v>0</v>
      </c>
    </row>
    <row r="159" spans="1:14">
      <c r="A159" s="52"/>
      <c r="C159" s="115"/>
      <c r="D159" s="115"/>
      <c r="E159" s="136"/>
      <c r="F159" s="77"/>
      <c r="G159" s="115"/>
      <c r="H159" s="52" t="s">
        <v>1940</v>
      </c>
      <c r="I159" s="52" t="s">
        <v>657</v>
      </c>
      <c r="J159" s="79">
        <v>890700</v>
      </c>
      <c r="K159" s="79"/>
      <c r="L159" s="79">
        <v>890700</v>
      </c>
      <c r="M159" s="63"/>
      <c r="N159" s="79">
        <v>738487.97</v>
      </c>
    </row>
    <row r="160" spans="1:14">
      <c r="A160" s="52"/>
      <c r="B160" s="52"/>
      <c r="C160" s="115"/>
      <c r="D160" s="115"/>
      <c r="E160" s="132"/>
      <c r="F160" s="77"/>
      <c r="G160" s="115"/>
      <c r="H160" s="52"/>
      <c r="I160" s="16"/>
      <c r="J160" s="79">
        <v>0</v>
      </c>
      <c r="K160" s="79"/>
      <c r="L160" s="79">
        <v>0</v>
      </c>
      <c r="M160" s="63"/>
      <c r="N160" s="79">
        <v>0</v>
      </c>
    </row>
    <row r="161" spans="1:14">
      <c r="A161" s="52"/>
      <c r="C161" s="115"/>
      <c r="D161" s="115"/>
      <c r="E161" s="115"/>
      <c r="F161" s="77"/>
      <c r="G161" s="115"/>
      <c r="H161" s="52" t="s">
        <v>273</v>
      </c>
      <c r="I161" s="52" t="s">
        <v>1500</v>
      </c>
      <c r="J161" s="79">
        <v>65000</v>
      </c>
      <c r="K161" s="79"/>
      <c r="L161" s="79">
        <v>115000</v>
      </c>
      <c r="M161" s="63"/>
      <c r="N161" s="79">
        <v>99070.1</v>
      </c>
    </row>
    <row r="162" spans="1:14">
      <c r="A162" s="52"/>
      <c r="B162" s="52"/>
      <c r="C162" s="115"/>
      <c r="D162" s="115"/>
      <c r="E162" s="115"/>
      <c r="F162" s="77"/>
      <c r="G162" s="115"/>
      <c r="H162" s="52"/>
      <c r="I162" s="16"/>
      <c r="J162" s="79">
        <v>0</v>
      </c>
      <c r="K162" s="79"/>
      <c r="L162" s="79">
        <v>0</v>
      </c>
      <c r="M162" s="63"/>
      <c r="N162" s="79">
        <v>0</v>
      </c>
    </row>
    <row r="163" spans="1:14">
      <c r="A163" s="52"/>
      <c r="C163" s="115"/>
      <c r="D163" s="115"/>
      <c r="E163" s="115"/>
      <c r="F163" s="77"/>
      <c r="G163" s="115"/>
      <c r="H163" s="52" t="s">
        <v>270</v>
      </c>
      <c r="I163" s="52" t="s">
        <v>1837</v>
      </c>
      <c r="J163" s="79">
        <v>490000</v>
      </c>
      <c r="K163" s="79"/>
      <c r="L163" s="79">
        <v>455000</v>
      </c>
      <c r="M163" s="63"/>
      <c r="N163" s="79">
        <v>452366.93</v>
      </c>
    </row>
    <row r="164" spans="1:14">
      <c r="A164" s="52"/>
      <c r="B164" s="52"/>
      <c r="C164" s="115"/>
      <c r="D164" s="115"/>
      <c r="E164" s="115"/>
      <c r="F164" s="77"/>
      <c r="G164" s="115"/>
      <c r="H164" s="52"/>
      <c r="I164" s="16"/>
      <c r="J164" s="79">
        <v>0</v>
      </c>
      <c r="K164" s="79"/>
      <c r="L164" s="79">
        <v>0</v>
      </c>
      <c r="M164" s="63"/>
      <c r="N164" s="79">
        <v>0</v>
      </c>
    </row>
    <row r="165" spans="1:14">
      <c r="C165" s="115"/>
      <c r="D165" s="115"/>
      <c r="E165" s="115"/>
      <c r="F165" s="77"/>
      <c r="G165" s="115"/>
      <c r="H165" s="52" t="s">
        <v>271</v>
      </c>
      <c r="I165" s="52" t="s">
        <v>1501</v>
      </c>
      <c r="J165" s="79">
        <v>4784000</v>
      </c>
      <c r="K165" s="79"/>
      <c r="L165" s="79">
        <v>4600000</v>
      </c>
      <c r="M165" s="63"/>
      <c r="N165" s="79">
        <v>3415455.76</v>
      </c>
    </row>
    <row r="166" spans="1:14">
      <c r="A166" s="52"/>
      <c r="B166" s="52"/>
      <c r="C166" s="139"/>
      <c r="D166" s="139"/>
      <c r="E166" s="115"/>
      <c r="F166" s="128"/>
      <c r="G166" s="139"/>
      <c r="H166" s="52"/>
      <c r="I166" s="16"/>
      <c r="J166" s="79">
        <v>0</v>
      </c>
      <c r="K166" s="79"/>
      <c r="L166" s="79">
        <v>0</v>
      </c>
      <c r="M166" s="63"/>
      <c r="N166" s="79">
        <v>0</v>
      </c>
    </row>
    <row r="167" spans="1:14">
      <c r="A167" s="52"/>
      <c r="B167" s="52"/>
      <c r="C167" s="139"/>
      <c r="D167" s="139"/>
      <c r="E167" s="115"/>
      <c r="F167" s="128"/>
      <c r="G167" s="139"/>
      <c r="H167" s="56" t="s">
        <v>272</v>
      </c>
      <c r="I167" s="16" t="s">
        <v>1543</v>
      </c>
      <c r="J167" s="79">
        <v>2000000</v>
      </c>
      <c r="K167" s="79"/>
      <c r="L167" s="79">
        <v>1800000</v>
      </c>
      <c r="M167" s="63"/>
      <c r="N167" s="79">
        <v>1825595.28</v>
      </c>
    </row>
    <row r="168" spans="1:14">
      <c r="A168" s="52"/>
      <c r="B168" s="52"/>
      <c r="C168" s="139"/>
      <c r="D168" s="139"/>
      <c r="E168" s="115"/>
      <c r="F168" s="128"/>
      <c r="G168" s="139"/>
      <c r="I168" s="16"/>
      <c r="J168" s="79">
        <v>0</v>
      </c>
      <c r="K168" s="79"/>
      <c r="L168" s="79">
        <v>0</v>
      </c>
      <c r="M168" s="63"/>
      <c r="N168" s="79">
        <v>0</v>
      </c>
    </row>
    <row r="169" spans="1:14">
      <c r="A169" s="52"/>
      <c r="B169" s="52"/>
      <c r="C169" s="139"/>
      <c r="D169" s="139"/>
      <c r="E169" s="115"/>
      <c r="F169" s="128"/>
      <c r="G169" s="139"/>
      <c r="H169" s="52" t="s">
        <v>1110</v>
      </c>
      <c r="I169" s="52" t="s">
        <v>1679</v>
      </c>
      <c r="J169" s="79"/>
      <c r="K169" s="79"/>
      <c r="L169" s="79">
        <v>540000</v>
      </c>
      <c r="M169" s="63"/>
      <c r="N169" s="79">
        <v>32972.76</v>
      </c>
    </row>
    <row r="170" spans="1:14">
      <c r="A170" s="52"/>
      <c r="B170" s="52"/>
      <c r="C170" s="139"/>
      <c r="D170" s="139"/>
      <c r="E170" s="115"/>
      <c r="F170" s="128"/>
      <c r="G170" s="139"/>
      <c r="H170" s="52"/>
      <c r="I170" s="52"/>
      <c r="J170" s="41"/>
      <c r="K170" s="41"/>
      <c r="L170" s="41"/>
      <c r="M170" s="41"/>
      <c r="N170" s="79"/>
    </row>
    <row r="171" spans="1:14">
      <c r="A171" s="52"/>
      <c r="B171" s="52"/>
      <c r="C171" s="139"/>
      <c r="D171" s="139"/>
      <c r="E171" s="115"/>
      <c r="F171" s="128"/>
      <c r="G171" s="139"/>
      <c r="H171" s="52"/>
      <c r="I171" s="52"/>
      <c r="J171" s="41"/>
      <c r="K171" s="41"/>
      <c r="L171" s="41"/>
      <c r="M171" s="41"/>
      <c r="N171" s="83"/>
    </row>
    <row r="172" spans="1:14">
      <c r="A172" s="52" t="s">
        <v>1709</v>
      </c>
      <c r="B172" s="52" t="s">
        <v>527</v>
      </c>
      <c r="C172" s="41">
        <f>SUM(C174:C205)</f>
        <v>15700700</v>
      </c>
      <c r="D172" s="41"/>
      <c r="E172" s="41">
        <f>SUM(E174:E205)</f>
        <v>16926200</v>
      </c>
      <c r="F172" s="41">
        <f>SUM(F174:F205)</f>
        <v>0</v>
      </c>
      <c r="G172" s="41">
        <f>SUM(G174:G205)</f>
        <v>15818434.17</v>
      </c>
      <c r="H172" s="52" t="s">
        <v>1111</v>
      </c>
      <c r="I172" s="52" t="s">
        <v>527</v>
      </c>
      <c r="J172" s="41">
        <f>SUM(J174:J246)</f>
        <v>26448300</v>
      </c>
      <c r="K172" s="41"/>
      <c r="L172" s="41">
        <f>SUM(L174:L246)</f>
        <v>26300600</v>
      </c>
      <c r="M172" s="41">
        <f>SUM(M174:M246)</f>
        <v>0</v>
      </c>
      <c r="N172" s="41">
        <f>SUM(N174:N246)</f>
        <v>25926997.100000005</v>
      </c>
    </row>
    <row r="173" spans="1:14">
      <c r="A173" s="157" t="s">
        <v>12</v>
      </c>
      <c r="B173" s="157" t="s">
        <v>994</v>
      </c>
      <c r="C173" s="176" t="s">
        <v>660</v>
      </c>
      <c r="D173" s="131"/>
      <c r="E173" s="176" t="s">
        <v>7</v>
      </c>
      <c r="F173" s="158"/>
      <c r="G173" s="176" t="s">
        <v>7</v>
      </c>
      <c r="H173" s="157" t="s">
        <v>12</v>
      </c>
      <c r="I173" s="157" t="s">
        <v>994</v>
      </c>
      <c r="J173" s="176" t="s">
        <v>660</v>
      </c>
      <c r="K173" s="131"/>
      <c r="L173" s="176" t="s">
        <v>7</v>
      </c>
      <c r="M173" s="158"/>
      <c r="N173" s="176" t="s">
        <v>7</v>
      </c>
    </row>
    <row r="174" spans="1:14" ht="33.75">
      <c r="A174" s="50" t="s">
        <v>1472</v>
      </c>
      <c r="B174" s="52" t="s">
        <v>528</v>
      </c>
      <c r="C174" s="79">
        <v>800000</v>
      </c>
      <c r="D174" s="79"/>
      <c r="E174" s="132">
        <v>950000</v>
      </c>
      <c r="F174" s="63"/>
      <c r="G174" s="167">
        <v>683346</v>
      </c>
      <c r="H174" s="50" t="s">
        <v>1915</v>
      </c>
      <c r="I174" s="52" t="s">
        <v>666</v>
      </c>
      <c r="J174" s="79">
        <v>13200000</v>
      </c>
      <c r="K174" s="79"/>
      <c r="L174" s="79">
        <v>11870000</v>
      </c>
      <c r="M174" s="63"/>
      <c r="N174" s="79">
        <v>11859502.289999999</v>
      </c>
    </row>
    <row r="175" spans="1:14" ht="33.75">
      <c r="A175" s="56"/>
      <c r="B175" s="52"/>
      <c r="C175" s="79">
        <v>0</v>
      </c>
      <c r="D175" s="79"/>
      <c r="E175" s="132">
        <v>0</v>
      </c>
      <c r="F175" s="63"/>
      <c r="G175" s="167">
        <v>0</v>
      </c>
      <c r="H175" s="50"/>
      <c r="I175" s="16"/>
      <c r="J175" s="79">
        <v>0</v>
      </c>
      <c r="K175" s="79"/>
      <c r="L175" s="79">
        <v>0</v>
      </c>
      <c r="M175" s="63"/>
      <c r="N175" s="79">
        <v>0</v>
      </c>
    </row>
    <row r="176" spans="1:14" ht="33.75">
      <c r="A176" s="50" t="s">
        <v>1108</v>
      </c>
      <c r="B176" s="16" t="s">
        <v>790</v>
      </c>
      <c r="C176" s="79">
        <v>674000</v>
      </c>
      <c r="D176" s="79"/>
      <c r="E176" s="132">
        <v>650000</v>
      </c>
      <c r="F176" s="63"/>
      <c r="G176" s="167">
        <v>676080</v>
      </c>
      <c r="H176" s="50" t="s">
        <v>1757</v>
      </c>
      <c r="I176" s="16" t="s">
        <v>1680</v>
      </c>
      <c r="J176" s="79">
        <v>1800000</v>
      </c>
      <c r="K176" s="79"/>
      <c r="L176" s="79">
        <v>1800000</v>
      </c>
      <c r="M176" s="63"/>
      <c r="N176" s="79">
        <v>1699018.19</v>
      </c>
    </row>
    <row r="177" spans="1:14" ht="33.75">
      <c r="A177" s="50"/>
      <c r="B177" s="16" t="s">
        <v>791</v>
      </c>
      <c r="C177" s="79">
        <v>0</v>
      </c>
      <c r="D177" s="79"/>
      <c r="E177" s="132">
        <v>0</v>
      </c>
      <c r="F177" s="63"/>
      <c r="G177" s="167">
        <v>0</v>
      </c>
      <c r="H177" s="56"/>
      <c r="I177" s="16"/>
      <c r="J177" s="79">
        <v>0</v>
      </c>
      <c r="K177" s="79"/>
      <c r="L177" s="79">
        <v>0</v>
      </c>
      <c r="M177" s="63"/>
      <c r="N177" s="79">
        <v>0</v>
      </c>
    </row>
    <row r="178" spans="1:14" ht="33.75">
      <c r="G178" s="167"/>
      <c r="H178" s="50" t="s">
        <v>1472</v>
      </c>
      <c r="I178" s="16" t="s">
        <v>1681</v>
      </c>
      <c r="J178" s="79">
        <v>170000</v>
      </c>
      <c r="K178" s="79"/>
      <c r="L178" s="79">
        <v>581000</v>
      </c>
      <c r="M178" s="63"/>
      <c r="N178" s="79">
        <v>576778.89</v>
      </c>
    </row>
    <row r="179" spans="1:14" ht="33.75">
      <c r="A179" s="50" t="s">
        <v>379</v>
      </c>
      <c r="B179" s="16" t="s">
        <v>494</v>
      </c>
      <c r="C179" s="79">
        <v>175000</v>
      </c>
      <c r="D179" s="79"/>
      <c r="E179" s="132">
        <v>220000</v>
      </c>
      <c r="F179" s="63"/>
      <c r="G179" s="167">
        <v>162748.9</v>
      </c>
      <c r="H179" s="50"/>
      <c r="I179" s="16"/>
      <c r="J179" s="79">
        <v>0</v>
      </c>
      <c r="K179" s="79"/>
      <c r="L179" s="79">
        <v>0</v>
      </c>
      <c r="M179" s="63"/>
      <c r="N179" s="79">
        <v>0</v>
      </c>
    </row>
    <row r="180" spans="1:14" ht="33.75">
      <c r="G180" s="167"/>
      <c r="H180" s="50" t="s">
        <v>870</v>
      </c>
      <c r="I180" s="16" t="s">
        <v>1682</v>
      </c>
      <c r="J180" s="79">
        <v>478000</v>
      </c>
      <c r="K180" s="79"/>
      <c r="L180" s="79">
        <v>453000</v>
      </c>
      <c r="M180" s="63"/>
      <c r="N180" s="79">
        <v>523574.98</v>
      </c>
    </row>
    <row r="181" spans="1:14" ht="33.75">
      <c r="A181" s="56" t="s">
        <v>1916</v>
      </c>
      <c r="B181" s="16" t="s">
        <v>720</v>
      </c>
      <c r="C181" s="79">
        <v>43200</v>
      </c>
      <c r="D181" s="79"/>
      <c r="E181" s="132">
        <v>0</v>
      </c>
      <c r="F181" s="63"/>
      <c r="G181" s="167">
        <v>46393</v>
      </c>
      <c r="H181" s="62"/>
      <c r="I181" s="16"/>
      <c r="J181" s="79">
        <v>0</v>
      </c>
      <c r="K181" s="79"/>
      <c r="L181" s="79">
        <v>0</v>
      </c>
      <c r="M181" s="63"/>
      <c r="N181" s="79">
        <v>0</v>
      </c>
    </row>
    <row r="182" spans="1:14" ht="33.75">
      <c r="G182" s="167"/>
      <c r="H182" s="50" t="s">
        <v>1106</v>
      </c>
      <c r="I182" s="16" t="s">
        <v>1568</v>
      </c>
      <c r="J182" s="79">
        <v>1100000</v>
      </c>
      <c r="K182" s="79"/>
      <c r="L182" s="79">
        <v>872000</v>
      </c>
      <c r="M182" s="63"/>
      <c r="N182" s="79">
        <v>1276131.4099999999</v>
      </c>
    </row>
    <row r="183" spans="1:14" ht="33.75">
      <c r="A183" s="50" t="s">
        <v>386</v>
      </c>
      <c r="B183" s="16" t="s">
        <v>495</v>
      </c>
      <c r="C183" s="79">
        <v>130000</v>
      </c>
      <c r="D183" s="79"/>
      <c r="E183" s="132">
        <v>1400000</v>
      </c>
      <c r="F183" s="63"/>
      <c r="G183" s="167">
        <v>510443</v>
      </c>
      <c r="I183" s="16"/>
      <c r="J183" s="79">
        <v>0</v>
      </c>
      <c r="K183" s="79"/>
      <c r="L183" s="79">
        <v>0</v>
      </c>
      <c r="M183" s="63"/>
      <c r="N183" s="79">
        <v>0</v>
      </c>
    </row>
    <row r="184" spans="1:14" ht="33.75">
      <c r="A184" s="56"/>
      <c r="C184" s="79"/>
      <c r="D184" s="79"/>
      <c r="E184" s="132">
        <v>0</v>
      </c>
      <c r="F184" s="63"/>
      <c r="G184" s="167"/>
      <c r="H184" s="50" t="s">
        <v>2127</v>
      </c>
      <c r="I184" s="52" t="s">
        <v>1683</v>
      </c>
      <c r="J184" s="79">
        <v>15000</v>
      </c>
      <c r="K184" s="79"/>
      <c r="L184" s="79">
        <v>15000</v>
      </c>
      <c r="M184" s="63"/>
      <c r="N184" s="79">
        <v>24217.13</v>
      </c>
    </row>
    <row r="185" spans="1:14" ht="33.75">
      <c r="A185" s="50" t="s">
        <v>1616</v>
      </c>
      <c r="B185" s="16" t="s">
        <v>3</v>
      </c>
      <c r="C185" s="79">
        <v>4650000</v>
      </c>
      <c r="D185" s="79"/>
      <c r="E185" s="132">
        <v>4400000</v>
      </c>
      <c r="F185" s="63"/>
      <c r="G185" s="167">
        <v>4147829.69</v>
      </c>
      <c r="H185" s="62"/>
      <c r="I185" s="16"/>
      <c r="J185" s="79">
        <v>0</v>
      </c>
      <c r="K185" s="79"/>
      <c r="L185" s="79">
        <v>0</v>
      </c>
      <c r="M185" s="63"/>
      <c r="N185" s="79">
        <v>0</v>
      </c>
    </row>
    <row r="186" spans="1:14" ht="33.75">
      <c r="A186" s="62"/>
      <c r="C186" s="79">
        <v>0</v>
      </c>
      <c r="D186" s="79"/>
      <c r="E186" s="132">
        <v>0</v>
      </c>
      <c r="F186" s="63"/>
      <c r="G186" s="167">
        <v>0</v>
      </c>
      <c r="H186" s="52" t="s">
        <v>329</v>
      </c>
      <c r="I186" s="52" t="s">
        <v>662</v>
      </c>
      <c r="J186" s="79">
        <v>1840000</v>
      </c>
      <c r="K186" s="79"/>
      <c r="L186" s="79">
        <v>1500000</v>
      </c>
      <c r="M186" s="63"/>
      <c r="N186" s="79">
        <v>1764355.49</v>
      </c>
    </row>
    <row r="187" spans="1:14" ht="33.75">
      <c r="A187" s="50" t="s">
        <v>388</v>
      </c>
      <c r="B187" s="16" t="s">
        <v>496</v>
      </c>
      <c r="C187" s="79">
        <v>200000</v>
      </c>
      <c r="D187" s="79"/>
      <c r="E187" s="132">
        <v>150000</v>
      </c>
      <c r="F187" s="63"/>
      <c r="G187" s="167">
        <v>650176.73</v>
      </c>
      <c r="H187" s="52"/>
      <c r="I187" s="16"/>
      <c r="J187" s="79">
        <v>0</v>
      </c>
      <c r="K187" s="79"/>
      <c r="L187" s="79">
        <v>0</v>
      </c>
      <c r="M187" s="63"/>
      <c r="N187" s="79">
        <v>0</v>
      </c>
    </row>
    <row r="188" spans="1:14" ht="33.75">
      <c r="A188" s="62"/>
      <c r="C188" s="79">
        <v>0</v>
      </c>
      <c r="D188" s="79"/>
      <c r="E188" s="132">
        <v>0</v>
      </c>
      <c r="F188" s="63"/>
      <c r="G188" s="167">
        <v>0</v>
      </c>
      <c r="H188" s="52" t="s">
        <v>331</v>
      </c>
      <c r="I188" s="52" t="s">
        <v>1026</v>
      </c>
      <c r="J188" s="79">
        <v>65000</v>
      </c>
      <c r="K188" s="79"/>
      <c r="L188" s="79">
        <v>65000</v>
      </c>
      <c r="M188" s="63"/>
      <c r="N188" s="79">
        <v>51601.2</v>
      </c>
    </row>
    <row r="189" spans="1:14" ht="33.75">
      <c r="A189" s="50" t="s">
        <v>1067</v>
      </c>
      <c r="B189" s="52" t="s">
        <v>497</v>
      </c>
      <c r="C189" s="79">
        <v>266000</v>
      </c>
      <c r="D189" s="79"/>
      <c r="E189" s="132">
        <v>266000</v>
      </c>
      <c r="F189" s="63"/>
      <c r="G189" s="167">
        <v>178893.75</v>
      </c>
      <c r="H189" s="52"/>
      <c r="I189" s="52"/>
      <c r="J189" s="79"/>
      <c r="K189" s="79"/>
      <c r="L189" s="79">
        <v>0</v>
      </c>
      <c r="M189" s="63"/>
      <c r="N189" s="79"/>
    </row>
    <row r="190" spans="1:14" ht="33.75">
      <c r="A190" s="50"/>
      <c r="B190" s="52"/>
      <c r="C190" s="79">
        <v>0</v>
      </c>
      <c r="D190" s="79"/>
      <c r="E190" s="132">
        <v>0</v>
      </c>
      <c r="F190" s="63"/>
      <c r="G190" s="167">
        <v>0</v>
      </c>
      <c r="H190" s="50" t="s">
        <v>1920</v>
      </c>
      <c r="I190" s="52" t="s">
        <v>1784</v>
      </c>
      <c r="J190" s="79">
        <v>2500</v>
      </c>
      <c r="K190" s="79"/>
      <c r="L190" s="79">
        <v>1500</v>
      </c>
      <c r="M190" s="63"/>
      <c r="N190" s="79">
        <v>12256.19</v>
      </c>
    </row>
    <row r="191" spans="1:14" ht="33.75">
      <c r="A191" s="52" t="s">
        <v>248</v>
      </c>
      <c r="B191" s="52" t="s">
        <v>499</v>
      </c>
      <c r="C191" s="79">
        <v>1350000</v>
      </c>
      <c r="D191" s="79"/>
      <c r="E191" s="132">
        <v>1200000</v>
      </c>
      <c r="F191" s="63"/>
      <c r="G191" s="167">
        <v>1323249.93</v>
      </c>
      <c r="H191" s="56"/>
      <c r="I191" s="16"/>
      <c r="J191" s="79">
        <v>0</v>
      </c>
      <c r="K191" s="79"/>
      <c r="L191" s="79">
        <v>0</v>
      </c>
      <c r="M191" s="63"/>
      <c r="N191" s="79">
        <v>0</v>
      </c>
    </row>
    <row r="192" spans="1:14" ht="33.75">
      <c r="A192" s="50"/>
      <c r="B192" s="52"/>
      <c r="C192" s="79">
        <v>0</v>
      </c>
      <c r="D192" s="79"/>
      <c r="E192" s="132">
        <v>0</v>
      </c>
      <c r="F192" s="63"/>
      <c r="G192" s="167">
        <v>0</v>
      </c>
      <c r="H192" s="52" t="s">
        <v>1927</v>
      </c>
      <c r="I192" s="52" t="s">
        <v>1365</v>
      </c>
      <c r="J192" s="79">
        <v>66500</v>
      </c>
      <c r="K192" s="79"/>
      <c r="L192" s="79">
        <v>29600</v>
      </c>
      <c r="M192" s="63"/>
      <c r="N192" s="79">
        <v>63319.93</v>
      </c>
    </row>
    <row r="193" spans="1:14" ht="33.75">
      <c r="A193" s="52" t="s">
        <v>1710</v>
      </c>
      <c r="B193" s="52" t="s">
        <v>500</v>
      </c>
      <c r="C193" s="79">
        <v>200000</v>
      </c>
      <c r="D193" s="79"/>
      <c r="E193" s="132">
        <v>200000</v>
      </c>
      <c r="F193" s="63"/>
      <c r="G193" s="167">
        <v>370606.5</v>
      </c>
      <c r="I193" s="16"/>
      <c r="J193" s="79">
        <v>0</v>
      </c>
      <c r="K193" s="79"/>
      <c r="L193" s="79">
        <v>0</v>
      </c>
      <c r="M193" s="63"/>
      <c r="N193" s="79">
        <v>0</v>
      </c>
    </row>
    <row r="194" spans="1:14" ht="33.75">
      <c r="A194" s="52"/>
      <c r="C194" s="79">
        <v>0</v>
      </c>
      <c r="D194" s="79"/>
      <c r="E194" s="132">
        <v>0</v>
      </c>
      <c r="F194" s="63"/>
      <c r="G194" s="167">
        <v>0</v>
      </c>
      <c r="H194" s="50" t="s">
        <v>276</v>
      </c>
      <c r="I194" s="52" t="s">
        <v>1785</v>
      </c>
      <c r="J194" s="79">
        <v>8000</v>
      </c>
      <c r="K194" s="79"/>
      <c r="L194" s="79">
        <v>8000</v>
      </c>
      <c r="M194" s="63"/>
      <c r="N194" s="79">
        <v>17366.7</v>
      </c>
    </row>
    <row r="195" spans="1:14" ht="33.75">
      <c r="A195" s="50" t="s">
        <v>192</v>
      </c>
      <c r="B195" s="52" t="s">
        <v>2169</v>
      </c>
      <c r="C195" s="79">
        <v>1800000</v>
      </c>
      <c r="D195" s="79"/>
      <c r="E195" s="132">
        <v>1800000</v>
      </c>
      <c r="F195" s="63"/>
      <c r="G195" s="167">
        <v>1681921.03</v>
      </c>
      <c r="I195" s="16"/>
      <c r="J195" s="79">
        <v>0</v>
      </c>
      <c r="K195" s="79"/>
      <c r="L195" s="79">
        <v>0</v>
      </c>
      <c r="M195" s="63"/>
      <c r="N195" s="79">
        <v>0</v>
      </c>
    </row>
    <row r="196" spans="1:14" ht="33.75">
      <c r="A196" s="50"/>
      <c r="B196" s="52"/>
      <c r="C196" s="79">
        <v>0</v>
      </c>
      <c r="D196" s="79"/>
      <c r="E196" s="132">
        <v>0</v>
      </c>
      <c r="F196" s="63"/>
      <c r="G196" s="167">
        <v>0</v>
      </c>
      <c r="H196" s="50" t="s">
        <v>309</v>
      </c>
      <c r="I196" s="52" t="s">
        <v>797</v>
      </c>
      <c r="J196" s="79">
        <v>133000</v>
      </c>
      <c r="K196" s="79"/>
      <c r="L196" s="79">
        <v>133000</v>
      </c>
      <c r="M196" s="63"/>
      <c r="N196" s="79">
        <v>31835</v>
      </c>
    </row>
    <row r="197" spans="1:14" ht="33.75">
      <c r="A197" s="52" t="s">
        <v>1711</v>
      </c>
      <c r="B197" s="52" t="s">
        <v>501</v>
      </c>
      <c r="C197" s="79">
        <v>4600000</v>
      </c>
      <c r="D197" s="79"/>
      <c r="E197" s="132">
        <v>4900000</v>
      </c>
      <c r="F197" s="63"/>
      <c r="G197" s="167">
        <v>4586856.49</v>
      </c>
      <c r="H197" s="62"/>
      <c r="I197" s="16"/>
      <c r="J197" s="79">
        <v>0</v>
      </c>
      <c r="K197" s="79"/>
      <c r="L197" s="79">
        <v>0</v>
      </c>
      <c r="M197" s="63"/>
      <c r="N197" s="79">
        <v>0</v>
      </c>
    </row>
    <row r="198" spans="1:14" ht="33.75">
      <c r="A198" s="16" t="s">
        <v>11</v>
      </c>
      <c r="C198" s="79">
        <v>0</v>
      </c>
      <c r="D198" s="79"/>
      <c r="E198" s="132">
        <v>0</v>
      </c>
      <c r="F198" s="63"/>
      <c r="G198" s="167">
        <v>0</v>
      </c>
      <c r="H198" s="50" t="s">
        <v>1209</v>
      </c>
      <c r="I198" s="52" t="s">
        <v>800</v>
      </c>
      <c r="J198" s="79">
        <v>133000</v>
      </c>
      <c r="K198" s="79"/>
      <c r="L198" s="79">
        <v>133000</v>
      </c>
      <c r="M198" s="63"/>
      <c r="N198" s="79">
        <v>78922</v>
      </c>
    </row>
    <row r="199" spans="1:14" ht="33.75">
      <c r="A199" s="50" t="s">
        <v>1606</v>
      </c>
      <c r="B199" s="52" t="s">
        <v>502</v>
      </c>
      <c r="C199" s="79">
        <v>64500</v>
      </c>
      <c r="D199" s="79"/>
      <c r="E199" s="132">
        <v>60000</v>
      </c>
      <c r="F199" s="63"/>
      <c r="G199" s="167">
        <v>45593.599999999999</v>
      </c>
      <c r="H199" s="62"/>
      <c r="I199" s="16"/>
      <c r="J199" s="79">
        <v>0</v>
      </c>
      <c r="K199" s="79"/>
      <c r="L199" s="79">
        <v>0</v>
      </c>
      <c r="M199" s="63"/>
      <c r="N199" s="79">
        <v>0</v>
      </c>
    </row>
    <row r="200" spans="1:14" ht="33.75">
      <c r="C200" s="79">
        <v>0</v>
      </c>
      <c r="D200" s="79"/>
      <c r="E200" s="132">
        <v>0</v>
      </c>
      <c r="F200" s="63"/>
      <c r="G200" s="167">
        <v>0</v>
      </c>
      <c r="H200" s="52" t="s">
        <v>1928</v>
      </c>
      <c r="I200" s="52" t="s">
        <v>1366</v>
      </c>
      <c r="J200" s="79">
        <v>2850000</v>
      </c>
      <c r="K200" s="79"/>
      <c r="L200" s="79">
        <v>2650000</v>
      </c>
      <c r="M200" s="63"/>
      <c r="N200" s="79">
        <v>2431128.12</v>
      </c>
    </row>
    <row r="201" spans="1:14" ht="33.75">
      <c r="A201" s="50" t="s">
        <v>1713</v>
      </c>
      <c r="B201" s="52" t="s">
        <v>792</v>
      </c>
      <c r="C201" s="79">
        <v>378000</v>
      </c>
      <c r="D201" s="79"/>
      <c r="E201" s="132">
        <v>310200</v>
      </c>
      <c r="F201" s="63"/>
      <c r="G201" s="167">
        <v>273816.59000000003</v>
      </c>
      <c r="H201" s="28"/>
      <c r="I201" s="16"/>
      <c r="J201" s="79">
        <v>0</v>
      </c>
      <c r="K201" s="79"/>
      <c r="L201" s="79">
        <v>0</v>
      </c>
      <c r="M201" s="63"/>
      <c r="N201" s="79">
        <v>0</v>
      </c>
    </row>
    <row r="202" spans="1:14" ht="33.75">
      <c r="C202" s="79">
        <v>0</v>
      </c>
      <c r="D202" s="79"/>
      <c r="E202" s="132">
        <v>0</v>
      </c>
      <c r="F202" s="63"/>
      <c r="G202" s="167">
        <v>0</v>
      </c>
      <c r="H202" s="50" t="s">
        <v>1468</v>
      </c>
      <c r="I202" s="52" t="s">
        <v>495</v>
      </c>
      <c r="J202" s="132">
        <v>130000</v>
      </c>
      <c r="K202" s="132"/>
      <c r="L202" s="79">
        <v>1400000</v>
      </c>
      <c r="M202" s="63"/>
      <c r="N202" s="79">
        <v>511216.26</v>
      </c>
    </row>
    <row r="203" spans="1:14" ht="33.75">
      <c r="A203" s="50" t="s">
        <v>1712</v>
      </c>
      <c r="B203" s="52" t="s">
        <v>503</v>
      </c>
      <c r="C203" s="79">
        <v>370000</v>
      </c>
      <c r="D203" s="79"/>
      <c r="E203" s="132">
        <v>420000</v>
      </c>
      <c r="F203" s="63"/>
      <c r="G203" s="167">
        <v>444176.96</v>
      </c>
      <c r="H203" s="48"/>
      <c r="I203" s="48"/>
      <c r="J203" s="79">
        <v>0</v>
      </c>
      <c r="K203" s="79"/>
      <c r="L203" s="79">
        <v>0</v>
      </c>
      <c r="M203" s="63"/>
      <c r="N203" s="79">
        <v>0</v>
      </c>
    </row>
    <row r="204" spans="1:14">
      <c r="C204" s="41">
        <v>0</v>
      </c>
      <c r="D204" s="41"/>
      <c r="E204" s="132"/>
      <c r="F204" s="77"/>
      <c r="H204" s="52" t="s">
        <v>1107</v>
      </c>
      <c r="I204" s="52" t="s">
        <v>1786</v>
      </c>
      <c r="J204" s="79">
        <v>2800</v>
      </c>
      <c r="K204" s="79"/>
      <c r="L204" s="79">
        <v>8800</v>
      </c>
      <c r="M204" s="63"/>
      <c r="N204" s="79">
        <v>2759.23</v>
      </c>
    </row>
    <row r="205" spans="1:14" ht="33.75">
      <c r="A205" s="56" t="s">
        <v>193</v>
      </c>
      <c r="B205" s="52" t="s">
        <v>1389</v>
      </c>
      <c r="C205" s="79">
        <v>0</v>
      </c>
      <c r="D205" s="79"/>
      <c r="E205" s="132">
        <v>0</v>
      </c>
      <c r="F205" s="63"/>
      <c r="G205" s="167">
        <v>36302</v>
      </c>
      <c r="H205" s="50"/>
      <c r="I205" s="52"/>
      <c r="J205" s="79">
        <v>0</v>
      </c>
      <c r="K205" s="79"/>
      <c r="L205" s="79">
        <v>0</v>
      </c>
      <c r="M205" s="63"/>
      <c r="N205" s="79">
        <v>0</v>
      </c>
    </row>
    <row r="206" spans="1:14">
      <c r="A206" s="56"/>
      <c r="B206" s="52"/>
      <c r="C206" s="132"/>
      <c r="D206" s="132"/>
      <c r="E206" s="132"/>
      <c r="F206" s="63"/>
      <c r="G206" s="132"/>
      <c r="H206" s="50" t="s">
        <v>1736</v>
      </c>
      <c r="I206" s="52" t="s">
        <v>40</v>
      </c>
      <c r="J206" s="79"/>
      <c r="K206" s="79"/>
      <c r="L206" s="79">
        <v>140000</v>
      </c>
      <c r="M206" s="63"/>
      <c r="N206" s="79">
        <v>127447.73</v>
      </c>
    </row>
    <row r="207" spans="1:14">
      <c r="A207" s="56"/>
      <c r="B207" s="52"/>
      <c r="C207" s="132"/>
      <c r="D207" s="132"/>
      <c r="E207" s="132"/>
      <c r="F207" s="63"/>
      <c r="G207" s="132"/>
      <c r="H207" s="50"/>
      <c r="I207" s="52"/>
      <c r="J207" s="79"/>
      <c r="K207" s="79"/>
      <c r="L207" s="79"/>
      <c r="M207" s="63"/>
      <c r="N207" s="79"/>
    </row>
    <row r="208" spans="1:14">
      <c r="A208" s="56"/>
      <c r="B208" s="52"/>
      <c r="C208" s="115"/>
      <c r="D208" s="115"/>
      <c r="E208" s="132"/>
      <c r="F208" s="77"/>
      <c r="G208" s="115"/>
      <c r="H208" s="50" t="s">
        <v>1446</v>
      </c>
      <c r="I208" s="52" t="s">
        <v>1338</v>
      </c>
      <c r="J208" s="79">
        <v>100000</v>
      </c>
      <c r="K208" s="79"/>
      <c r="L208" s="79">
        <v>0</v>
      </c>
      <c r="M208" s="63"/>
      <c r="N208" s="79">
        <v>142122.23999999999</v>
      </c>
    </row>
    <row r="209" spans="1:14">
      <c r="A209" s="56"/>
      <c r="B209" s="52"/>
      <c r="C209" s="115"/>
      <c r="D209" s="115"/>
      <c r="E209" s="132"/>
      <c r="F209" s="77"/>
      <c r="G209" s="115"/>
      <c r="H209" s="50"/>
      <c r="I209" s="52"/>
      <c r="J209" s="79"/>
      <c r="K209" s="79"/>
      <c r="L209" s="79"/>
      <c r="M209" s="63"/>
      <c r="N209" s="79"/>
    </row>
    <row r="210" spans="1:14">
      <c r="C210" s="115"/>
      <c r="D210" s="115"/>
      <c r="E210" s="132"/>
      <c r="F210" s="77"/>
      <c r="G210" s="115"/>
      <c r="H210" s="50" t="s">
        <v>793</v>
      </c>
      <c r="I210" s="52" t="s">
        <v>196</v>
      </c>
      <c r="J210" s="79">
        <v>0</v>
      </c>
      <c r="K210" s="79"/>
      <c r="L210" s="79">
        <v>28500</v>
      </c>
      <c r="M210" s="63"/>
      <c r="N210" s="79">
        <v>6255</v>
      </c>
    </row>
    <row r="211" spans="1:14">
      <c r="C211" s="115"/>
      <c r="D211" s="115"/>
      <c r="E211" s="132"/>
      <c r="F211" s="77"/>
      <c r="G211" s="115"/>
      <c r="H211" s="50"/>
      <c r="I211" s="52"/>
      <c r="J211" s="79"/>
      <c r="K211" s="79"/>
      <c r="L211" s="79"/>
      <c r="M211" s="63"/>
      <c r="N211" s="79"/>
    </row>
    <row r="212" spans="1:14">
      <c r="A212" s="50"/>
      <c r="B212" s="52"/>
      <c r="C212" s="115"/>
      <c r="D212" s="115"/>
      <c r="E212" s="132"/>
      <c r="F212" s="77"/>
      <c r="G212" s="115"/>
      <c r="H212" s="50" t="s">
        <v>1108</v>
      </c>
      <c r="I212" s="16" t="s">
        <v>1497</v>
      </c>
      <c r="J212" s="79">
        <v>0</v>
      </c>
      <c r="K212" s="79"/>
      <c r="L212" s="79">
        <v>0</v>
      </c>
      <c r="M212" s="63"/>
      <c r="N212" s="79">
        <v>21585.1</v>
      </c>
    </row>
    <row r="213" spans="1:14">
      <c r="A213" s="50"/>
      <c r="B213" s="52"/>
      <c r="C213" s="115"/>
      <c r="D213" s="115"/>
      <c r="E213" s="132"/>
      <c r="F213" s="77"/>
      <c r="G213" s="115"/>
      <c r="H213" s="50"/>
      <c r="I213" s="16"/>
      <c r="J213" s="79"/>
      <c r="K213" s="79"/>
      <c r="L213" s="79"/>
      <c r="M213" s="63"/>
      <c r="N213" s="79"/>
    </row>
    <row r="214" spans="1:14">
      <c r="A214" s="50"/>
      <c r="B214" s="52"/>
      <c r="C214" s="115"/>
      <c r="D214" s="115"/>
      <c r="E214" s="115"/>
      <c r="F214" s="77"/>
      <c r="G214" s="115"/>
      <c r="H214" s="56" t="s">
        <v>273</v>
      </c>
      <c r="I214" s="16" t="s">
        <v>614</v>
      </c>
      <c r="J214" s="79">
        <v>20000</v>
      </c>
      <c r="K214" s="79"/>
      <c r="L214" s="79">
        <v>20000</v>
      </c>
      <c r="M214" s="63"/>
      <c r="N214" s="79">
        <v>20869.11</v>
      </c>
    </row>
    <row r="215" spans="1:14">
      <c r="A215" s="56"/>
      <c r="C215" s="115"/>
      <c r="D215" s="115"/>
      <c r="E215" s="132"/>
      <c r="F215" s="77"/>
      <c r="G215" s="115"/>
      <c r="I215" s="16"/>
      <c r="J215" s="79">
        <v>0</v>
      </c>
      <c r="K215" s="79"/>
      <c r="L215" s="79">
        <v>0</v>
      </c>
      <c r="M215" s="63"/>
      <c r="N215" s="79">
        <v>0</v>
      </c>
    </row>
    <row r="216" spans="1:14">
      <c r="A216" s="50"/>
      <c r="B216" s="52"/>
      <c r="C216" s="115"/>
      <c r="D216" s="115"/>
      <c r="E216" s="115"/>
      <c r="F216" s="77"/>
      <c r="G216" s="115"/>
      <c r="H216" s="56" t="s">
        <v>270</v>
      </c>
      <c r="I216" s="16" t="s">
        <v>790</v>
      </c>
      <c r="J216" s="79"/>
      <c r="K216" s="79"/>
      <c r="L216" s="79">
        <v>650000</v>
      </c>
      <c r="M216" s="63"/>
      <c r="N216" s="79">
        <v>584200</v>
      </c>
    </row>
    <row r="217" spans="1:14">
      <c r="A217" s="50"/>
      <c r="B217" s="52"/>
      <c r="C217" s="115"/>
      <c r="D217" s="115"/>
      <c r="E217" s="132"/>
      <c r="F217" s="77"/>
      <c r="G217" s="115"/>
      <c r="I217" s="16"/>
      <c r="J217" s="79">
        <v>0</v>
      </c>
      <c r="K217" s="79"/>
      <c r="L217" s="79">
        <v>0</v>
      </c>
      <c r="M217" s="63"/>
      <c r="N217" s="79">
        <v>0</v>
      </c>
    </row>
    <row r="218" spans="1:14">
      <c r="A218" s="52"/>
      <c r="B218" s="52"/>
      <c r="C218" s="115"/>
      <c r="D218" s="115"/>
      <c r="E218" s="115"/>
      <c r="F218" s="77"/>
      <c r="G218" s="115"/>
      <c r="H218" s="50" t="s">
        <v>271</v>
      </c>
      <c r="I218" s="52" t="s">
        <v>502</v>
      </c>
      <c r="J218" s="79">
        <v>64500</v>
      </c>
      <c r="K218" s="79"/>
      <c r="L218" s="79">
        <v>60000</v>
      </c>
      <c r="M218" s="63"/>
      <c r="N218" s="79">
        <v>45592.52</v>
      </c>
    </row>
    <row r="219" spans="1:14">
      <c r="A219" s="50"/>
      <c r="C219" s="115"/>
      <c r="D219" s="115"/>
      <c r="E219" s="132"/>
      <c r="F219" s="77"/>
      <c r="G219" s="115"/>
      <c r="H219" s="52"/>
      <c r="I219" s="52"/>
      <c r="J219" s="79">
        <v>0</v>
      </c>
      <c r="K219" s="79"/>
      <c r="L219" s="79">
        <v>0</v>
      </c>
      <c r="M219" s="63"/>
      <c r="N219" s="79">
        <v>0</v>
      </c>
    </row>
    <row r="220" spans="1:14">
      <c r="A220" s="50"/>
      <c r="C220" s="115"/>
      <c r="D220" s="115"/>
      <c r="E220" s="115"/>
      <c r="F220" s="77"/>
      <c r="G220" s="115"/>
      <c r="H220" s="50" t="s">
        <v>272</v>
      </c>
      <c r="I220" s="16" t="s">
        <v>615</v>
      </c>
      <c r="J220" s="79">
        <v>60000</v>
      </c>
      <c r="K220" s="79"/>
      <c r="L220" s="79">
        <v>60000</v>
      </c>
      <c r="M220" s="63"/>
      <c r="N220" s="79">
        <v>98034.34</v>
      </c>
    </row>
    <row r="221" spans="1:14">
      <c r="A221" s="50"/>
      <c r="C221" s="115"/>
      <c r="D221" s="115"/>
      <c r="E221" s="132"/>
      <c r="F221" s="77"/>
      <c r="G221" s="115"/>
      <c r="I221" s="16"/>
      <c r="J221" s="79">
        <v>0</v>
      </c>
      <c r="K221" s="79"/>
      <c r="L221" s="79">
        <v>0</v>
      </c>
      <c r="M221" s="63"/>
      <c r="N221" s="79">
        <v>0</v>
      </c>
    </row>
    <row r="222" spans="1:14">
      <c r="A222" s="50"/>
      <c r="B222" s="52"/>
      <c r="C222" s="115"/>
      <c r="D222" s="115"/>
      <c r="E222" s="115"/>
      <c r="F222" s="77"/>
      <c r="G222" s="115"/>
      <c r="H222" s="50" t="s">
        <v>1452</v>
      </c>
      <c r="I222" s="16" t="s">
        <v>616</v>
      </c>
      <c r="J222" s="79">
        <v>175000</v>
      </c>
      <c r="K222" s="79"/>
      <c r="L222" s="79">
        <v>160000</v>
      </c>
      <c r="M222" s="63"/>
      <c r="N222" s="79">
        <v>197175.6</v>
      </c>
    </row>
    <row r="223" spans="1:14">
      <c r="A223" s="64"/>
      <c r="C223" s="115"/>
      <c r="D223" s="115"/>
      <c r="E223" s="132"/>
      <c r="F223" s="77"/>
      <c r="G223" s="115"/>
      <c r="H223" s="50"/>
      <c r="I223" s="16"/>
      <c r="J223" s="79">
        <v>0</v>
      </c>
      <c r="K223" s="79"/>
      <c r="L223" s="79">
        <v>0</v>
      </c>
      <c r="M223" s="63"/>
      <c r="N223" s="79">
        <v>0</v>
      </c>
    </row>
    <row r="224" spans="1:14">
      <c r="A224" s="50"/>
      <c r="B224" s="52"/>
      <c r="C224" s="115"/>
      <c r="D224" s="115"/>
      <c r="E224" s="115"/>
      <c r="F224" s="77"/>
      <c r="G224" s="115"/>
      <c r="H224" s="50" t="s">
        <v>1453</v>
      </c>
      <c r="I224" s="52" t="s">
        <v>617</v>
      </c>
      <c r="J224" s="79">
        <v>810000</v>
      </c>
      <c r="K224" s="79"/>
      <c r="L224" s="79">
        <v>722000</v>
      </c>
      <c r="M224" s="63"/>
      <c r="N224" s="79">
        <v>810035</v>
      </c>
    </row>
    <row r="225" spans="1:14">
      <c r="A225" s="50"/>
      <c r="B225" s="52"/>
      <c r="C225" s="115"/>
      <c r="D225" s="115"/>
      <c r="E225" s="115"/>
      <c r="F225" s="77"/>
      <c r="G225" s="115"/>
      <c r="H225" s="64"/>
      <c r="I225" s="16"/>
      <c r="J225" s="79">
        <v>0</v>
      </c>
      <c r="K225" s="79"/>
      <c r="L225" s="79">
        <v>0</v>
      </c>
      <c r="M225" s="63"/>
      <c r="N225" s="79">
        <v>0</v>
      </c>
    </row>
    <row r="226" spans="1:14">
      <c r="A226" s="50"/>
      <c r="C226" s="115"/>
      <c r="D226" s="115"/>
      <c r="E226" s="115"/>
      <c r="F226" s="77"/>
      <c r="G226" s="115"/>
      <c r="H226" s="50" t="s">
        <v>274</v>
      </c>
      <c r="I226" s="52" t="s">
        <v>618</v>
      </c>
      <c r="J226" s="79">
        <v>19000</v>
      </c>
      <c r="K226" s="79"/>
      <c r="L226" s="79">
        <v>19000</v>
      </c>
      <c r="M226" s="63"/>
      <c r="N226" s="79">
        <v>19000</v>
      </c>
    </row>
    <row r="227" spans="1:14">
      <c r="A227" s="62"/>
      <c r="C227" s="115"/>
      <c r="D227" s="115"/>
      <c r="E227" s="115"/>
      <c r="F227" s="77"/>
      <c r="G227" s="115"/>
      <c r="H227" s="50"/>
      <c r="I227" s="52"/>
      <c r="J227" s="79">
        <v>0</v>
      </c>
      <c r="K227" s="79"/>
      <c r="L227" s="79">
        <v>0</v>
      </c>
      <c r="M227" s="63"/>
      <c r="N227" s="79">
        <v>0</v>
      </c>
    </row>
    <row r="228" spans="1:14">
      <c r="A228" s="50"/>
      <c r="C228" s="115"/>
      <c r="D228" s="115"/>
      <c r="E228" s="115"/>
      <c r="F228" s="77"/>
      <c r="G228" s="115"/>
      <c r="H228" s="50" t="s">
        <v>1929</v>
      </c>
      <c r="I228" s="16" t="s">
        <v>326</v>
      </c>
      <c r="J228" s="79">
        <v>40000</v>
      </c>
      <c r="K228" s="79"/>
      <c r="L228" s="79">
        <v>15000</v>
      </c>
      <c r="M228" s="63"/>
      <c r="N228" s="79">
        <v>65550</v>
      </c>
    </row>
    <row r="229" spans="1:14">
      <c r="A229" s="50"/>
      <c r="C229" s="115"/>
      <c r="D229" s="115"/>
      <c r="E229" s="115"/>
      <c r="F229" s="77"/>
      <c r="G229" s="115"/>
      <c r="H229" s="50"/>
      <c r="I229" s="52"/>
      <c r="J229" s="79">
        <v>0</v>
      </c>
      <c r="K229" s="79"/>
      <c r="L229" s="79">
        <v>0</v>
      </c>
      <c r="M229" s="63"/>
      <c r="N229" s="79">
        <v>0</v>
      </c>
    </row>
    <row r="230" spans="1:14">
      <c r="A230" s="50"/>
      <c r="B230" s="52"/>
      <c r="C230" s="115"/>
      <c r="D230" s="115"/>
      <c r="E230" s="115"/>
      <c r="F230" s="77"/>
      <c r="G230" s="115"/>
      <c r="H230" s="50" t="s">
        <v>1210</v>
      </c>
      <c r="I230" s="16" t="s">
        <v>327</v>
      </c>
      <c r="J230" s="79"/>
      <c r="K230" s="79"/>
      <c r="L230" s="79">
        <v>70000</v>
      </c>
      <c r="M230" s="63"/>
      <c r="N230" s="79">
        <v>68100</v>
      </c>
    </row>
    <row r="231" spans="1:14">
      <c r="A231" s="50"/>
      <c r="B231" s="52"/>
      <c r="C231" s="115"/>
      <c r="D231" s="115"/>
      <c r="E231" s="115"/>
      <c r="F231" s="77"/>
      <c r="G231" s="115"/>
      <c r="H231" s="62"/>
      <c r="I231" s="16" t="s">
        <v>506</v>
      </c>
      <c r="J231" s="79">
        <v>0</v>
      </c>
      <c r="K231" s="79"/>
      <c r="L231" s="79">
        <v>0</v>
      </c>
      <c r="M231" s="63"/>
      <c r="N231" s="79">
        <v>0</v>
      </c>
    </row>
    <row r="232" spans="1:14">
      <c r="A232" s="56"/>
      <c r="C232" s="115"/>
      <c r="D232" s="115"/>
      <c r="E232" s="115"/>
      <c r="F232" s="77"/>
      <c r="G232" s="115"/>
      <c r="H232" s="50"/>
      <c r="I232" s="16"/>
      <c r="J232" s="79">
        <v>0</v>
      </c>
      <c r="K232" s="79"/>
      <c r="L232" s="79">
        <v>0</v>
      </c>
      <c r="M232" s="63"/>
      <c r="N232" s="79">
        <v>0</v>
      </c>
    </row>
    <row r="233" spans="1:14">
      <c r="A233" s="52"/>
      <c r="B233" s="52"/>
      <c r="C233" s="115"/>
      <c r="D233" s="115"/>
      <c r="E233" s="115"/>
      <c r="F233" s="77"/>
      <c r="G233" s="115"/>
      <c r="H233" s="50" t="s">
        <v>175</v>
      </c>
      <c r="I233" s="52" t="s">
        <v>507</v>
      </c>
      <c r="J233" s="79">
        <v>1721000</v>
      </c>
      <c r="K233" s="79"/>
      <c r="L233" s="79">
        <v>1721000</v>
      </c>
      <c r="M233" s="63"/>
      <c r="N233" s="79">
        <v>1682598.69</v>
      </c>
    </row>
    <row r="234" spans="1:14">
      <c r="A234" s="52"/>
      <c r="B234" s="52"/>
      <c r="C234" s="115"/>
      <c r="D234" s="115"/>
      <c r="E234" s="115"/>
      <c r="F234" s="77"/>
      <c r="G234" s="115"/>
      <c r="H234" s="50"/>
      <c r="I234" s="52"/>
      <c r="J234" s="79"/>
      <c r="K234" s="79"/>
      <c r="L234" s="79"/>
      <c r="M234" s="63"/>
      <c r="N234" s="79"/>
    </row>
    <row r="235" spans="1:14">
      <c r="A235" s="52"/>
      <c r="B235" s="52"/>
      <c r="C235" s="115"/>
      <c r="D235" s="115"/>
      <c r="E235" s="115"/>
      <c r="F235" s="77"/>
      <c r="G235" s="115"/>
      <c r="H235" s="50" t="s">
        <v>1224</v>
      </c>
      <c r="I235" s="52" t="s">
        <v>1770</v>
      </c>
      <c r="J235" s="79">
        <v>0</v>
      </c>
      <c r="K235" s="79"/>
      <c r="L235" s="79"/>
      <c r="M235" s="63"/>
      <c r="N235" s="79">
        <v>33374</v>
      </c>
    </row>
    <row r="236" spans="1:14">
      <c r="A236" s="62"/>
      <c r="C236" s="115"/>
      <c r="D236" s="115"/>
      <c r="E236" s="115"/>
      <c r="F236" s="77"/>
      <c r="G236" s="115"/>
      <c r="H236" s="56"/>
      <c r="I236" s="52"/>
      <c r="J236" s="79"/>
      <c r="K236" s="79"/>
      <c r="L236" s="79"/>
      <c r="M236" s="63"/>
      <c r="N236" s="79"/>
    </row>
    <row r="237" spans="1:14">
      <c r="A237" s="50"/>
      <c r="B237" s="52"/>
      <c r="C237" s="115"/>
      <c r="D237" s="115"/>
      <c r="E237" s="115"/>
      <c r="F237" s="77"/>
      <c r="G237" s="115"/>
      <c r="H237" s="52" t="s">
        <v>1734</v>
      </c>
      <c r="I237" s="52" t="s">
        <v>496</v>
      </c>
      <c r="J237" s="79">
        <v>200000</v>
      </c>
      <c r="K237" s="79"/>
      <c r="L237" s="79">
        <v>150000</v>
      </c>
      <c r="M237" s="63"/>
      <c r="N237" s="79">
        <v>229509.55</v>
      </c>
    </row>
    <row r="238" spans="1:14">
      <c r="A238" s="62"/>
      <c r="C238" s="115"/>
      <c r="D238" s="115"/>
      <c r="E238" s="115"/>
      <c r="F238" s="77"/>
      <c r="G238" s="115"/>
      <c r="H238" s="52"/>
      <c r="I238" s="52"/>
      <c r="J238" s="79">
        <v>0</v>
      </c>
      <c r="K238" s="79"/>
      <c r="L238" s="79">
        <v>0</v>
      </c>
      <c r="M238" s="63"/>
      <c r="N238" s="79"/>
    </row>
    <row r="239" spans="1:14">
      <c r="A239" s="56"/>
      <c r="C239" s="115"/>
      <c r="D239" s="115"/>
      <c r="E239" s="115"/>
      <c r="F239" s="77"/>
      <c r="G239" s="115"/>
      <c r="H239" s="52" t="s">
        <v>1212</v>
      </c>
      <c r="I239" s="52" t="s">
        <v>508</v>
      </c>
      <c r="J239" s="79">
        <v>205000</v>
      </c>
      <c r="K239" s="79"/>
      <c r="L239" s="79">
        <v>65000</v>
      </c>
      <c r="M239" s="63"/>
      <c r="N239" s="79">
        <v>74125.87</v>
      </c>
    </row>
    <row r="240" spans="1:14">
      <c r="A240" s="56"/>
      <c r="C240" s="115"/>
      <c r="D240" s="115"/>
      <c r="E240" s="115"/>
      <c r="F240" s="77"/>
      <c r="G240" s="115"/>
      <c r="I240" s="16"/>
      <c r="J240" s="79">
        <v>0</v>
      </c>
      <c r="K240" s="79"/>
      <c r="L240" s="79">
        <v>0</v>
      </c>
      <c r="M240" s="63"/>
      <c r="N240" s="79">
        <v>0</v>
      </c>
    </row>
    <row r="241" spans="1:15">
      <c r="A241" s="56"/>
      <c r="C241" s="115"/>
      <c r="D241" s="115"/>
      <c r="E241" s="115"/>
      <c r="F241" s="77"/>
      <c r="G241" s="115"/>
      <c r="H241" s="52" t="s">
        <v>1221</v>
      </c>
      <c r="I241" s="52" t="s">
        <v>757</v>
      </c>
      <c r="J241" s="79">
        <v>170000</v>
      </c>
      <c r="K241" s="79"/>
      <c r="L241" s="79">
        <v>170000</v>
      </c>
      <c r="M241" s="63"/>
      <c r="N241" s="79">
        <v>170400</v>
      </c>
    </row>
    <row r="242" spans="1:15">
      <c r="A242" s="56"/>
      <c r="C242" s="115"/>
      <c r="D242" s="115"/>
      <c r="E242" s="115"/>
      <c r="F242" s="77"/>
      <c r="G242" s="115"/>
      <c r="H242" s="52"/>
      <c r="I242" s="52" t="s">
        <v>756</v>
      </c>
      <c r="J242" s="79">
        <v>0</v>
      </c>
      <c r="K242" s="79"/>
      <c r="L242" s="79">
        <v>0</v>
      </c>
      <c r="M242" s="63"/>
      <c r="N242" s="79">
        <v>0</v>
      </c>
    </row>
    <row r="243" spans="1:15">
      <c r="A243" s="56"/>
      <c r="C243" s="115"/>
      <c r="D243" s="115"/>
      <c r="E243" s="115"/>
      <c r="F243" s="77"/>
      <c r="G243" s="115"/>
      <c r="H243" s="50" t="s">
        <v>1213</v>
      </c>
      <c r="I243" s="52" t="s">
        <v>503</v>
      </c>
      <c r="J243" s="79">
        <v>370000</v>
      </c>
      <c r="K243" s="79"/>
      <c r="L243" s="79">
        <v>420000</v>
      </c>
      <c r="M243" s="63"/>
      <c r="N243" s="79">
        <v>352438.96</v>
      </c>
    </row>
    <row r="244" spans="1:15">
      <c r="A244" s="56"/>
      <c r="C244" s="115"/>
      <c r="D244" s="115"/>
      <c r="E244" s="115"/>
      <c r="F244" s="77"/>
      <c r="G244" s="115"/>
      <c r="H244" s="50"/>
      <c r="I244" s="52"/>
      <c r="J244" s="79">
        <v>0</v>
      </c>
      <c r="K244" s="79"/>
      <c r="L244" s="79">
        <v>0</v>
      </c>
      <c r="M244" s="63"/>
      <c r="N244" s="79">
        <v>0</v>
      </c>
    </row>
    <row r="245" spans="1:15">
      <c r="A245" s="56"/>
      <c r="C245" s="115"/>
      <c r="D245" s="115"/>
      <c r="E245" s="115"/>
      <c r="F245" s="77"/>
      <c r="G245" s="115"/>
      <c r="H245" s="50" t="s">
        <v>1225</v>
      </c>
      <c r="I245" s="52" t="s">
        <v>792</v>
      </c>
      <c r="J245" s="79">
        <v>500000</v>
      </c>
      <c r="K245" s="79"/>
      <c r="L245" s="79">
        <v>310200</v>
      </c>
      <c r="M245" s="63"/>
      <c r="N245" s="79">
        <v>254600.38</v>
      </c>
    </row>
    <row r="246" spans="1:15">
      <c r="A246" s="56"/>
      <c r="C246" s="115"/>
      <c r="D246" s="115"/>
      <c r="E246" s="115"/>
      <c r="F246" s="77"/>
      <c r="G246" s="115"/>
      <c r="H246" s="56"/>
      <c r="I246" s="52"/>
      <c r="J246" s="79">
        <v>0</v>
      </c>
      <c r="K246" s="79"/>
      <c r="L246" s="79">
        <v>0</v>
      </c>
      <c r="M246" s="63"/>
      <c r="N246" s="79">
        <v>0</v>
      </c>
    </row>
    <row r="247" spans="1:15" s="4" customFormat="1">
      <c r="A247" s="56"/>
      <c r="B247" s="16"/>
      <c r="C247" s="115"/>
      <c r="D247" s="115"/>
      <c r="E247" s="115"/>
      <c r="F247" s="77"/>
      <c r="G247" s="115"/>
      <c r="H247" s="50"/>
      <c r="I247" s="52"/>
      <c r="J247" s="41"/>
      <c r="K247" s="41"/>
      <c r="L247" s="41"/>
      <c r="M247" s="41"/>
      <c r="N247" s="83"/>
      <c r="O247" s="23"/>
    </row>
    <row r="248" spans="1:15">
      <c r="A248" s="50">
        <v>313211</v>
      </c>
      <c r="B248" s="52" t="s">
        <v>524</v>
      </c>
      <c r="C248" s="41">
        <f>SUM(C250:C254)</f>
        <v>190000</v>
      </c>
      <c r="D248" s="41"/>
      <c r="E248" s="41">
        <f>SUM(E250:E254)</f>
        <v>274000</v>
      </c>
      <c r="F248" s="41">
        <f>SUM(F250:F254)</f>
        <v>0</v>
      </c>
      <c r="G248" s="41">
        <f>SUM(G250:G254)</f>
        <v>249403</v>
      </c>
      <c r="H248" s="50">
        <v>813211</v>
      </c>
      <c r="I248" s="52" t="s">
        <v>524</v>
      </c>
      <c r="J248" s="41">
        <f>SUM(J250:J260)</f>
        <v>1120800</v>
      </c>
      <c r="K248" s="41"/>
      <c r="L248" s="41">
        <f>SUM(L250:L260)</f>
        <v>1256800</v>
      </c>
      <c r="M248" s="41">
        <f>SUM(M250:M260)</f>
        <v>0</v>
      </c>
      <c r="N248" s="41">
        <f>SUM(N250:N260)</f>
        <v>1181225.2999999998</v>
      </c>
    </row>
    <row r="249" spans="1:15" s="4" customFormat="1">
      <c r="A249" s="157" t="s">
        <v>12</v>
      </c>
      <c r="B249" s="157" t="s">
        <v>994</v>
      </c>
      <c r="C249" s="176" t="s">
        <v>660</v>
      </c>
      <c r="D249" s="131"/>
      <c r="E249" s="176" t="s">
        <v>7</v>
      </c>
      <c r="F249" s="158"/>
      <c r="G249" s="176" t="s">
        <v>7</v>
      </c>
      <c r="H249" s="157" t="s">
        <v>12</v>
      </c>
      <c r="I249" s="157" t="s">
        <v>994</v>
      </c>
      <c r="J249" s="176" t="s">
        <v>660</v>
      </c>
      <c r="K249" s="131"/>
      <c r="L249" s="176" t="s">
        <v>7</v>
      </c>
      <c r="M249" s="158"/>
      <c r="N249" s="176" t="s">
        <v>7</v>
      </c>
      <c r="O249" s="23"/>
    </row>
    <row r="250" spans="1:15">
      <c r="A250" s="50" t="s">
        <v>1916</v>
      </c>
      <c r="B250" s="52" t="s">
        <v>1694</v>
      </c>
      <c r="C250" s="79"/>
      <c r="D250" s="79"/>
      <c r="E250" s="132">
        <v>5000</v>
      </c>
      <c r="F250" s="63"/>
      <c r="G250" s="79">
        <v>0</v>
      </c>
      <c r="H250" s="50" t="s">
        <v>1915</v>
      </c>
      <c r="I250" s="52" t="s">
        <v>1353</v>
      </c>
      <c r="J250" s="79">
        <v>147900</v>
      </c>
      <c r="K250" s="79"/>
      <c r="L250" s="79">
        <v>164000</v>
      </c>
      <c r="M250" s="63"/>
      <c r="N250" s="79">
        <v>135611.34</v>
      </c>
    </row>
    <row r="251" spans="1:15" s="4" customFormat="1">
      <c r="A251" s="50"/>
      <c r="B251" s="52"/>
      <c r="C251" s="79">
        <v>0</v>
      </c>
      <c r="D251" s="79"/>
      <c r="E251" s="132">
        <v>0</v>
      </c>
      <c r="F251" s="63"/>
      <c r="G251" s="79">
        <v>0</v>
      </c>
      <c r="H251" s="50"/>
      <c r="I251" s="52"/>
      <c r="J251" s="79">
        <v>0</v>
      </c>
      <c r="K251" s="79"/>
      <c r="L251" s="79">
        <v>0</v>
      </c>
      <c r="M251" s="63"/>
      <c r="N251" s="79">
        <v>0</v>
      </c>
      <c r="O251" s="23"/>
    </row>
    <row r="252" spans="1:15">
      <c r="A252" s="50" t="s">
        <v>2027</v>
      </c>
      <c r="B252" s="52" t="s">
        <v>868</v>
      </c>
      <c r="C252" s="79">
        <v>130000</v>
      </c>
      <c r="D252" s="79"/>
      <c r="E252" s="132">
        <v>154000</v>
      </c>
      <c r="F252" s="63"/>
      <c r="G252" s="79">
        <v>129767</v>
      </c>
      <c r="H252" s="50" t="s">
        <v>1933</v>
      </c>
      <c r="I252" s="52" t="s">
        <v>1180</v>
      </c>
      <c r="J252" s="79">
        <v>60000</v>
      </c>
      <c r="K252" s="79"/>
      <c r="L252" s="79">
        <v>115000</v>
      </c>
      <c r="M252" s="63"/>
      <c r="N252" s="79">
        <v>63806.14</v>
      </c>
    </row>
    <row r="253" spans="1:15">
      <c r="A253" s="52"/>
      <c r="B253" s="52"/>
      <c r="C253" s="79">
        <v>0</v>
      </c>
      <c r="D253" s="79"/>
      <c r="E253" s="132"/>
      <c r="F253" s="63"/>
      <c r="G253" s="79">
        <v>0</v>
      </c>
      <c r="H253" s="52"/>
      <c r="I253" s="52"/>
      <c r="J253" s="79">
        <v>0</v>
      </c>
      <c r="K253" s="79"/>
      <c r="L253" s="79">
        <v>0</v>
      </c>
      <c r="M253" s="63"/>
      <c r="N253" s="79">
        <v>0</v>
      </c>
    </row>
    <row r="254" spans="1:15">
      <c r="A254" s="50" t="s">
        <v>863</v>
      </c>
      <c r="B254" s="52" t="s">
        <v>1180</v>
      </c>
      <c r="C254" s="79">
        <v>60000</v>
      </c>
      <c r="D254" s="79"/>
      <c r="E254" s="132">
        <v>115000</v>
      </c>
      <c r="F254" s="63"/>
      <c r="G254" s="79">
        <v>119636</v>
      </c>
      <c r="H254" s="50" t="s">
        <v>1757</v>
      </c>
      <c r="I254" s="52" t="s">
        <v>1335</v>
      </c>
      <c r="J254" s="79">
        <v>723000</v>
      </c>
      <c r="K254" s="79"/>
      <c r="L254" s="79">
        <v>750000</v>
      </c>
      <c r="M254" s="63"/>
      <c r="N254" s="79">
        <v>809097.47</v>
      </c>
    </row>
    <row r="255" spans="1:15">
      <c r="A255" s="52"/>
      <c r="B255" s="52"/>
      <c r="C255" s="115" t="s">
        <v>11</v>
      </c>
      <c r="D255" s="115"/>
      <c r="E255" s="115"/>
      <c r="F255" s="77"/>
      <c r="G255" s="115" t="s">
        <v>11</v>
      </c>
      <c r="H255" s="52"/>
      <c r="I255" s="52"/>
      <c r="J255" s="79">
        <v>0</v>
      </c>
      <c r="K255" s="79"/>
      <c r="L255" s="79">
        <v>0</v>
      </c>
      <c r="M255" s="63"/>
      <c r="N255" s="79">
        <v>0</v>
      </c>
    </row>
    <row r="256" spans="1:15">
      <c r="A256" s="50"/>
      <c r="B256" s="52"/>
      <c r="C256" s="115"/>
      <c r="D256" s="115"/>
      <c r="E256" s="115"/>
      <c r="F256" s="77"/>
      <c r="G256" s="115"/>
      <c r="H256" s="52" t="s">
        <v>1920</v>
      </c>
      <c r="I256" s="52" t="s">
        <v>1358</v>
      </c>
      <c r="J256" s="79">
        <v>1000</v>
      </c>
      <c r="K256" s="79"/>
      <c r="L256" s="79">
        <v>1000</v>
      </c>
      <c r="M256" s="63"/>
      <c r="N256" s="79">
        <v>940.46</v>
      </c>
    </row>
    <row r="257" spans="1:14">
      <c r="C257" s="115"/>
      <c r="D257" s="115"/>
      <c r="E257" s="115"/>
      <c r="F257" s="77"/>
      <c r="G257" s="115"/>
      <c r="H257" s="52"/>
      <c r="I257" s="52"/>
      <c r="J257" s="79">
        <v>0</v>
      </c>
      <c r="K257" s="79"/>
      <c r="L257" s="79">
        <v>0</v>
      </c>
      <c r="M257" s="63"/>
      <c r="N257" s="79">
        <v>0</v>
      </c>
    </row>
    <row r="258" spans="1:14">
      <c r="C258" s="115"/>
      <c r="D258" s="115"/>
      <c r="E258" s="115"/>
      <c r="F258" s="77"/>
      <c r="G258" s="115"/>
      <c r="H258" s="52" t="s">
        <v>1923</v>
      </c>
      <c r="I258" s="52" t="s">
        <v>1361</v>
      </c>
      <c r="J258" s="79">
        <v>3900</v>
      </c>
      <c r="K258" s="79"/>
      <c r="L258" s="79">
        <v>6800</v>
      </c>
      <c r="M258" s="63"/>
      <c r="N258" s="79">
        <v>3815.89</v>
      </c>
    </row>
    <row r="259" spans="1:14">
      <c r="C259" s="115"/>
      <c r="D259" s="115"/>
      <c r="E259" s="115"/>
      <c r="F259" s="77"/>
      <c r="G259" s="115"/>
      <c r="H259" s="65"/>
      <c r="I259" s="60"/>
      <c r="J259" s="79">
        <v>0</v>
      </c>
      <c r="K259" s="79"/>
      <c r="L259" s="79">
        <v>0</v>
      </c>
      <c r="M259" s="63"/>
      <c r="N259" s="79">
        <v>0</v>
      </c>
    </row>
    <row r="260" spans="1:14">
      <c r="C260" s="115"/>
      <c r="D260" s="115"/>
      <c r="E260" s="115"/>
      <c r="F260" s="77"/>
      <c r="G260" s="115"/>
      <c r="H260" s="52" t="s">
        <v>1758</v>
      </c>
      <c r="I260" s="52" t="s">
        <v>1668</v>
      </c>
      <c r="J260" s="79">
        <v>185000</v>
      </c>
      <c r="K260" s="79"/>
      <c r="L260" s="79">
        <v>220000</v>
      </c>
      <c r="M260" s="63"/>
      <c r="N260" s="79">
        <v>167954</v>
      </c>
    </row>
    <row r="261" spans="1:14">
      <c r="C261" s="115"/>
      <c r="D261" s="115"/>
      <c r="E261" s="115"/>
      <c r="F261" s="77"/>
      <c r="G261" s="115"/>
      <c r="H261" s="52"/>
      <c r="I261" s="52"/>
      <c r="J261" s="79"/>
      <c r="K261" s="79"/>
      <c r="L261" s="79"/>
      <c r="M261" s="63"/>
      <c r="N261" s="79"/>
    </row>
    <row r="262" spans="1:14">
      <c r="A262" s="50"/>
      <c r="B262" s="52"/>
      <c r="C262" s="79"/>
      <c r="D262" s="79"/>
      <c r="E262" s="132"/>
      <c r="F262" s="63"/>
      <c r="G262" s="79"/>
      <c r="H262" s="50"/>
      <c r="I262" s="52"/>
      <c r="J262" s="79"/>
      <c r="K262" s="79"/>
      <c r="L262" s="79"/>
      <c r="M262" s="63"/>
      <c r="N262" s="79"/>
    </row>
    <row r="263" spans="1:14">
      <c r="A263" s="50" t="s">
        <v>992</v>
      </c>
      <c r="B263" s="52" t="s">
        <v>993</v>
      </c>
      <c r="C263" s="79">
        <f>SUM(C265:C267)</f>
        <v>800000</v>
      </c>
      <c r="D263" s="79"/>
      <c r="E263" s="79">
        <f>SUM(E265:E267)</f>
        <v>0</v>
      </c>
      <c r="F263" s="79">
        <f>SUM(F265:F267)</f>
        <v>0</v>
      </c>
      <c r="G263" s="79">
        <f>SUM(G265:G267)</f>
        <v>0</v>
      </c>
      <c r="H263" s="50" t="s">
        <v>995</v>
      </c>
      <c r="I263" s="52" t="s">
        <v>993</v>
      </c>
      <c r="J263" s="79">
        <f>SUM(J265:J267)</f>
        <v>800000</v>
      </c>
      <c r="K263" s="79"/>
      <c r="L263" s="79">
        <f>SUM(L265:L267)</f>
        <v>0</v>
      </c>
      <c r="M263" s="79">
        <f>SUM(M265:M267)</f>
        <v>0</v>
      </c>
      <c r="N263" s="79">
        <f>SUM(N265:N267)</f>
        <v>0</v>
      </c>
    </row>
    <row r="264" spans="1:14">
      <c r="A264" s="157" t="s">
        <v>12</v>
      </c>
      <c r="B264" s="157" t="s">
        <v>994</v>
      </c>
      <c r="C264" s="176" t="s">
        <v>660</v>
      </c>
      <c r="D264" s="131"/>
      <c r="E264" s="176" t="s">
        <v>7</v>
      </c>
      <c r="F264" s="158"/>
      <c r="G264" s="176" t="s">
        <v>7</v>
      </c>
      <c r="H264" s="157" t="s">
        <v>12</v>
      </c>
      <c r="I264" s="157" t="s">
        <v>994</v>
      </c>
      <c r="J264" s="176" t="s">
        <v>660</v>
      </c>
      <c r="K264" s="131"/>
      <c r="L264" s="176" t="s">
        <v>7</v>
      </c>
      <c r="M264" s="158"/>
      <c r="N264" s="176" t="s">
        <v>7</v>
      </c>
    </row>
    <row r="265" spans="1:14">
      <c r="A265" s="50" t="s">
        <v>1916</v>
      </c>
      <c r="B265" s="52" t="s">
        <v>266</v>
      </c>
      <c r="C265" s="79">
        <v>620000</v>
      </c>
      <c r="D265" s="79"/>
      <c r="E265" s="132">
        <v>0</v>
      </c>
      <c r="F265" s="63"/>
      <c r="G265" s="79">
        <v>0</v>
      </c>
      <c r="H265" s="50" t="s">
        <v>1933</v>
      </c>
      <c r="I265" s="52" t="s">
        <v>268</v>
      </c>
      <c r="J265" s="79">
        <v>45000</v>
      </c>
      <c r="K265" s="79"/>
      <c r="L265" s="79"/>
      <c r="M265" s="63"/>
      <c r="N265" s="79"/>
    </row>
    <row r="266" spans="1:14">
      <c r="A266" s="50"/>
      <c r="C266" s="79">
        <v>0</v>
      </c>
      <c r="D266" s="79"/>
      <c r="E266" s="132">
        <v>0</v>
      </c>
      <c r="F266" s="63"/>
      <c r="G266" s="79">
        <v>0</v>
      </c>
      <c r="H266" s="50"/>
      <c r="I266" s="52"/>
      <c r="J266" s="79">
        <v>0</v>
      </c>
      <c r="K266" s="79"/>
      <c r="L266" s="79"/>
      <c r="M266" s="63"/>
      <c r="N266" s="79"/>
    </row>
    <row r="267" spans="1:14">
      <c r="A267" s="50" t="s">
        <v>1616</v>
      </c>
      <c r="B267" s="52" t="s">
        <v>267</v>
      </c>
      <c r="C267" s="79">
        <v>180000</v>
      </c>
      <c r="D267" s="79"/>
      <c r="E267" s="132">
        <v>0</v>
      </c>
      <c r="F267" s="63"/>
      <c r="G267" s="79">
        <v>0</v>
      </c>
      <c r="H267" s="50" t="s">
        <v>1110</v>
      </c>
      <c r="I267" s="52" t="s">
        <v>269</v>
      </c>
      <c r="J267" s="79">
        <v>755000</v>
      </c>
      <c r="K267" s="79"/>
      <c r="L267" s="79"/>
      <c r="M267" s="63"/>
      <c r="N267" s="79"/>
    </row>
    <row r="268" spans="1:14">
      <c r="A268" s="52"/>
      <c r="B268" s="52"/>
      <c r="C268" s="79">
        <v>0</v>
      </c>
      <c r="D268" s="79"/>
      <c r="E268" s="132"/>
      <c r="F268" s="63"/>
      <c r="G268" s="79">
        <v>0</v>
      </c>
      <c r="H268" s="50"/>
      <c r="I268" s="52"/>
      <c r="J268" s="79"/>
      <c r="K268" s="79"/>
      <c r="L268" s="79"/>
      <c r="M268" s="63"/>
      <c r="N268" s="79"/>
    </row>
    <row r="269" spans="1:14">
      <c r="A269" s="50"/>
      <c r="B269" s="52"/>
      <c r="C269" s="79"/>
      <c r="D269" s="79"/>
      <c r="E269" s="132"/>
      <c r="F269" s="63"/>
      <c r="G269" s="79"/>
      <c r="H269" s="50"/>
      <c r="I269" s="52"/>
      <c r="J269" s="79"/>
      <c r="K269" s="79"/>
      <c r="L269" s="79"/>
      <c r="M269" s="63"/>
      <c r="N269" s="79"/>
    </row>
    <row r="270" spans="1:14">
      <c r="A270" s="52"/>
      <c r="B270" s="52"/>
      <c r="C270" s="136"/>
      <c r="D270" s="136"/>
      <c r="E270" s="115"/>
      <c r="F270" s="76"/>
      <c r="G270" s="136"/>
      <c r="H270" s="65"/>
      <c r="I270" s="60"/>
      <c r="J270" s="41">
        <v>0</v>
      </c>
      <c r="K270" s="41"/>
      <c r="L270" s="41">
        <v>0</v>
      </c>
      <c r="M270" s="41"/>
      <c r="N270" s="79">
        <v>0</v>
      </c>
    </row>
    <row r="271" spans="1:14">
      <c r="A271" s="52"/>
      <c r="B271" s="52"/>
      <c r="C271" s="136"/>
      <c r="D271" s="136"/>
      <c r="E271" s="83"/>
      <c r="F271" s="76"/>
      <c r="G271" s="136"/>
      <c r="H271" s="52"/>
      <c r="I271" s="52"/>
      <c r="J271" s="41"/>
      <c r="K271" s="41"/>
      <c r="L271" s="41"/>
      <c r="M271" s="41"/>
      <c r="N271" s="79"/>
    </row>
    <row r="272" spans="1:14">
      <c r="A272" s="52">
        <v>314</v>
      </c>
      <c r="B272" s="52" t="s">
        <v>504</v>
      </c>
      <c r="C272" s="41">
        <f>SUM(C274:C298)</f>
        <v>7457000</v>
      </c>
      <c r="D272" s="41"/>
      <c r="E272" s="41">
        <f>SUM(E274:E298)</f>
        <v>6824000</v>
      </c>
      <c r="F272" s="41">
        <f>SUM(F274:F298)</f>
        <v>0</v>
      </c>
      <c r="G272" s="41">
        <f>SUM(G274:G298)</f>
        <v>6921163.1599999992</v>
      </c>
      <c r="H272" s="52">
        <v>814</v>
      </c>
      <c r="I272" s="52" t="s">
        <v>504</v>
      </c>
      <c r="J272" s="41">
        <f>SUM(J274:J347)</f>
        <v>9595400</v>
      </c>
      <c r="K272" s="41"/>
      <c r="L272" s="41">
        <f>SUM(L274:L347)</f>
        <v>11095600</v>
      </c>
      <c r="M272" s="41">
        <f>SUM(M274:M347)</f>
        <v>0</v>
      </c>
      <c r="N272" s="41">
        <f>SUM(N274:N347)</f>
        <v>11911851.739999998</v>
      </c>
    </row>
    <row r="273" spans="1:14">
      <c r="A273" s="157" t="s">
        <v>12</v>
      </c>
      <c r="B273" s="157" t="s">
        <v>994</v>
      </c>
      <c r="C273" s="176" t="s">
        <v>660</v>
      </c>
      <c r="D273" s="131"/>
      <c r="E273" s="176" t="s">
        <v>7</v>
      </c>
      <c r="F273" s="158"/>
      <c r="G273" s="176" t="s">
        <v>7</v>
      </c>
      <c r="H273" s="157" t="s">
        <v>12</v>
      </c>
      <c r="I273" s="157" t="s">
        <v>994</v>
      </c>
      <c r="J273" s="176" t="s">
        <v>660</v>
      </c>
      <c r="K273" s="131"/>
      <c r="L273" s="176" t="s">
        <v>7</v>
      </c>
      <c r="M273" s="158"/>
      <c r="N273" s="176" t="s">
        <v>7</v>
      </c>
    </row>
    <row r="274" spans="1:14">
      <c r="A274" s="66" t="s">
        <v>1472</v>
      </c>
      <c r="B274" s="52" t="s">
        <v>2163</v>
      </c>
      <c r="C274" s="79">
        <v>110000</v>
      </c>
      <c r="D274" s="79"/>
      <c r="E274" s="132">
        <v>70000</v>
      </c>
      <c r="F274" s="63"/>
      <c r="G274" s="79">
        <v>109135.6</v>
      </c>
      <c r="H274" s="66" t="s">
        <v>1456</v>
      </c>
      <c r="I274" s="52" t="s">
        <v>666</v>
      </c>
      <c r="J274" s="79">
        <v>2900000</v>
      </c>
      <c r="K274" s="79"/>
      <c r="L274" s="79">
        <v>3345300</v>
      </c>
      <c r="M274" s="63"/>
      <c r="N274" s="79">
        <v>3124912</v>
      </c>
    </row>
    <row r="275" spans="1:14">
      <c r="A275" s="50"/>
      <c r="B275" s="52"/>
      <c r="C275" s="79">
        <v>0</v>
      </c>
      <c r="D275" s="79"/>
      <c r="E275" s="132">
        <v>0</v>
      </c>
      <c r="F275" s="63"/>
      <c r="G275" s="79">
        <v>0</v>
      </c>
      <c r="H275" s="66"/>
      <c r="I275" s="52"/>
      <c r="J275" s="79">
        <v>0</v>
      </c>
      <c r="K275" s="79"/>
      <c r="L275" s="79">
        <v>0</v>
      </c>
      <c r="M275" s="63"/>
      <c r="N275" s="79">
        <v>0</v>
      </c>
    </row>
    <row r="276" spans="1:14">
      <c r="A276" s="66" t="s">
        <v>997</v>
      </c>
      <c r="B276" s="52" t="s">
        <v>869</v>
      </c>
      <c r="C276" s="79">
        <v>75000</v>
      </c>
      <c r="D276" s="79"/>
      <c r="E276" s="132">
        <v>32000</v>
      </c>
      <c r="F276" s="63"/>
      <c r="G276" s="79">
        <v>33088.400000000001</v>
      </c>
      <c r="H276" s="50" t="s">
        <v>345</v>
      </c>
      <c r="I276" s="16" t="s">
        <v>509</v>
      </c>
      <c r="J276" s="79">
        <v>50000</v>
      </c>
      <c r="K276" s="79"/>
      <c r="L276" s="79">
        <v>50000</v>
      </c>
      <c r="M276" s="63"/>
      <c r="N276" s="79">
        <v>101984.48</v>
      </c>
    </row>
    <row r="277" spans="1:14">
      <c r="H277" s="50"/>
      <c r="I277" s="16"/>
      <c r="J277" s="79">
        <v>0</v>
      </c>
      <c r="K277" s="79"/>
      <c r="L277" s="79">
        <v>0</v>
      </c>
      <c r="M277" s="63"/>
      <c r="N277" s="79">
        <v>0</v>
      </c>
    </row>
    <row r="278" spans="1:14">
      <c r="A278" s="50" t="s">
        <v>379</v>
      </c>
      <c r="B278" s="52" t="s">
        <v>31</v>
      </c>
      <c r="C278" s="79">
        <v>20000</v>
      </c>
      <c r="D278" s="79"/>
      <c r="E278" s="132">
        <v>0</v>
      </c>
      <c r="F278" s="63"/>
      <c r="G278" s="79">
        <v>3400</v>
      </c>
      <c r="H278" s="66" t="s">
        <v>1214</v>
      </c>
      <c r="I278" s="52" t="s">
        <v>510</v>
      </c>
      <c r="J278" s="79">
        <v>622000</v>
      </c>
      <c r="K278" s="79"/>
      <c r="L278" s="79">
        <v>620000</v>
      </c>
      <c r="M278" s="63"/>
      <c r="N278" s="79">
        <v>604016</v>
      </c>
    </row>
    <row r="279" spans="1:14">
      <c r="H279" s="56"/>
      <c r="I279" s="16"/>
      <c r="J279" s="79">
        <v>0</v>
      </c>
      <c r="K279" s="79"/>
      <c r="L279" s="79">
        <v>0</v>
      </c>
      <c r="M279" s="63"/>
      <c r="N279" s="79">
        <v>0</v>
      </c>
    </row>
    <row r="280" spans="1:14">
      <c r="A280" s="66" t="s">
        <v>386</v>
      </c>
      <c r="B280" s="52" t="s">
        <v>32</v>
      </c>
      <c r="C280" s="79">
        <v>180000</v>
      </c>
      <c r="D280" s="79"/>
      <c r="E280" s="132">
        <v>100000</v>
      </c>
      <c r="F280" s="63"/>
      <c r="G280" s="79">
        <v>107652</v>
      </c>
      <c r="H280" s="50" t="s">
        <v>1757</v>
      </c>
      <c r="I280" s="16" t="s">
        <v>1680</v>
      </c>
      <c r="J280" s="79">
        <v>600000</v>
      </c>
      <c r="K280" s="79"/>
      <c r="L280" s="79">
        <v>600000</v>
      </c>
      <c r="M280" s="63"/>
      <c r="N280" s="79">
        <v>675030</v>
      </c>
    </row>
    <row r="281" spans="1:14">
      <c r="A281" s="65"/>
      <c r="B281" s="67"/>
      <c r="C281" s="79">
        <v>0</v>
      </c>
      <c r="D281" s="79"/>
      <c r="E281" s="132">
        <v>0</v>
      </c>
      <c r="F281" s="63"/>
      <c r="G281" s="79">
        <v>0</v>
      </c>
      <c r="H281" s="64"/>
      <c r="I281" s="16"/>
      <c r="J281" s="79">
        <v>0</v>
      </c>
      <c r="K281" s="79"/>
      <c r="L281" s="79">
        <v>0</v>
      </c>
      <c r="M281" s="63"/>
      <c r="N281" s="79">
        <v>0</v>
      </c>
    </row>
    <row r="282" spans="1:14">
      <c r="A282" s="50" t="s">
        <v>1616</v>
      </c>
      <c r="B282" s="16" t="s">
        <v>3</v>
      </c>
      <c r="C282" s="79">
        <v>5600000</v>
      </c>
      <c r="D282" s="79"/>
      <c r="E282" s="132">
        <v>5100000</v>
      </c>
      <c r="F282" s="63"/>
      <c r="G282" s="79">
        <v>5245937.0999999996</v>
      </c>
      <c r="H282" s="50" t="s">
        <v>1105</v>
      </c>
      <c r="I282" s="52" t="s">
        <v>511</v>
      </c>
      <c r="J282" s="79">
        <v>320000</v>
      </c>
      <c r="K282" s="79"/>
      <c r="L282" s="79">
        <v>941700</v>
      </c>
      <c r="M282" s="63"/>
      <c r="N282" s="79">
        <v>643694.77</v>
      </c>
    </row>
    <row r="283" spans="1:14">
      <c r="A283" s="64" t="s">
        <v>11</v>
      </c>
      <c r="B283" s="52"/>
      <c r="C283" s="79">
        <v>0</v>
      </c>
      <c r="D283" s="79"/>
      <c r="E283" s="132">
        <v>0</v>
      </c>
      <c r="F283" s="63"/>
      <c r="G283" s="79">
        <v>0</v>
      </c>
      <c r="H283" s="66"/>
      <c r="I283" s="52"/>
      <c r="J283" s="79"/>
      <c r="K283" s="79"/>
      <c r="L283" s="79">
        <v>0</v>
      </c>
      <c r="M283" s="63"/>
      <c r="N283" s="79">
        <v>0</v>
      </c>
    </row>
    <row r="284" spans="1:14">
      <c r="A284" s="50" t="s">
        <v>1067</v>
      </c>
      <c r="B284" s="52" t="s">
        <v>505</v>
      </c>
      <c r="C284" s="79">
        <v>600000</v>
      </c>
      <c r="D284" s="79"/>
      <c r="E284" s="132">
        <v>600000</v>
      </c>
      <c r="F284" s="63"/>
      <c r="G284" s="79">
        <v>298204.01</v>
      </c>
      <c r="H284" s="50" t="s">
        <v>488</v>
      </c>
      <c r="I284" s="52" t="s">
        <v>512</v>
      </c>
      <c r="J284" s="79">
        <v>180000</v>
      </c>
      <c r="K284" s="79"/>
      <c r="L284" s="79">
        <v>520000</v>
      </c>
      <c r="M284" s="63"/>
      <c r="N284" s="79">
        <v>367376.87</v>
      </c>
    </row>
    <row r="285" spans="1:14">
      <c r="A285" s="66"/>
      <c r="B285" s="52"/>
      <c r="C285" s="79">
        <v>0</v>
      </c>
      <c r="D285" s="79"/>
      <c r="E285" s="132">
        <v>0</v>
      </c>
      <c r="F285" s="63"/>
      <c r="G285" s="79">
        <v>0</v>
      </c>
      <c r="I285" s="16"/>
      <c r="J285" s="79">
        <v>0</v>
      </c>
      <c r="K285" s="79"/>
      <c r="L285" s="79">
        <v>0</v>
      </c>
      <c r="M285" s="63"/>
      <c r="N285" s="79">
        <v>0</v>
      </c>
    </row>
    <row r="286" spans="1:14">
      <c r="A286" s="50" t="s">
        <v>248</v>
      </c>
      <c r="B286" s="52" t="s">
        <v>797</v>
      </c>
      <c r="C286" s="79">
        <v>70000</v>
      </c>
      <c r="D286" s="79"/>
      <c r="E286" s="132">
        <v>70000</v>
      </c>
      <c r="F286" s="63"/>
      <c r="G286" s="79">
        <v>33231</v>
      </c>
      <c r="H286" s="50" t="s">
        <v>773</v>
      </c>
      <c r="I286" s="52" t="s">
        <v>774</v>
      </c>
      <c r="J286" s="79">
        <v>20000</v>
      </c>
      <c r="K286" s="79"/>
      <c r="L286" s="79">
        <v>20000</v>
      </c>
      <c r="M286" s="63"/>
      <c r="N286" s="79">
        <v>2294.2199999999998</v>
      </c>
    </row>
    <row r="287" spans="1:14">
      <c r="A287" s="62"/>
      <c r="C287" s="79">
        <v>0</v>
      </c>
      <c r="D287" s="79"/>
      <c r="E287" s="132">
        <v>0</v>
      </c>
      <c r="F287" s="63"/>
      <c r="G287" s="79">
        <v>0</v>
      </c>
      <c r="I287" s="16"/>
      <c r="J287" s="79">
        <v>0</v>
      </c>
      <c r="K287" s="79"/>
      <c r="L287" s="79">
        <v>0</v>
      </c>
      <c r="M287" s="63"/>
      <c r="N287" s="79">
        <v>0</v>
      </c>
    </row>
    <row r="288" spans="1:14">
      <c r="A288" s="66" t="s">
        <v>1710</v>
      </c>
      <c r="B288" s="52" t="s">
        <v>798</v>
      </c>
      <c r="C288" s="79">
        <v>10000</v>
      </c>
      <c r="D288" s="79"/>
      <c r="E288" s="132">
        <v>150000</v>
      </c>
      <c r="F288" s="63"/>
      <c r="G288" s="79">
        <v>10117</v>
      </c>
      <c r="H288" s="66" t="s">
        <v>1106</v>
      </c>
      <c r="I288" s="16" t="s">
        <v>1568</v>
      </c>
      <c r="J288" s="79">
        <v>160000</v>
      </c>
      <c r="K288" s="79"/>
      <c r="L288" s="79">
        <v>160000</v>
      </c>
      <c r="M288" s="63"/>
      <c r="N288" s="79">
        <v>232418.27</v>
      </c>
    </row>
    <row r="289" spans="1:14">
      <c r="A289" s="50"/>
      <c r="B289" s="52"/>
      <c r="C289" s="79">
        <v>0</v>
      </c>
      <c r="D289" s="79"/>
      <c r="E289" s="132">
        <v>0</v>
      </c>
      <c r="F289" s="63"/>
      <c r="G289" s="79">
        <v>0</v>
      </c>
      <c r="H289" s="50"/>
      <c r="I289" s="52"/>
      <c r="J289" s="79">
        <v>0</v>
      </c>
      <c r="K289" s="79"/>
      <c r="L289" s="79">
        <v>0</v>
      </c>
      <c r="M289" s="63"/>
      <c r="N289" s="79">
        <v>0</v>
      </c>
    </row>
    <row r="290" spans="1:14">
      <c r="A290" s="50" t="s">
        <v>1606</v>
      </c>
      <c r="B290" s="52" t="s">
        <v>799</v>
      </c>
      <c r="C290" s="79">
        <v>40000</v>
      </c>
      <c r="D290" s="79"/>
      <c r="E290" s="132">
        <v>30000</v>
      </c>
      <c r="F290" s="63"/>
      <c r="G290" s="79">
        <v>31803.200000000001</v>
      </c>
      <c r="H290" s="50" t="s">
        <v>1112</v>
      </c>
      <c r="I290" s="52" t="s">
        <v>513</v>
      </c>
      <c r="J290" s="79">
        <v>190000</v>
      </c>
      <c r="K290" s="79"/>
      <c r="L290" s="79">
        <v>100000</v>
      </c>
      <c r="M290" s="63"/>
      <c r="N290" s="79">
        <v>131770.85999999999</v>
      </c>
    </row>
    <row r="291" spans="1:14">
      <c r="C291" s="79">
        <v>0</v>
      </c>
      <c r="D291" s="79"/>
      <c r="E291" s="132">
        <v>0</v>
      </c>
      <c r="F291" s="63"/>
      <c r="G291" s="79">
        <v>0</v>
      </c>
      <c r="H291" s="50"/>
      <c r="I291" s="16"/>
      <c r="J291" s="79">
        <v>0</v>
      </c>
      <c r="K291" s="79"/>
      <c r="L291" s="79">
        <v>0</v>
      </c>
      <c r="M291" s="63"/>
      <c r="N291" s="79">
        <v>0</v>
      </c>
    </row>
    <row r="292" spans="1:14">
      <c r="A292" s="50" t="s">
        <v>1713</v>
      </c>
      <c r="B292" s="16" t="s">
        <v>496</v>
      </c>
      <c r="C292" s="79">
        <v>140000</v>
      </c>
      <c r="D292" s="79"/>
      <c r="E292" s="132">
        <v>60000</v>
      </c>
      <c r="F292" s="63"/>
      <c r="G292" s="79">
        <v>448416.55</v>
      </c>
      <c r="H292" s="50" t="s">
        <v>1215</v>
      </c>
      <c r="I292" s="16" t="s">
        <v>514</v>
      </c>
      <c r="J292" s="79"/>
      <c r="K292" s="79"/>
      <c r="L292" s="79">
        <v>3000</v>
      </c>
      <c r="M292" s="63"/>
      <c r="N292" s="79">
        <v>1725.07</v>
      </c>
    </row>
    <row r="293" spans="1:14">
      <c r="C293" s="79">
        <v>0</v>
      </c>
      <c r="D293" s="79"/>
      <c r="E293" s="132">
        <v>0</v>
      </c>
      <c r="F293" s="63"/>
      <c r="G293" s="79">
        <v>0</v>
      </c>
      <c r="I293" s="16"/>
      <c r="J293" s="79">
        <v>0</v>
      </c>
      <c r="K293" s="79"/>
      <c r="L293" s="79">
        <v>0</v>
      </c>
      <c r="M293" s="63"/>
      <c r="N293" s="79">
        <v>0</v>
      </c>
    </row>
    <row r="294" spans="1:14">
      <c r="A294" s="66" t="s">
        <v>613</v>
      </c>
      <c r="B294" s="52" t="s">
        <v>800</v>
      </c>
      <c r="C294" s="79">
        <v>47000</v>
      </c>
      <c r="D294" s="79"/>
      <c r="E294" s="132">
        <v>47000</v>
      </c>
      <c r="F294" s="63"/>
      <c r="G294" s="79">
        <v>36488.720000000001</v>
      </c>
      <c r="H294" s="66" t="s">
        <v>1216</v>
      </c>
      <c r="I294" s="52" t="s">
        <v>40</v>
      </c>
      <c r="J294" s="79"/>
      <c r="K294" s="79"/>
      <c r="L294" s="79">
        <v>9500</v>
      </c>
      <c r="M294" s="63"/>
      <c r="N294" s="79">
        <v>153.09</v>
      </c>
    </row>
    <row r="295" spans="1:14">
      <c r="C295" s="79">
        <v>0</v>
      </c>
      <c r="D295" s="79"/>
      <c r="E295" s="132">
        <v>0</v>
      </c>
      <c r="F295" s="63"/>
      <c r="G295" s="79">
        <v>0</v>
      </c>
      <c r="H295" s="50"/>
      <c r="I295" s="16"/>
      <c r="J295" s="79">
        <v>0</v>
      </c>
      <c r="K295" s="79"/>
      <c r="L295" s="79">
        <v>0</v>
      </c>
      <c r="M295" s="63"/>
      <c r="N295" s="79">
        <v>0</v>
      </c>
    </row>
    <row r="296" spans="1:14">
      <c r="A296" s="66" t="s">
        <v>1381</v>
      </c>
      <c r="B296" s="52" t="s">
        <v>801</v>
      </c>
      <c r="C296" s="79">
        <v>500000</v>
      </c>
      <c r="D296" s="79"/>
      <c r="E296" s="132">
        <v>500000</v>
      </c>
      <c r="F296" s="63"/>
      <c r="G296" s="79">
        <v>483437.4</v>
      </c>
      <c r="H296" s="66" t="s">
        <v>329</v>
      </c>
      <c r="I296" s="52" t="s">
        <v>1355</v>
      </c>
      <c r="J296" s="79">
        <v>666000</v>
      </c>
      <c r="K296" s="79"/>
      <c r="L296" s="79">
        <v>550000</v>
      </c>
      <c r="M296" s="63"/>
      <c r="N296" s="79">
        <v>655992.84</v>
      </c>
    </row>
    <row r="297" spans="1:14">
      <c r="A297" s="66"/>
      <c r="C297" s="79">
        <v>0</v>
      </c>
      <c r="D297" s="79"/>
      <c r="E297" s="132">
        <v>0</v>
      </c>
      <c r="F297" s="63"/>
      <c r="G297" s="79">
        <v>0</v>
      </c>
      <c r="H297" s="50"/>
      <c r="I297" s="16"/>
      <c r="J297" s="79"/>
      <c r="K297" s="79"/>
      <c r="L297" s="79">
        <v>0</v>
      </c>
      <c r="M297" s="63"/>
      <c r="N297" s="79">
        <v>0</v>
      </c>
    </row>
    <row r="298" spans="1:14">
      <c r="A298" s="50" t="s">
        <v>940</v>
      </c>
      <c r="B298" s="16" t="s">
        <v>1848</v>
      </c>
      <c r="C298" s="79">
        <v>65000</v>
      </c>
      <c r="D298" s="79"/>
      <c r="E298" s="132">
        <v>65000</v>
      </c>
      <c r="F298" s="63"/>
      <c r="G298" s="79">
        <v>80252.179999999993</v>
      </c>
      <c r="H298" s="66" t="s">
        <v>331</v>
      </c>
      <c r="I298" s="52" t="s">
        <v>1026</v>
      </c>
      <c r="J298" s="79">
        <v>58000</v>
      </c>
      <c r="K298" s="79"/>
      <c r="L298" s="79">
        <v>58000</v>
      </c>
      <c r="M298" s="63"/>
      <c r="N298" s="79">
        <v>46049.16</v>
      </c>
    </row>
    <row r="299" spans="1:14">
      <c r="C299" s="41"/>
      <c r="D299" s="41"/>
      <c r="E299" s="132"/>
      <c r="F299" s="77"/>
      <c r="G299" s="41"/>
      <c r="H299" s="52"/>
      <c r="I299" s="52"/>
      <c r="J299" s="79">
        <v>0</v>
      </c>
      <c r="K299" s="79"/>
      <c r="L299" s="79">
        <v>0</v>
      </c>
      <c r="M299" s="63"/>
      <c r="N299" s="79"/>
    </row>
    <row r="300" spans="1:14">
      <c r="A300" s="62"/>
      <c r="C300" s="115"/>
      <c r="D300" s="115"/>
      <c r="E300" s="132"/>
      <c r="F300" s="77"/>
      <c r="G300" s="115"/>
      <c r="H300" s="66" t="s">
        <v>1927</v>
      </c>
      <c r="I300" s="68" t="s">
        <v>1365</v>
      </c>
      <c r="J300" s="79">
        <v>7400</v>
      </c>
      <c r="K300" s="79"/>
      <c r="L300" s="79">
        <v>38000</v>
      </c>
      <c r="M300" s="63"/>
      <c r="N300" s="79">
        <v>7078.24</v>
      </c>
    </row>
    <row r="301" spans="1:14">
      <c r="A301" s="66"/>
      <c r="B301" s="68"/>
      <c r="C301" s="115"/>
      <c r="D301" s="115"/>
      <c r="E301" s="132"/>
      <c r="F301" s="77"/>
      <c r="G301" s="115"/>
      <c r="H301" s="66"/>
      <c r="I301" s="52"/>
      <c r="J301" s="79">
        <v>0</v>
      </c>
      <c r="K301" s="79"/>
      <c r="L301" s="79">
        <v>0</v>
      </c>
      <c r="M301" s="63"/>
      <c r="N301" s="79">
        <v>0</v>
      </c>
    </row>
    <row r="302" spans="1:14">
      <c r="A302" s="66"/>
      <c r="B302" s="52"/>
      <c r="C302" s="115"/>
      <c r="D302" s="115"/>
      <c r="E302" s="115"/>
      <c r="F302" s="77"/>
      <c r="G302" s="115"/>
      <c r="H302" s="50" t="s">
        <v>1181</v>
      </c>
      <c r="I302" s="16" t="s">
        <v>618</v>
      </c>
      <c r="J302" s="79">
        <v>42800</v>
      </c>
      <c r="K302" s="79"/>
      <c r="L302" s="79">
        <v>42800</v>
      </c>
      <c r="M302" s="63"/>
      <c r="N302" s="79">
        <v>38091.949999999997</v>
      </c>
    </row>
    <row r="303" spans="1:14">
      <c r="A303" s="66"/>
      <c r="C303" s="115"/>
      <c r="D303" s="115"/>
      <c r="E303" s="132"/>
      <c r="F303" s="77"/>
      <c r="G303" s="115"/>
      <c r="H303" s="62"/>
      <c r="I303" s="16"/>
      <c r="J303" s="79">
        <v>0</v>
      </c>
      <c r="K303" s="79"/>
      <c r="L303" s="79">
        <v>0</v>
      </c>
      <c r="M303" s="63"/>
      <c r="N303" s="79">
        <v>0</v>
      </c>
    </row>
    <row r="304" spans="1:14">
      <c r="A304" s="62"/>
      <c r="C304" s="104"/>
      <c r="D304" s="104"/>
      <c r="E304" s="115"/>
      <c r="F304" s="47"/>
      <c r="G304" s="104"/>
      <c r="H304" s="66" t="s">
        <v>1100</v>
      </c>
      <c r="I304" s="52" t="s">
        <v>515</v>
      </c>
      <c r="J304" s="79">
        <v>57200</v>
      </c>
      <c r="K304" s="79"/>
      <c r="L304" s="79">
        <v>57200</v>
      </c>
      <c r="M304" s="63"/>
      <c r="N304" s="79">
        <v>54817</v>
      </c>
    </row>
    <row r="305" spans="1:15">
      <c r="A305" s="66"/>
      <c r="B305" s="52"/>
      <c r="C305" s="104"/>
      <c r="D305" s="104"/>
      <c r="E305" s="132"/>
      <c r="F305" s="47"/>
      <c r="G305" s="104"/>
      <c r="H305" s="62"/>
      <c r="I305" s="16"/>
      <c r="J305" s="79">
        <v>0</v>
      </c>
      <c r="K305" s="79"/>
      <c r="L305" s="79">
        <v>0</v>
      </c>
      <c r="M305" s="63"/>
      <c r="N305" s="79">
        <v>0</v>
      </c>
    </row>
    <row r="306" spans="1:15">
      <c r="A306" s="62"/>
      <c r="C306" s="115"/>
      <c r="D306" s="115"/>
      <c r="E306" s="115"/>
      <c r="F306" s="77"/>
      <c r="G306" s="115"/>
      <c r="H306" s="66" t="s">
        <v>309</v>
      </c>
      <c r="I306" s="16" t="s">
        <v>797</v>
      </c>
      <c r="J306" s="79">
        <v>70000</v>
      </c>
      <c r="K306" s="79"/>
      <c r="L306" s="79">
        <v>70000</v>
      </c>
      <c r="M306" s="63"/>
      <c r="N306" s="79">
        <v>11055</v>
      </c>
    </row>
    <row r="307" spans="1:15">
      <c r="A307" s="66"/>
      <c r="C307" s="115"/>
      <c r="D307" s="115"/>
      <c r="E307" s="132"/>
      <c r="F307" s="77"/>
      <c r="G307" s="115"/>
      <c r="H307" s="62"/>
      <c r="I307" s="16"/>
      <c r="J307" s="79">
        <v>0</v>
      </c>
      <c r="K307" s="79"/>
      <c r="L307" s="79">
        <v>0</v>
      </c>
      <c r="M307" s="63"/>
      <c r="N307" s="79">
        <v>0</v>
      </c>
    </row>
    <row r="308" spans="1:15">
      <c r="A308" s="62"/>
      <c r="C308" s="115"/>
      <c r="D308" s="115"/>
      <c r="E308" s="132"/>
      <c r="F308" s="77"/>
      <c r="G308" s="115"/>
      <c r="H308" s="50" t="s">
        <v>1209</v>
      </c>
      <c r="I308" s="52" t="s">
        <v>800</v>
      </c>
      <c r="J308" s="79">
        <v>47000</v>
      </c>
      <c r="K308" s="79"/>
      <c r="L308" s="79">
        <v>47000</v>
      </c>
      <c r="M308" s="63"/>
      <c r="N308" s="79">
        <v>37259</v>
      </c>
    </row>
    <row r="309" spans="1:15">
      <c r="A309" s="50"/>
      <c r="B309" s="52"/>
      <c r="C309" s="115"/>
      <c r="D309" s="115"/>
      <c r="E309" s="132"/>
      <c r="F309" s="77"/>
      <c r="G309" s="115"/>
      <c r="H309" s="62"/>
      <c r="I309" s="16"/>
      <c r="J309" s="79">
        <v>0</v>
      </c>
      <c r="K309" s="79"/>
      <c r="L309" s="79">
        <v>0</v>
      </c>
      <c r="M309" s="63"/>
      <c r="N309" s="79">
        <v>0</v>
      </c>
    </row>
    <row r="310" spans="1:15">
      <c r="A310" s="62"/>
      <c r="C310" s="115"/>
      <c r="D310" s="115"/>
      <c r="E310" s="115"/>
      <c r="F310" s="77"/>
      <c r="G310" s="115"/>
      <c r="H310" s="66" t="s">
        <v>1459</v>
      </c>
      <c r="I310" s="16" t="s">
        <v>516</v>
      </c>
      <c r="J310" s="79">
        <v>65000</v>
      </c>
      <c r="K310" s="79"/>
      <c r="L310" s="79">
        <v>32000</v>
      </c>
      <c r="M310" s="63"/>
      <c r="N310" s="79">
        <v>31860.6</v>
      </c>
    </row>
    <row r="311" spans="1:15">
      <c r="A311" s="66"/>
      <c r="C311" s="115"/>
      <c r="D311" s="115"/>
      <c r="E311" s="115"/>
      <c r="F311" s="77"/>
      <c r="G311" s="115"/>
      <c r="H311" s="64"/>
      <c r="I311" s="16"/>
      <c r="J311" s="79">
        <v>0</v>
      </c>
      <c r="K311" s="79"/>
      <c r="L311" s="79">
        <v>0</v>
      </c>
      <c r="M311" s="63"/>
      <c r="N311" s="79">
        <v>0</v>
      </c>
    </row>
    <row r="312" spans="1:15">
      <c r="A312" s="64"/>
      <c r="C312" s="115"/>
      <c r="D312" s="115"/>
      <c r="E312" s="115"/>
      <c r="F312" s="77"/>
      <c r="G312" s="115"/>
      <c r="H312" s="66" t="s">
        <v>1928</v>
      </c>
      <c r="I312" s="16" t="s">
        <v>1674</v>
      </c>
      <c r="J312" s="79">
        <v>1070000</v>
      </c>
      <c r="K312" s="79"/>
      <c r="L312" s="79">
        <v>895400</v>
      </c>
      <c r="M312" s="63"/>
      <c r="N312" s="79">
        <v>1011005.67</v>
      </c>
    </row>
    <row r="313" spans="1:15" s="4" customFormat="1">
      <c r="A313" s="66"/>
      <c r="B313" s="16"/>
      <c r="C313" s="115"/>
      <c r="D313" s="115"/>
      <c r="E313" s="115"/>
      <c r="F313" s="77"/>
      <c r="G313" s="115"/>
      <c r="H313" s="62"/>
      <c r="I313" s="16"/>
      <c r="J313" s="79">
        <v>0</v>
      </c>
      <c r="K313" s="79"/>
      <c r="L313" s="79">
        <v>0</v>
      </c>
      <c r="M313" s="63"/>
      <c r="N313" s="79">
        <v>0</v>
      </c>
      <c r="O313" s="23"/>
    </row>
    <row r="314" spans="1:15">
      <c r="A314" s="62"/>
      <c r="C314" s="115"/>
      <c r="D314" s="115"/>
      <c r="E314" s="115"/>
      <c r="F314" s="77"/>
      <c r="G314" s="115"/>
      <c r="H314" s="66" t="s">
        <v>1107</v>
      </c>
      <c r="I314" s="52" t="s">
        <v>1675</v>
      </c>
      <c r="J314" s="79">
        <v>9000</v>
      </c>
      <c r="K314" s="79"/>
      <c r="L314" s="79">
        <v>9000</v>
      </c>
      <c r="M314" s="63"/>
      <c r="N314" s="79">
        <v>10921.31</v>
      </c>
    </row>
    <row r="315" spans="1:15" s="4" customFormat="1">
      <c r="A315" s="66"/>
      <c r="B315" s="52"/>
      <c r="C315" s="115"/>
      <c r="D315" s="115"/>
      <c r="E315" s="115"/>
      <c r="F315" s="77"/>
      <c r="G315" s="115"/>
      <c r="H315" s="66"/>
      <c r="I315" s="52"/>
      <c r="J315" s="79">
        <v>0</v>
      </c>
      <c r="K315" s="79"/>
      <c r="L315" s="79">
        <v>0</v>
      </c>
      <c r="M315" s="63"/>
      <c r="N315" s="79">
        <v>0</v>
      </c>
      <c r="O315" s="23"/>
    </row>
    <row r="316" spans="1:15">
      <c r="A316" s="62"/>
      <c r="C316" s="115"/>
      <c r="D316" s="115"/>
      <c r="E316" s="115"/>
      <c r="F316" s="77"/>
      <c r="G316" s="115"/>
      <c r="H316" s="66" t="s">
        <v>1736</v>
      </c>
      <c r="I316" s="52" t="s">
        <v>40</v>
      </c>
      <c r="J316" s="79">
        <v>60000</v>
      </c>
      <c r="K316" s="79"/>
      <c r="L316" s="79">
        <v>60000</v>
      </c>
      <c r="M316" s="63"/>
      <c r="N316" s="79">
        <v>62433.05</v>
      </c>
    </row>
    <row r="317" spans="1:15">
      <c r="A317" s="62"/>
      <c r="C317" s="115"/>
      <c r="D317" s="115"/>
      <c r="E317" s="115"/>
      <c r="F317" s="77"/>
      <c r="G317" s="115"/>
      <c r="H317" s="66"/>
      <c r="I317" s="52"/>
      <c r="J317" s="79"/>
      <c r="K317" s="79"/>
      <c r="L317" s="79"/>
      <c r="M317" s="63"/>
      <c r="N317" s="79"/>
    </row>
    <row r="318" spans="1:15" s="4" customFormat="1">
      <c r="A318" s="66"/>
      <c r="B318" s="52"/>
      <c r="C318" s="115"/>
      <c r="D318" s="115"/>
      <c r="E318" s="104"/>
      <c r="F318" s="77"/>
      <c r="G318" s="115"/>
      <c r="H318" s="56" t="s">
        <v>1446</v>
      </c>
      <c r="I318" s="16" t="s">
        <v>132</v>
      </c>
      <c r="J318" s="79">
        <v>200000</v>
      </c>
      <c r="K318" s="79"/>
      <c r="L318" s="79">
        <v>0</v>
      </c>
      <c r="M318" s="63"/>
      <c r="N318" s="79">
        <v>341304.6</v>
      </c>
      <c r="O318" s="23"/>
    </row>
    <row r="319" spans="1:15" s="4" customFormat="1">
      <c r="A319" s="66"/>
      <c r="B319" s="52"/>
      <c r="C319" s="115"/>
      <c r="D319" s="115"/>
      <c r="E319" s="104"/>
      <c r="F319" s="77"/>
      <c r="G319" s="115"/>
      <c r="H319" s="56"/>
      <c r="I319" s="16"/>
      <c r="J319" s="79"/>
      <c r="K319" s="79"/>
      <c r="L319" s="79"/>
      <c r="M319" s="63"/>
      <c r="N319" s="79"/>
      <c r="O319" s="23"/>
    </row>
    <row r="320" spans="1:15">
      <c r="A320" s="62"/>
      <c r="C320" s="115"/>
      <c r="D320" s="115"/>
      <c r="E320" s="104"/>
      <c r="F320" s="77"/>
      <c r="G320" s="115"/>
      <c r="H320" s="50" t="s">
        <v>169</v>
      </c>
      <c r="I320" s="52" t="s">
        <v>1344</v>
      </c>
      <c r="J320" s="79">
        <v>30000</v>
      </c>
      <c r="K320" s="79"/>
      <c r="L320" s="79">
        <v>18700</v>
      </c>
      <c r="M320" s="63"/>
      <c r="N320" s="79">
        <v>18199.990000000002</v>
      </c>
    </row>
    <row r="321" spans="1:15" s="4" customFormat="1">
      <c r="A321" s="50"/>
      <c r="B321" s="52"/>
      <c r="C321" s="115"/>
      <c r="D321" s="115"/>
      <c r="E321" s="115"/>
      <c r="F321" s="77"/>
      <c r="G321" s="115"/>
      <c r="H321" s="16"/>
      <c r="I321" s="16"/>
      <c r="J321" s="79">
        <v>0</v>
      </c>
      <c r="K321" s="79"/>
      <c r="L321" s="79">
        <v>0</v>
      </c>
      <c r="M321" s="63"/>
      <c r="N321" s="79">
        <v>0</v>
      </c>
      <c r="O321" s="23"/>
    </row>
    <row r="322" spans="1:15">
      <c r="A322" s="66"/>
      <c r="B322" s="52"/>
      <c r="C322" s="115"/>
      <c r="D322" s="115"/>
      <c r="E322" s="115"/>
      <c r="F322" s="77"/>
      <c r="G322" s="115"/>
      <c r="H322" s="50" t="s">
        <v>1938</v>
      </c>
      <c r="I322" s="52" t="s">
        <v>774</v>
      </c>
      <c r="J322" s="79">
        <v>80000</v>
      </c>
      <c r="K322" s="79"/>
      <c r="L322" s="79">
        <v>80000</v>
      </c>
      <c r="M322" s="63"/>
      <c r="N322" s="79">
        <v>58225.4</v>
      </c>
    </row>
    <row r="323" spans="1:15" s="4" customFormat="1">
      <c r="A323" s="56"/>
      <c r="B323" s="16"/>
      <c r="C323" s="115"/>
      <c r="D323" s="115"/>
      <c r="E323" s="115"/>
      <c r="F323" s="77"/>
      <c r="G323" s="115"/>
      <c r="H323" s="50"/>
      <c r="I323" s="52"/>
      <c r="J323" s="79">
        <v>0</v>
      </c>
      <c r="K323" s="79"/>
      <c r="L323" s="79">
        <v>0</v>
      </c>
      <c r="M323" s="63"/>
      <c r="N323" s="79">
        <v>0</v>
      </c>
      <c r="O323" s="23"/>
    </row>
    <row r="324" spans="1:15">
      <c r="A324" s="62"/>
      <c r="C324" s="115"/>
      <c r="D324" s="115"/>
      <c r="E324" s="115"/>
      <c r="F324" s="77"/>
      <c r="G324" s="115"/>
      <c r="H324" s="66" t="s">
        <v>1218</v>
      </c>
      <c r="I324" s="52" t="s">
        <v>509</v>
      </c>
      <c r="J324" s="79">
        <v>430000</v>
      </c>
      <c r="K324" s="79"/>
      <c r="L324" s="79">
        <v>430000</v>
      </c>
      <c r="M324" s="63"/>
      <c r="N324" s="79">
        <v>366500.9</v>
      </c>
    </row>
    <row r="325" spans="1:15" s="4" customFormat="1">
      <c r="A325" s="50"/>
      <c r="B325" s="52"/>
      <c r="C325" s="115"/>
      <c r="D325" s="115"/>
      <c r="E325" s="115"/>
      <c r="F325" s="77"/>
      <c r="G325" s="115"/>
      <c r="H325" s="66"/>
      <c r="I325" s="52"/>
      <c r="J325" s="79">
        <v>0</v>
      </c>
      <c r="K325" s="79"/>
      <c r="L325" s="79">
        <v>0</v>
      </c>
      <c r="M325" s="63"/>
      <c r="N325" s="79">
        <v>0</v>
      </c>
      <c r="O325" s="23"/>
    </row>
    <row r="326" spans="1:15">
      <c r="A326" s="66"/>
      <c r="B326" s="52"/>
      <c r="C326" s="115"/>
      <c r="D326" s="115"/>
      <c r="E326" s="115"/>
      <c r="F326" s="77"/>
      <c r="G326" s="115"/>
      <c r="H326" s="66" t="s">
        <v>1219</v>
      </c>
      <c r="I326" s="52" t="s">
        <v>1345</v>
      </c>
      <c r="J326" s="79">
        <v>85000</v>
      </c>
      <c r="K326" s="79"/>
      <c r="L326" s="79">
        <v>85000</v>
      </c>
      <c r="M326" s="63"/>
      <c r="N326" s="79">
        <v>82417.42</v>
      </c>
    </row>
    <row r="327" spans="1:15">
      <c r="A327" s="62"/>
      <c r="C327" s="115"/>
      <c r="D327" s="115"/>
      <c r="E327" s="115"/>
      <c r="F327" s="77"/>
      <c r="G327" s="115"/>
      <c r="I327" s="16"/>
      <c r="J327" s="79">
        <v>0</v>
      </c>
      <c r="K327" s="79"/>
      <c r="L327" s="79">
        <v>0</v>
      </c>
      <c r="M327" s="63"/>
      <c r="N327" s="79">
        <v>0</v>
      </c>
    </row>
    <row r="328" spans="1:15">
      <c r="A328" s="62"/>
      <c r="C328" s="115"/>
      <c r="D328" s="115"/>
      <c r="E328" s="115"/>
      <c r="F328" s="77"/>
      <c r="G328" s="115"/>
      <c r="H328" s="66" t="s">
        <v>272</v>
      </c>
      <c r="I328" s="52" t="s">
        <v>1739</v>
      </c>
      <c r="J328" s="79"/>
      <c r="K328" s="79"/>
      <c r="L328" s="79">
        <v>60000</v>
      </c>
      <c r="M328" s="63"/>
      <c r="N328" s="79">
        <v>0</v>
      </c>
    </row>
    <row r="329" spans="1:15">
      <c r="A329" s="62"/>
      <c r="C329" s="115"/>
      <c r="D329" s="115"/>
      <c r="E329" s="115"/>
      <c r="F329" s="77"/>
      <c r="G329" s="115"/>
      <c r="I329" s="16"/>
      <c r="J329" s="79">
        <v>0</v>
      </c>
      <c r="K329" s="79"/>
      <c r="L329" s="79">
        <v>0</v>
      </c>
      <c r="M329" s="63"/>
      <c r="N329" s="79">
        <v>0</v>
      </c>
    </row>
    <row r="330" spans="1:15">
      <c r="A330" s="62"/>
      <c r="C330" s="115"/>
      <c r="D330" s="115"/>
      <c r="E330" s="115"/>
      <c r="F330" s="77"/>
      <c r="G330" s="115"/>
      <c r="H330" s="66" t="s">
        <v>1453</v>
      </c>
      <c r="I330" s="52" t="s">
        <v>2163</v>
      </c>
      <c r="J330" s="79">
        <v>430000</v>
      </c>
      <c r="K330" s="79"/>
      <c r="L330" s="79">
        <v>532000</v>
      </c>
      <c r="M330" s="63"/>
      <c r="N330" s="79">
        <v>404459.67</v>
      </c>
    </row>
    <row r="331" spans="1:15">
      <c r="A331" s="62"/>
      <c r="C331" s="115"/>
      <c r="D331" s="115"/>
      <c r="E331" s="115"/>
      <c r="F331" s="77"/>
      <c r="G331" s="115"/>
      <c r="I331" s="16"/>
      <c r="J331" s="79">
        <v>0</v>
      </c>
      <c r="K331" s="79"/>
      <c r="L331" s="79">
        <v>0</v>
      </c>
      <c r="M331" s="63"/>
      <c r="N331" s="79">
        <v>0</v>
      </c>
    </row>
    <row r="332" spans="1:15">
      <c r="A332" s="50"/>
      <c r="B332" s="52"/>
      <c r="C332" s="115"/>
      <c r="D332" s="115"/>
      <c r="E332" s="115"/>
      <c r="F332" s="77"/>
      <c r="G332" s="115"/>
      <c r="H332" s="66" t="s">
        <v>274</v>
      </c>
      <c r="I332" s="52" t="s">
        <v>1346</v>
      </c>
      <c r="J332" s="79">
        <v>10000</v>
      </c>
      <c r="K332" s="79"/>
      <c r="L332" s="79">
        <v>15000</v>
      </c>
      <c r="M332" s="63"/>
      <c r="N332" s="79">
        <v>16439</v>
      </c>
    </row>
    <row r="333" spans="1:15">
      <c r="A333" s="66"/>
      <c r="B333" s="68"/>
      <c r="C333" s="115"/>
      <c r="D333" s="115"/>
      <c r="E333" s="115"/>
      <c r="F333" s="77"/>
      <c r="G333" s="115"/>
      <c r="H333" s="66"/>
      <c r="I333" s="52"/>
      <c r="J333" s="79">
        <v>0</v>
      </c>
      <c r="K333" s="79"/>
      <c r="L333" s="79">
        <v>0</v>
      </c>
      <c r="M333" s="63"/>
      <c r="N333" s="79">
        <v>0</v>
      </c>
    </row>
    <row r="334" spans="1:15">
      <c r="A334" s="50"/>
      <c r="B334" s="52"/>
      <c r="C334" s="115"/>
      <c r="D334" s="115"/>
      <c r="E334" s="115"/>
      <c r="F334" s="77"/>
      <c r="G334" s="115"/>
      <c r="H334" s="66" t="s">
        <v>1108</v>
      </c>
      <c r="I334" s="52" t="s">
        <v>308</v>
      </c>
      <c r="J334" s="79">
        <v>76000</v>
      </c>
      <c r="K334" s="79"/>
      <c r="L334" s="79">
        <v>76000</v>
      </c>
      <c r="M334" s="63"/>
      <c r="N334" s="79">
        <v>73900</v>
      </c>
    </row>
    <row r="335" spans="1:15">
      <c r="A335" s="50"/>
      <c r="B335" s="68"/>
      <c r="C335" s="115"/>
      <c r="D335" s="115"/>
      <c r="E335" s="115"/>
      <c r="F335" s="77"/>
      <c r="G335" s="115"/>
      <c r="H335" s="66"/>
      <c r="I335" s="52"/>
      <c r="J335" s="79">
        <v>0</v>
      </c>
      <c r="K335" s="79"/>
      <c r="L335" s="79">
        <v>0</v>
      </c>
      <c r="M335" s="63"/>
      <c r="N335" s="79">
        <v>0</v>
      </c>
    </row>
    <row r="336" spans="1:15">
      <c r="A336" s="66"/>
      <c r="C336" s="115"/>
      <c r="D336" s="115"/>
      <c r="E336" s="115"/>
      <c r="F336" s="77"/>
      <c r="G336" s="115"/>
      <c r="H336" s="66" t="s">
        <v>1210</v>
      </c>
      <c r="I336" s="52" t="s">
        <v>307</v>
      </c>
      <c r="J336" s="79">
        <v>40000</v>
      </c>
      <c r="K336" s="79"/>
      <c r="L336" s="79">
        <v>30000</v>
      </c>
      <c r="M336" s="63"/>
      <c r="N336" s="79">
        <v>58199.7</v>
      </c>
    </row>
    <row r="337" spans="1:14">
      <c r="A337" s="66"/>
      <c r="C337" s="115"/>
      <c r="D337" s="115"/>
      <c r="E337" s="115"/>
      <c r="F337" s="77"/>
      <c r="G337" s="115"/>
      <c r="H337" s="66"/>
      <c r="I337" s="52"/>
      <c r="J337" s="79">
        <v>0</v>
      </c>
      <c r="K337" s="79"/>
      <c r="L337" s="79">
        <v>0</v>
      </c>
      <c r="M337" s="63"/>
      <c r="N337" s="79">
        <v>0</v>
      </c>
    </row>
    <row r="338" spans="1:14">
      <c r="A338" s="66"/>
      <c r="C338" s="115"/>
      <c r="D338" s="115"/>
      <c r="E338" s="115"/>
      <c r="F338" s="77"/>
      <c r="G338" s="115"/>
      <c r="H338" s="66" t="s">
        <v>1220</v>
      </c>
      <c r="I338" s="52" t="s">
        <v>1336</v>
      </c>
      <c r="J338" s="79">
        <v>200000</v>
      </c>
      <c r="K338" s="79"/>
      <c r="L338" s="79">
        <v>200000</v>
      </c>
      <c r="M338" s="63"/>
      <c r="N338" s="79">
        <v>194600</v>
      </c>
    </row>
    <row r="339" spans="1:14">
      <c r="A339" s="66"/>
      <c r="C339" s="115"/>
      <c r="D339" s="115"/>
      <c r="E339" s="115"/>
      <c r="F339" s="77"/>
      <c r="G339" s="115"/>
      <c r="H339" s="66"/>
      <c r="I339" s="52"/>
      <c r="J339" s="79">
        <v>0</v>
      </c>
      <c r="K339" s="79"/>
      <c r="L339" s="79">
        <v>0</v>
      </c>
      <c r="M339" s="63"/>
      <c r="N339" s="79">
        <v>0</v>
      </c>
    </row>
    <row r="340" spans="1:14">
      <c r="A340" s="66"/>
      <c r="C340" s="115"/>
      <c r="D340" s="115"/>
      <c r="E340" s="115"/>
      <c r="F340" s="77"/>
      <c r="G340" s="115"/>
      <c r="H340" s="66" t="s">
        <v>175</v>
      </c>
      <c r="I340" s="52" t="s">
        <v>507</v>
      </c>
      <c r="J340" s="79">
        <v>530000</v>
      </c>
      <c r="K340" s="79"/>
      <c r="L340" s="79">
        <v>530000</v>
      </c>
      <c r="M340" s="63"/>
      <c r="N340" s="79">
        <v>513601.02</v>
      </c>
    </row>
    <row r="341" spans="1:14">
      <c r="A341" s="66"/>
      <c r="C341" s="115"/>
      <c r="D341" s="115"/>
      <c r="E341" s="115"/>
      <c r="F341" s="77"/>
      <c r="G341" s="115"/>
      <c r="H341" s="50"/>
      <c r="I341" s="52"/>
      <c r="J341" s="79"/>
      <c r="K341" s="79"/>
      <c r="L341" s="79">
        <v>0</v>
      </c>
      <c r="M341" s="63"/>
      <c r="N341" s="79"/>
    </row>
    <row r="342" spans="1:14">
      <c r="A342" s="66"/>
      <c r="C342" s="115"/>
      <c r="D342" s="115"/>
      <c r="E342" s="115"/>
      <c r="F342" s="77"/>
      <c r="G342" s="115"/>
      <c r="H342" s="66" t="s">
        <v>1211</v>
      </c>
      <c r="I342" s="52" t="s">
        <v>2145</v>
      </c>
      <c r="J342" s="79"/>
      <c r="K342" s="79"/>
      <c r="L342" s="79">
        <v>550000</v>
      </c>
      <c r="M342" s="63"/>
      <c r="N342" s="79">
        <v>1550465</v>
      </c>
    </row>
    <row r="343" spans="1:14">
      <c r="A343" s="66"/>
      <c r="C343" s="115"/>
      <c r="D343" s="115"/>
      <c r="E343" s="115"/>
      <c r="F343" s="77"/>
      <c r="G343" s="115"/>
      <c r="H343" s="66"/>
      <c r="I343" s="52"/>
      <c r="J343" s="79">
        <v>0</v>
      </c>
      <c r="K343" s="79"/>
      <c r="L343" s="79">
        <v>0</v>
      </c>
      <c r="M343" s="63"/>
      <c r="N343" s="79">
        <v>0</v>
      </c>
    </row>
    <row r="344" spans="1:14">
      <c r="A344" s="66"/>
      <c r="C344" s="115"/>
      <c r="D344" s="115"/>
      <c r="E344" s="115"/>
      <c r="F344" s="77"/>
      <c r="G344" s="115"/>
      <c r="H344" s="66" t="s">
        <v>455</v>
      </c>
      <c r="I344" s="52" t="s">
        <v>496</v>
      </c>
      <c r="J344" s="79">
        <v>140000</v>
      </c>
      <c r="K344" s="79"/>
      <c r="L344" s="79">
        <v>60000</v>
      </c>
      <c r="M344" s="63"/>
      <c r="N344" s="79">
        <v>138287.1</v>
      </c>
    </row>
    <row r="345" spans="1:14">
      <c r="A345" s="66"/>
      <c r="C345" s="115"/>
      <c r="D345" s="115"/>
      <c r="E345" s="115"/>
      <c r="F345" s="77"/>
      <c r="G345" s="115"/>
      <c r="H345" s="66"/>
      <c r="I345" s="52"/>
      <c r="J345" s="79">
        <v>0</v>
      </c>
      <c r="K345" s="79"/>
      <c r="L345" s="79">
        <v>0</v>
      </c>
      <c r="M345" s="63"/>
      <c r="N345" s="79">
        <v>0</v>
      </c>
    </row>
    <row r="346" spans="1:14">
      <c r="A346" s="66"/>
      <c r="C346" s="115"/>
      <c r="D346" s="115"/>
      <c r="E346" s="115"/>
      <c r="F346" s="77"/>
      <c r="G346" s="115"/>
      <c r="H346" s="66" t="s">
        <v>1221</v>
      </c>
      <c r="I346" s="52" t="s">
        <v>768</v>
      </c>
      <c r="J346" s="79">
        <v>150000</v>
      </c>
      <c r="K346" s="79"/>
      <c r="L346" s="79">
        <v>200000</v>
      </c>
      <c r="M346" s="63"/>
      <c r="N346" s="79">
        <v>243312.49</v>
      </c>
    </row>
    <row r="347" spans="1:14">
      <c r="A347" s="66"/>
      <c r="C347" s="115"/>
      <c r="D347" s="115"/>
      <c r="E347" s="115"/>
      <c r="F347" s="77"/>
      <c r="G347" s="115"/>
      <c r="H347" s="66"/>
      <c r="I347" s="52"/>
      <c r="J347" s="41"/>
      <c r="K347" s="41"/>
      <c r="L347" s="41"/>
      <c r="M347" s="41"/>
      <c r="N347" s="83"/>
    </row>
    <row r="348" spans="1:14">
      <c r="A348" s="66"/>
      <c r="C348" s="115"/>
      <c r="D348" s="115"/>
      <c r="E348" s="115"/>
      <c r="F348" s="77"/>
      <c r="G348" s="115"/>
      <c r="H348" s="66"/>
      <c r="I348" s="52"/>
      <c r="J348" s="41"/>
      <c r="K348" s="41"/>
      <c r="L348" s="41"/>
      <c r="M348" s="41"/>
      <c r="N348" s="79"/>
    </row>
    <row r="349" spans="1:14">
      <c r="A349" s="66"/>
      <c r="B349" s="16" t="s">
        <v>802</v>
      </c>
      <c r="C349" s="115"/>
      <c r="D349" s="115"/>
      <c r="E349" s="115"/>
      <c r="F349" s="77"/>
      <c r="G349" s="115"/>
      <c r="H349" s="66"/>
      <c r="I349" s="52" t="s">
        <v>802</v>
      </c>
      <c r="J349" s="41"/>
      <c r="K349" s="41"/>
      <c r="L349" s="41"/>
      <c r="M349" s="41"/>
      <c r="N349" s="79"/>
    </row>
    <row r="350" spans="1:14">
      <c r="A350" s="52" t="s">
        <v>1382</v>
      </c>
      <c r="B350" s="69" t="s">
        <v>803</v>
      </c>
      <c r="C350" s="41">
        <f>SUM(C352)</f>
        <v>53010000</v>
      </c>
      <c r="D350" s="41"/>
      <c r="E350" s="41">
        <f>SUM(E352)</f>
        <v>52745000</v>
      </c>
      <c r="F350" s="41">
        <f>SUM(F352)</f>
        <v>0</v>
      </c>
      <c r="G350" s="41">
        <f>SUM(G352)</f>
        <v>49795089.609999999</v>
      </c>
      <c r="H350" s="52" t="s">
        <v>1222</v>
      </c>
      <c r="I350" s="69" t="s">
        <v>803</v>
      </c>
      <c r="J350" s="41">
        <f>SUM(J352)</f>
        <v>67337100</v>
      </c>
      <c r="K350" s="41"/>
      <c r="L350" s="41">
        <f>SUM(L352)</f>
        <v>68809400</v>
      </c>
      <c r="M350" s="41">
        <f>SUM(M352)</f>
        <v>0</v>
      </c>
      <c r="N350" s="41">
        <f>SUM(N352)</f>
        <v>68130343.160000011</v>
      </c>
    </row>
    <row r="351" spans="1:14">
      <c r="A351" s="157" t="s">
        <v>12</v>
      </c>
      <c r="B351" s="157" t="s">
        <v>994</v>
      </c>
      <c r="C351" s="176" t="s">
        <v>660</v>
      </c>
      <c r="D351" s="131"/>
      <c r="E351" s="176" t="s">
        <v>7</v>
      </c>
      <c r="F351" s="158"/>
      <c r="G351" s="176" t="s">
        <v>7</v>
      </c>
      <c r="H351" s="157" t="s">
        <v>12</v>
      </c>
      <c r="I351" s="157" t="s">
        <v>994</v>
      </c>
      <c r="J351" s="176" t="s">
        <v>660</v>
      </c>
      <c r="K351" s="131"/>
      <c r="L351" s="176" t="s">
        <v>7</v>
      </c>
      <c r="M351" s="158"/>
      <c r="N351" s="176" t="s">
        <v>7</v>
      </c>
    </row>
    <row r="352" spans="1:14">
      <c r="A352" s="52" t="s">
        <v>1605</v>
      </c>
      <c r="B352" s="69" t="s">
        <v>803</v>
      </c>
      <c r="C352" s="41">
        <f>SUM(C354:C383)</f>
        <v>53010000</v>
      </c>
      <c r="D352" s="41"/>
      <c r="E352" s="41">
        <f>SUM(E354:E383)</f>
        <v>52745000</v>
      </c>
      <c r="F352" s="41">
        <f>SUM(F354:F383)</f>
        <v>0</v>
      </c>
      <c r="G352" s="41">
        <f>SUM(G354:G383)</f>
        <v>49795089.609999999</v>
      </c>
      <c r="H352" s="52" t="s">
        <v>492</v>
      </c>
      <c r="I352" s="69" t="s">
        <v>803</v>
      </c>
      <c r="J352" s="41">
        <f>SUM(J354:J419)</f>
        <v>67337100</v>
      </c>
      <c r="K352" s="41"/>
      <c r="L352" s="41">
        <f>SUM(L354:L419)</f>
        <v>68809400</v>
      </c>
      <c r="M352" s="41">
        <f>SUM(M354:M419)</f>
        <v>0</v>
      </c>
      <c r="N352" s="41">
        <f>SUM(N354:N419)</f>
        <v>68130343.160000011</v>
      </c>
    </row>
    <row r="353" spans="1:14">
      <c r="A353" s="54" t="s">
        <v>1803</v>
      </c>
      <c r="B353" s="54" t="s">
        <v>10</v>
      </c>
      <c r="C353" s="41" t="s">
        <v>12</v>
      </c>
      <c r="D353" s="41"/>
      <c r="E353" s="136" t="s">
        <v>12</v>
      </c>
      <c r="F353" s="76"/>
      <c r="G353" s="41" t="s">
        <v>12</v>
      </c>
      <c r="H353" s="54" t="s">
        <v>1803</v>
      </c>
      <c r="I353" s="54" t="s">
        <v>10</v>
      </c>
      <c r="J353" s="41" t="s">
        <v>12</v>
      </c>
      <c r="K353" s="41"/>
      <c r="L353" s="136" t="s">
        <v>12</v>
      </c>
      <c r="M353" s="136"/>
      <c r="N353" s="105" t="s">
        <v>12</v>
      </c>
    </row>
    <row r="354" spans="1:14">
      <c r="A354" s="28" t="s">
        <v>1472</v>
      </c>
      <c r="B354" s="68" t="s">
        <v>2163</v>
      </c>
      <c r="C354" s="79">
        <v>650000</v>
      </c>
      <c r="D354" s="79"/>
      <c r="E354" s="132">
        <v>630000</v>
      </c>
      <c r="F354" s="63"/>
      <c r="G354" s="79">
        <v>568088</v>
      </c>
      <c r="H354" s="28" t="s">
        <v>1915</v>
      </c>
      <c r="I354" s="68" t="s">
        <v>666</v>
      </c>
      <c r="J354" s="79">
        <v>52700000</v>
      </c>
      <c r="K354" s="79"/>
      <c r="L354" s="79">
        <v>56688800</v>
      </c>
      <c r="M354" s="63"/>
      <c r="N354" s="79">
        <v>57057095.57</v>
      </c>
    </row>
    <row r="355" spans="1:14">
      <c r="A355" s="61"/>
      <c r="B355" s="61"/>
      <c r="C355" s="79">
        <v>0</v>
      </c>
      <c r="D355" s="79"/>
      <c r="E355" s="132">
        <v>0</v>
      </c>
      <c r="F355" s="63"/>
      <c r="G355" s="79">
        <v>0</v>
      </c>
      <c r="I355" s="16"/>
      <c r="J355" s="79">
        <v>0</v>
      </c>
      <c r="K355" s="79"/>
      <c r="L355" s="79">
        <v>0</v>
      </c>
      <c r="M355" s="63"/>
      <c r="N355" s="79">
        <v>0</v>
      </c>
    </row>
    <row r="356" spans="1:14">
      <c r="A356" s="56" t="s">
        <v>1287</v>
      </c>
      <c r="B356" s="68" t="s">
        <v>804</v>
      </c>
      <c r="C356" s="79">
        <v>80000</v>
      </c>
      <c r="D356" s="79"/>
      <c r="E356" s="132">
        <v>200000</v>
      </c>
      <c r="F356" s="63"/>
      <c r="G356" s="79">
        <v>110857.5</v>
      </c>
      <c r="H356" s="56" t="s">
        <v>487</v>
      </c>
      <c r="I356" s="16" t="s">
        <v>1850</v>
      </c>
      <c r="J356" s="79">
        <v>3000000</v>
      </c>
      <c r="K356" s="79"/>
      <c r="L356" s="79">
        <v>3800000</v>
      </c>
      <c r="M356" s="63"/>
      <c r="N356" s="79">
        <v>2608698.67</v>
      </c>
    </row>
    <row r="357" spans="1:14">
      <c r="C357" s="79">
        <v>0</v>
      </c>
      <c r="D357" s="79"/>
      <c r="E357" s="132">
        <v>0</v>
      </c>
      <c r="F357" s="63"/>
      <c r="G357" s="79">
        <v>0</v>
      </c>
      <c r="H357" s="56"/>
      <c r="I357" s="68"/>
      <c r="J357" s="79">
        <v>0</v>
      </c>
      <c r="K357" s="79"/>
      <c r="L357" s="79">
        <v>0</v>
      </c>
      <c r="M357" s="63"/>
      <c r="N357" s="79">
        <v>0</v>
      </c>
    </row>
    <row r="358" spans="1:14">
      <c r="A358" s="50" t="s">
        <v>1288</v>
      </c>
      <c r="B358" s="16" t="s">
        <v>1569</v>
      </c>
      <c r="C358" s="79">
        <v>40000</v>
      </c>
      <c r="D358" s="79"/>
      <c r="E358" s="132">
        <v>43000</v>
      </c>
      <c r="F358" s="63"/>
      <c r="G358" s="79">
        <v>22533.7</v>
      </c>
      <c r="H358" s="56" t="s">
        <v>1098</v>
      </c>
      <c r="I358" s="68" t="s">
        <v>1182</v>
      </c>
      <c r="J358" s="79">
        <v>345000</v>
      </c>
      <c r="K358" s="79"/>
      <c r="L358" s="79">
        <v>262000</v>
      </c>
      <c r="M358" s="63"/>
      <c r="N358" s="79">
        <v>258069.56</v>
      </c>
    </row>
    <row r="359" spans="1:14">
      <c r="A359" s="50"/>
      <c r="C359" s="79"/>
      <c r="D359" s="79"/>
      <c r="E359" s="132"/>
      <c r="F359" s="63"/>
      <c r="G359" s="79"/>
      <c r="H359" s="56"/>
      <c r="I359" s="68"/>
      <c r="J359" s="79"/>
      <c r="K359" s="79"/>
      <c r="L359" s="79"/>
      <c r="M359" s="63"/>
      <c r="N359" s="79"/>
    </row>
    <row r="360" spans="1:14">
      <c r="A360" s="50" t="s">
        <v>379</v>
      </c>
      <c r="B360" s="16" t="s">
        <v>1999</v>
      </c>
      <c r="C360" s="79">
        <v>0</v>
      </c>
      <c r="D360" s="79"/>
      <c r="E360" s="132">
        <v>0</v>
      </c>
      <c r="F360" s="63"/>
      <c r="G360" s="79">
        <v>26141</v>
      </c>
      <c r="H360" s="56" t="s">
        <v>870</v>
      </c>
      <c r="I360" s="68" t="s">
        <v>354</v>
      </c>
      <c r="J360" s="79">
        <v>3800000</v>
      </c>
      <c r="K360" s="79"/>
      <c r="L360" s="79">
        <v>0</v>
      </c>
      <c r="M360" s="63"/>
      <c r="N360" s="79">
        <v>0</v>
      </c>
    </row>
    <row r="361" spans="1:14">
      <c r="A361" s="50"/>
      <c r="C361" s="79"/>
      <c r="D361" s="79"/>
      <c r="E361" s="132"/>
      <c r="F361" s="63"/>
      <c r="G361" s="79"/>
      <c r="H361" s="56"/>
      <c r="I361" s="68"/>
      <c r="J361" s="79"/>
      <c r="K361" s="79"/>
      <c r="L361" s="79"/>
      <c r="M361" s="63"/>
      <c r="N361" s="79"/>
    </row>
    <row r="362" spans="1:14">
      <c r="A362" s="56" t="s">
        <v>386</v>
      </c>
      <c r="B362" s="52" t="s">
        <v>1849</v>
      </c>
      <c r="C362" s="79">
        <v>100000</v>
      </c>
      <c r="D362" s="79"/>
      <c r="E362" s="132">
        <v>100000</v>
      </c>
      <c r="F362" s="63"/>
      <c r="G362" s="79">
        <v>102171.55</v>
      </c>
      <c r="H362" s="28" t="s">
        <v>1472</v>
      </c>
      <c r="I362" s="68" t="s">
        <v>769</v>
      </c>
      <c r="J362" s="79">
        <v>220000</v>
      </c>
      <c r="K362" s="79"/>
      <c r="L362" s="79">
        <v>494000</v>
      </c>
      <c r="M362" s="63"/>
      <c r="N362" s="79">
        <v>665918.59</v>
      </c>
    </row>
    <row r="363" spans="1:14">
      <c r="A363" s="56"/>
      <c r="B363" s="16" t="s">
        <v>1948</v>
      </c>
      <c r="C363" s="79">
        <v>0</v>
      </c>
      <c r="D363" s="79"/>
      <c r="E363" s="132">
        <v>0</v>
      </c>
      <c r="F363" s="63"/>
      <c r="G363" s="79">
        <v>0</v>
      </c>
      <c r="H363" s="56"/>
      <c r="I363" s="68"/>
      <c r="J363" s="79"/>
      <c r="K363" s="79"/>
      <c r="L363" s="79">
        <v>0</v>
      </c>
      <c r="M363" s="63"/>
      <c r="N363" s="79">
        <v>0</v>
      </c>
    </row>
    <row r="364" spans="1:14">
      <c r="A364" s="56" t="s">
        <v>1616</v>
      </c>
      <c r="B364" s="16" t="s">
        <v>1850</v>
      </c>
      <c r="C364" s="79">
        <v>3000000</v>
      </c>
      <c r="D364" s="79"/>
      <c r="E364" s="132">
        <v>3000000</v>
      </c>
      <c r="F364" s="63"/>
      <c r="G364" s="79">
        <v>2541723.5099999998</v>
      </c>
      <c r="H364" s="56" t="s">
        <v>488</v>
      </c>
      <c r="I364" s="68" t="s">
        <v>1183</v>
      </c>
      <c r="J364" s="79">
        <v>250000</v>
      </c>
      <c r="K364" s="79"/>
      <c r="L364" s="79">
        <v>550000</v>
      </c>
      <c r="M364" s="63"/>
      <c r="N364" s="79">
        <v>605351.04</v>
      </c>
    </row>
    <row r="365" spans="1:14">
      <c r="A365" s="56"/>
      <c r="C365" s="79">
        <v>0</v>
      </c>
      <c r="D365" s="79"/>
      <c r="E365" s="132">
        <v>0</v>
      </c>
      <c r="F365" s="63"/>
      <c r="G365" s="79"/>
      <c r="H365" s="56"/>
      <c r="I365" s="68"/>
      <c r="J365" s="79">
        <v>0</v>
      </c>
      <c r="K365" s="79"/>
      <c r="L365" s="79">
        <v>0</v>
      </c>
      <c r="M365" s="63"/>
      <c r="N365" s="79">
        <v>0</v>
      </c>
    </row>
    <row r="366" spans="1:14">
      <c r="A366" s="28" t="s">
        <v>388</v>
      </c>
      <c r="B366" s="68" t="s">
        <v>888</v>
      </c>
      <c r="C366" s="79">
        <v>44500000</v>
      </c>
      <c r="D366" s="79"/>
      <c r="E366" s="132">
        <v>47805000</v>
      </c>
      <c r="F366" s="63"/>
      <c r="G366" s="79">
        <v>44389323.390000001</v>
      </c>
      <c r="H366" s="50" t="s">
        <v>1106</v>
      </c>
      <c r="I366" s="16" t="s">
        <v>1568</v>
      </c>
      <c r="J366" s="79">
        <v>120000</v>
      </c>
      <c r="K366" s="79"/>
      <c r="L366" s="79">
        <v>120000</v>
      </c>
      <c r="M366" s="63"/>
      <c r="N366" s="79">
        <v>260781.05</v>
      </c>
    </row>
    <row r="367" spans="1:14">
      <c r="A367" s="56"/>
      <c r="B367" s="68"/>
      <c r="C367" s="79">
        <v>0</v>
      </c>
      <c r="D367" s="79"/>
      <c r="E367" s="132">
        <v>0</v>
      </c>
      <c r="F367" s="63"/>
      <c r="G367" s="79">
        <v>0</v>
      </c>
      <c r="H367" s="56"/>
      <c r="I367" s="16"/>
      <c r="J367" s="79">
        <v>0</v>
      </c>
      <c r="K367" s="79"/>
      <c r="L367" s="79">
        <v>0</v>
      </c>
      <c r="M367" s="63"/>
      <c r="N367" s="79">
        <v>0</v>
      </c>
    </row>
    <row r="368" spans="1:14">
      <c r="A368" s="28" t="s">
        <v>530</v>
      </c>
      <c r="B368" s="68" t="s">
        <v>805</v>
      </c>
      <c r="C368" s="79">
        <v>100000</v>
      </c>
      <c r="D368" s="79"/>
      <c r="E368" s="132">
        <v>100000</v>
      </c>
      <c r="F368" s="63"/>
      <c r="G368" s="79">
        <v>88973</v>
      </c>
      <c r="H368" s="50" t="s">
        <v>1179</v>
      </c>
      <c r="I368" s="16" t="s">
        <v>1337</v>
      </c>
      <c r="J368" s="79"/>
      <c r="K368" s="79"/>
      <c r="L368" s="79">
        <v>25000</v>
      </c>
      <c r="M368" s="63"/>
      <c r="N368" s="79">
        <v>0</v>
      </c>
    </row>
    <row r="369" spans="1:14">
      <c r="A369" s="56"/>
      <c r="B369" s="68"/>
      <c r="C369" s="79">
        <v>0</v>
      </c>
      <c r="D369" s="79"/>
      <c r="E369" s="132">
        <v>0</v>
      </c>
      <c r="F369" s="63"/>
      <c r="G369" s="79">
        <v>0</v>
      </c>
      <c r="H369" s="50"/>
      <c r="I369" s="16"/>
      <c r="J369" s="79">
        <v>0</v>
      </c>
      <c r="K369" s="79"/>
      <c r="L369" s="79">
        <v>0</v>
      </c>
      <c r="M369" s="63"/>
      <c r="N369" s="79">
        <v>0</v>
      </c>
    </row>
    <row r="370" spans="1:14">
      <c r="A370" s="56" t="s">
        <v>248</v>
      </c>
      <c r="B370" s="68" t="s">
        <v>800</v>
      </c>
      <c r="C370" s="79">
        <v>90000</v>
      </c>
      <c r="D370" s="79"/>
      <c r="E370" s="132">
        <v>90000</v>
      </c>
      <c r="F370" s="63"/>
      <c r="G370" s="79">
        <v>59728.5</v>
      </c>
      <c r="H370" s="28" t="s">
        <v>1917</v>
      </c>
      <c r="I370" s="68" t="s">
        <v>662</v>
      </c>
      <c r="J370" s="79">
        <v>1229300</v>
      </c>
      <c r="K370" s="79"/>
      <c r="L370" s="79">
        <v>1150000</v>
      </c>
      <c r="M370" s="63"/>
      <c r="N370" s="79">
        <v>1258550.77</v>
      </c>
    </row>
    <row r="371" spans="1:14">
      <c r="A371" s="62"/>
      <c r="C371" s="79">
        <v>0</v>
      </c>
      <c r="D371" s="79"/>
      <c r="E371" s="132">
        <v>0</v>
      </c>
      <c r="F371" s="63"/>
      <c r="G371" s="79">
        <v>0</v>
      </c>
      <c r="H371" s="28"/>
      <c r="I371" s="16"/>
      <c r="J371" s="79"/>
      <c r="K371" s="79"/>
      <c r="L371" s="79"/>
      <c r="M371" s="63"/>
      <c r="N371" s="79"/>
    </row>
    <row r="372" spans="1:14">
      <c r="A372" s="28" t="s">
        <v>1710</v>
      </c>
      <c r="B372" s="68" t="s">
        <v>34</v>
      </c>
      <c r="C372" s="79">
        <v>80000</v>
      </c>
      <c r="D372" s="79"/>
      <c r="E372" s="132">
        <v>80000</v>
      </c>
      <c r="F372" s="63"/>
      <c r="G372" s="79">
        <v>0</v>
      </c>
      <c r="H372" s="28" t="s">
        <v>1919</v>
      </c>
      <c r="I372" s="68" t="s">
        <v>1026</v>
      </c>
      <c r="J372" s="79">
        <v>58000</v>
      </c>
      <c r="K372" s="79"/>
      <c r="L372" s="79">
        <v>58000</v>
      </c>
      <c r="M372" s="63"/>
      <c r="N372" s="79">
        <v>46049.16</v>
      </c>
    </row>
    <row r="373" spans="1:14">
      <c r="B373" s="16" t="s">
        <v>33</v>
      </c>
      <c r="C373" s="79">
        <v>0</v>
      </c>
      <c r="D373" s="79"/>
      <c r="E373" s="132">
        <v>0</v>
      </c>
      <c r="F373" s="63"/>
      <c r="G373" s="79">
        <v>0</v>
      </c>
      <c r="I373" s="16"/>
      <c r="J373" s="79">
        <v>0</v>
      </c>
      <c r="K373" s="79"/>
      <c r="L373" s="79">
        <v>0</v>
      </c>
      <c r="M373" s="63"/>
      <c r="N373" s="79">
        <v>0</v>
      </c>
    </row>
    <row r="374" spans="1:14">
      <c r="A374" s="56" t="s">
        <v>192</v>
      </c>
      <c r="B374" s="68" t="s">
        <v>806</v>
      </c>
      <c r="C374" s="79">
        <v>25000</v>
      </c>
      <c r="D374" s="79"/>
      <c r="E374" s="132">
        <v>25000</v>
      </c>
      <c r="F374" s="63"/>
      <c r="G374" s="79">
        <v>23156.799999999999</v>
      </c>
      <c r="H374" s="56" t="s">
        <v>1922</v>
      </c>
      <c r="I374" s="68" t="s">
        <v>1095</v>
      </c>
      <c r="J374" s="79">
        <v>86900</v>
      </c>
      <c r="K374" s="79"/>
      <c r="L374" s="79">
        <v>75000</v>
      </c>
      <c r="M374" s="63"/>
      <c r="N374" s="79">
        <v>82720.320000000007</v>
      </c>
    </row>
    <row r="375" spans="1:14">
      <c r="C375" s="79">
        <v>0</v>
      </c>
      <c r="D375" s="79"/>
      <c r="E375" s="132">
        <v>0</v>
      </c>
      <c r="F375" s="63"/>
      <c r="G375" s="79">
        <v>0</v>
      </c>
      <c r="H375" s="52"/>
      <c r="I375" s="52"/>
      <c r="J375" s="79"/>
      <c r="K375" s="79"/>
      <c r="L375" s="79">
        <v>0</v>
      </c>
      <c r="M375" s="63"/>
      <c r="N375" s="79"/>
    </row>
    <row r="376" spans="1:14">
      <c r="A376" s="56" t="s">
        <v>1711</v>
      </c>
      <c r="B376" s="68" t="s">
        <v>1099</v>
      </c>
      <c r="C376" s="79">
        <v>100000</v>
      </c>
      <c r="D376" s="79"/>
      <c r="E376" s="132">
        <v>150000</v>
      </c>
      <c r="F376" s="63"/>
      <c r="G376" s="79">
        <v>1226655.96</v>
      </c>
      <c r="H376" s="28" t="s">
        <v>1927</v>
      </c>
      <c r="I376" s="68" t="s">
        <v>1365</v>
      </c>
      <c r="J376" s="79">
        <v>16900</v>
      </c>
      <c r="K376" s="79"/>
      <c r="L376" s="79">
        <v>10400</v>
      </c>
      <c r="M376" s="63"/>
      <c r="N376" s="79">
        <v>16063.41</v>
      </c>
    </row>
    <row r="377" spans="1:14">
      <c r="C377" s="79">
        <v>0</v>
      </c>
      <c r="D377" s="79"/>
      <c r="E377" s="132">
        <v>0</v>
      </c>
      <c r="F377" s="63"/>
      <c r="G377" s="79">
        <v>0</v>
      </c>
      <c r="H377" s="28"/>
      <c r="I377" s="68"/>
      <c r="J377" s="79">
        <v>0</v>
      </c>
      <c r="K377" s="79"/>
      <c r="L377" s="79">
        <v>0</v>
      </c>
      <c r="M377" s="63"/>
      <c r="N377" s="79">
        <v>0</v>
      </c>
    </row>
    <row r="378" spans="1:14">
      <c r="A378" s="56" t="s">
        <v>1713</v>
      </c>
      <c r="B378" s="68" t="s">
        <v>1570</v>
      </c>
      <c r="C378" s="79">
        <v>345000</v>
      </c>
      <c r="D378" s="79"/>
      <c r="E378" s="132">
        <v>262000</v>
      </c>
      <c r="F378" s="63"/>
      <c r="G378" s="79">
        <v>394617.88</v>
      </c>
      <c r="H378" s="28" t="s">
        <v>309</v>
      </c>
      <c r="I378" s="68" t="s">
        <v>805</v>
      </c>
      <c r="J378" s="79">
        <v>100000</v>
      </c>
      <c r="K378" s="79"/>
      <c r="L378" s="79">
        <v>100000</v>
      </c>
      <c r="M378" s="63"/>
      <c r="N378" s="79">
        <v>13854.5</v>
      </c>
    </row>
    <row r="379" spans="1:14">
      <c r="H379" s="61"/>
      <c r="I379" s="61"/>
      <c r="J379" s="79">
        <v>0</v>
      </c>
      <c r="K379" s="79"/>
      <c r="L379" s="79">
        <v>0</v>
      </c>
      <c r="M379" s="63"/>
      <c r="N379" s="79">
        <v>0</v>
      </c>
    </row>
    <row r="380" spans="1:14">
      <c r="A380" s="50" t="s">
        <v>613</v>
      </c>
      <c r="B380" s="68" t="s">
        <v>246</v>
      </c>
      <c r="C380" s="79">
        <v>3500000</v>
      </c>
      <c r="D380" s="79"/>
      <c r="E380" s="132">
        <v>0</v>
      </c>
      <c r="F380" s="63"/>
      <c r="G380" s="79">
        <v>0</v>
      </c>
      <c r="H380" s="28" t="s">
        <v>1209</v>
      </c>
      <c r="I380" s="68" t="s">
        <v>800</v>
      </c>
      <c r="J380" s="79">
        <v>90000</v>
      </c>
      <c r="K380" s="79"/>
      <c r="L380" s="79">
        <v>90000</v>
      </c>
      <c r="M380" s="63"/>
      <c r="N380" s="79">
        <v>53591</v>
      </c>
    </row>
    <row r="381" spans="1:14">
      <c r="H381" s="61"/>
      <c r="I381" s="61"/>
      <c r="J381" s="79">
        <v>0</v>
      </c>
      <c r="K381" s="79"/>
      <c r="L381" s="79">
        <v>0</v>
      </c>
      <c r="M381" s="63"/>
      <c r="N381" s="79">
        <v>0</v>
      </c>
    </row>
    <row r="382" spans="1:14">
      <c r="A382" s="56" t="s">
        <v>871</v>
      </c>
      <c r="B382" s="68" t="s">
        <v>807</v>
      </c>
      <c r="C382" s="79">
        <v>400000</v>
      </c>
      <c r="D382" s="79"/>
      <c r="E382" s="132">
        <v>260000</v>
      </c>
      <c r="F382" s="63"/>
      <c r="G382" s="79">
        <v>241118.82</v>
      </c>
      <c r="H382" s="28" t="s">
        <v>1928</v>
      </c>
      <c r="I382" s="68" t="s">
        <v>1366</v>
      </c>
      <c r="J382" s="79">
        <v>1406000</v>
      </c>
      <c r="K382" s="79"/>
      <c r="L382" s="79">
        <v>1250000</v>
      </c>
      <c r="M382" s="63"/>
      <c r="N382" s="79">
        <v>1278675.82</v>
      </c>
    </row>
    <row r="383" spans="1:14">
      <c r="A383" s="50"/>
      <c r="C383" s="41"/>
      <c r="D383" s="41"/>
      <c r="E383" s="132"/>
      <c r="F383" s="77"/>
      <c r="G383" s="41"/>
      <c r="H383" s="50"/>
      <c r="I383" s="52"/>
      <c r="J383" s="79">
        <v>0</v>
      </c>
      <c r="K383" s="79"/>
      <c r="L383" s="79">
        <v>0</v>
      </c>
      <c r="M383" s="63"/>
      <c r="N383" s="79"/>
    </row>
    <row r="384" spans="1:14">
      <c r="A384" s="50"/>
      <c r="C384" s="41"/>
      <c r="D384" s="41"/>
      <c r="E384" s="115"/>
      <c r="F384" s="77"/>
      <c r="G384" s="41"/>
      <c r="H384" s="50" t="s">
        <v>1736</v>
      </c>
      <c r="I384" s="16" t="s">
        <v>40</v>
      </c>
      <c r="J384" s="79">
        <v>50000</v>
      </c>
      <c r="K384" s="79"/>
      <c r="L384" s="79">
        <v>27000</v>
      </c>
      <c r="M384" s="63"/>
      <c r="N384" s="79">
        <v>38745</v>
      </c>
    </row>
    <row r="385" spans="1:14">
      <c r="A385" s="62"/>
      <c r="C385" s="115"/>
      <c r="D385" s="115"/>
      <c r="E385" s="132"/>
      <c r="F385" s="77"/>
      <c r="G385" s="115"/>
      <c r="H385" s="50"/>
      <c r="I385" s="16"/>
      <c r="J385" s="79">
        <v>0</v>
      </c>
      <c r="K385" s="79"/>
      <c r="L385" s="79">
        <v>0</v>
      </c>
      <c r="M385" s="63"/>
      <c r="N385" s="79">
        <v>0</v>
      </c>
    </row>
    <row r="386" spans="1:14">
      <c r="A386" s="66"/>
      <c r="B386" s="52"/>
      <c r="C386" s="115"/>
      <c r="D386" s="115"/>
      <c r="E386" s="115"/>
      <c r="F386" s="77"/>
      <c r="G386" s="115"/>
      <c r="H386" s="50" t="s">
        <v>169</v>
      </c>
      <c r="I386" s="16" t="s">
        <v>804</v>
      </c>
      <c r="J386" s="79">
        <v>80000</v>
      </c>
      <c r="K386" s="79"/>
      <c r="L386" s="79">
        <v>200000</v>
      </c>
      <c r="M386" s="63"/>
      <c r="N386" s="79">
        <v>134631.48000000001</v>
      </c>
    </row>
    <row r="387" spans="1:14">
      <c r="A387" s="62"/>
      <c r="C387" s="115"/>
      <c r="D387" s="115"/>
      <c r="E387" s="115"/>
      <c r="F387" s="77"/>
      <c r="G387" s="115"/>
      <c r="H387" s="62"/>
      <c r="I387" s="16"/>
      <c r="J387" s="79">
        <v>0</v>
      </c>
      <c r="K387" s="79"/>
      <c r="L387" s="79">
        <v>0</v>
      </c>
      <c r="M387" s="63"/>
      <c r="N387" s="79">
        <v>0</v>
      </c>
    </row>
    <row r="388" spans="1:14">
      <c r="A388" s="50"/>
      <c r="B388" s="52"/>
      <c r="C388" s="140"/>
      <c r="D388" s="140"/>
      <c r="E388" s="115"/>
      <c r="F388" s="122"/>
      <c r="G388" s="140"/>
      <c r="H388" s="50" t="s">
        <v>1938</v>
      </c>
      <c r="I388" s="52" t="s">
        <v>1705</v>
      </c>
      <c r="J388" s="79">
        <v>150000</v>
      </c>
      <c r="K388" s="79"/>
      <c r="L388" s="79">
        <v>450000</v>
      </c>
      <c r="M388" s="63"/>
      <c r="N388" s="79">
        <v>498275.99</v>
      </c>
    </row>
    <row r="389" spans="1:14">
      <c r="A389" s="62"/>
      <c r="C389" s="115"/>
      <c r="D389" s="115"/>
      <c r="E389" s="132"/>
      <c r="F389" s="77"/>
      <c r="G389" s="115"/>
      <c r="H389" s="50"/>
      <c r="I389" s="16"/>
      <c r="J389" s="79">
        <v>0</v>
      </c>
      <c r="K389" s="79"/>
      <c r="L389" s="79">
        <v>0</v>
      </c>
      <c r="M389" s="63"/>
      <c r="N389" s="79">
        <v>0</v>
      </c>
    </row>
    <row r="390" spans="1:14">
      <c r="A390" s="50"/>
      <c r="B390" s="68"/>
      <c r="C390" s="115"/>
      <c r="D390" s="115"/>
      <c r="E390" s="115"/>
      <c r="F390" s="77"/>
      <c r="G390" s="115"/>
      <c r="H390" s="50" t="s">
        <v>273</v>
      </c>
      <c r="I390" s="52" t="s">
        <v>1706</v>
      </c>
      <c r="J390" s="79">
        <v>25000</v>
      </c>
      <c r="K390" s="79"/>
      <c r="L390" s="79">
        <v>25000</v>
      </c>
      <c r="M390" s="63"/>
      <c r="N390" s="79">
        <v>24616.400000000001</v>
      </c>
    </row>
    <row r="391" spans="1:14">
      <c r="A391" s="62"/>
      <c r="C391" s="115"/>
      <c r="D391" s="115"/>
      <c r="E391" s="115"/>
      <c r="F391" s="77"/>
      <c r="G391" s="115"/>
      <c r="H391" s="50"/>
      <c r="I391" s="16"/>
      <c r="J391" s="79">
        <v>0</v>
      </c>
      <c r="K391" s="79"/>
      <c r="L391" s="79">
        <v>0</v>
      </c>
      <c r="M391" s="63"/>
      <c r="N391" s="79">
        <v>0</v>
      </c>
    </row>
    <row r="392" spans="1:14">
      <c r="A392" s="50"/>
      <c r="B392" s="52"/>
      <c r="C392" s="137"/>
      <c r="D392" s="137"/>
      <c r="E392" s="115"/>
      <c r="F392" s="138"/>
      <c r="G392" s="137"/>
      <c r="H392" s="50" t="s">
        <v>270</v>
      </c>
      <c r="I392" s="52" t="s">
        <v>1707</v>
      </c>
      <c r="J392" s="79">
        <v>70000</v>
      </c>
      <c r="K392" s="79"/>
      <c r="L392" s="79">
        <v>50000</v>
      </c>
      <c r="M392" s="63"/>
      <c r="N392" s="79">
        <v>22245</v>
      </c>
    </row>
    <row r="393" spans="1:14">
      <c r="A393" s="62"/>
      <c r="C393" s="137"/>
      <c r="D393" s="137"/>
      <c r="E393" s="115"/>
      <c r="F393" s="138"/>
      <c r="G393" s="137"/>
      <c r="H393" s="62"/>
      <c r="I393" s="16"/>
      <c r="J393" s="79">
        <v>0</v>
      </c>
      <c r="K393" s="79"/>
      <c r="L393" s="79">
        <v>0</v>
      </c>
      <c r="M393" s="63"/>
      <c r="N393" s="79">
        <v>0</v>
      </c>
    </row>
    <row r="394" spans="1:14">
      <c r="A394" s="50"/>
      <c r="B394" s="52"/>
      <c r="C394" s="137"/>
      <c r="D394" s="137"/>
      <c r="E394" s="115"/>
      <c r="F394" s="138"/>
      <c r="G394" s="137"/>
      <c r="H394" s="50" t="s">
        <v>271</v>
      </c>
      <c r="I394" s="16" t="s">
        <v>1708</v>
      </c>
      <c r="J394" s="79">
        <v>50000</v>
      </c>
      <c r="K394" s="79"/>
      <c r="L394" s="79">
        <v>50000</v>
      </c>
      <c r="M394" s="63"/>
      <c r="N394" s="79">
        <v>49681.120000000003</v>
      </c>
    </row>
    <row r="395" spans="1:14">
      <c r="A395" s="50"/>
      <c r="B395" s="52"/>
      <c r="C395" s="137"/>
      <c r="D395" s="137"/>
      <c r="E395" s="115"/>
      <c r="F395" s="138"/>
      <c r="G395" s="137"/>
      <c r="H395" s="50"/>
      <c r="I395" s="16"/>
      <c r="J395" s="79">
        <v>0</v>
      </c>
      <c r="K395" s="79"/>
      <c r="L395" s="79">
        <v>0</v>
      </c>
      <c r="M395" s="63"/>
      <c r="N395" s="79">
        <v>0</v>
      </c>
    </row>
    <row r="396" spans="1:14">
      <c r="A396" s="66"/>
      <c r="B396" s="52"/>
      <c r="C396" s="137"/>
      <c r="D396" s="137"/>
      <c r="E396" s="115"/>
      <c r="F396" s="138"/>
      <c r="G396" s="137"/>
      <c r="H396" s="52" t="s">
        <v>272</v>
      </c>
      <c r="I396" s="52" t="s">
        <v>821</v>
      </c>
      <c r="J396" s="79">
        <v>150000</v>
      </c>
      <c r="K396" s="79"/>
      <c r="L396" s="79">
        <v>150000</v>
      </c>
      <c r="M396" s="63"/>
      <c r="N396" s="79">
        <v>145831</v>
      </c>
    </row>
    <row r="397" spans="1:14">
      <c r="A397" s="66"/>
      <c r="B397" s="52"/>
      <c r="C397" s="137"/>
      <c r="D397" s="137"/>
      <c r="E397" s="115"/>
      <c r="F397" s="138"/>
      <c r="G397" s="137"/>
      <c r="H397" s="52"/>
      <c r="I397" s="52"/>
      <c r="J397" s="79">
        <v>0</v>
      </c>
      <c r="K397" s="79"/>
      <c r="L397" s="79">
        <v>0</v>
      </c>
      <c r="M397" s="63"/>
      <c r="N397" s="79">
        <v>0</v>
      </c>
    </row>
    <row r="398" spans="1:14">
      <c r="A398" s="70"/>
      <c r="B398" s="52"/>
      <c r="C398" s="137"/>
      <c r="D398" s="137"/>
      <c r="E398" s="115"/>
      <c r="F398" s="138"/>
      <c r="G398" s="137"/>
      <c r="H398" s="66" t="s">
        <v>1453</v>
      </c>
      <c r="I398" s="52" t="s">
        <v>2163</v>
      </c>
      <c r="J398" s="79">
        <v>475000</v>
      </c>
      <c r="K398" s="79"/>
      <c r="L398" s="79">
        <v>475000</v>
      </c>
      <c r="M398" s="63"/>
      <c r="N398" s="79">
        <v>556061.1</v>
      </c>
    </row>
    <row r="399" spans="1:14">
      <c r="A399" s="62"/>
      <c r="C399" s="137"/>
      <c r="D399" s="137"/>
      <c r="E399" s="115"/>
      <c r="F399" s="138"/>
      <c r="G399" s="137"/>
      <c r="I399" s="16"/>
      <c r="J399" s="79">
        <v>0</v>
      </c>
      <c r="K399" s="79"/>
      <c r="L399" s="79">
        <v>0</v>
      </c>
      <c r="M399" s="63"/>
      <c r="N399" s="79">
        <v>0</v>
      </c>
    </row>
    <row r="400" spans="1:14">
      <c r="A400" s="50"/>
      <c r="B400" s="52"/>
      <c r="C400" s="137"/>
      <c r="D400" s="137"/>
      <c r="E400" s="115"/>
      <c r="F400" s="138"/>
      <c r="G400" s="137"/>
      <c r="H400" s="50" t="s">
        <v>1220</v>
      </c>
      <c r="I400" s="52" t="s">
        <v>178</v>
      </c>
      <c r="J400" s="79">
        <v>800000</v>
      </c>
      <c r="K400" s="79"/>
      <c r="L400" s="79">
        <v>912000</v>
      </c>
      <c r="M400" s="63"/>
      <c r="N400" s="79">
        <v>887400</v>
      </c>
    </row>
    <row r="401" spans="1:14">
      <c r="A401" s="62"/>
      <c r="C401" s="137"/>
      <c r="D401" s="137"/>
      <c r="E401" s="140"/>
      <c r="F401" s="138"/>
      <c r="G401" s="137"/>
      <c r="H401" s="56"/>
      <c r="I401" s="52"/>
      <c r="J401" s="79">
        <v>0</v>
      </c>
      <c r="K401" s="79"/>
      <c r="L401" s="79">
        <v>0</v>
      </c>
      <c r="M401" s="63"/>
      <c r="N401" s="79">
        <v>0</v>
      </c>
    </row>
    <row r="402" spans="1:14">
      <c r="A402" s="50"/>
      <c r="B402" s="52"/>
      <c r="C402" s="137"/>
      <c r="D402" s="137"/>
      <c r="E402" s="115"/>
      <c r="F402" s="138"/>
      <c r="G402" s="137"/>
      <c r="H402" s="50" t="s">
        <v>175</v>
      </c>
      <c r="I402" s="68" t="s">
        <v>507</v>
      </c>
      <c r="J402" s="79">
        <v>1010000</v>
      </c>
      <c r="K402" s="79"/>
      <c r="L402" s="79">
        <v>1010000</v>
      </c>
      <c r="M402" s="63"/>
      <c r="N402" s="79">
        <v>598839.68000000005</v>
      </c>
    </row>
    <row r="403" spans="1:14">
      <c r="A403" s="50"/>
      <c r="B403" s="52"/>
      <c r="C403" s="137"/>
      <c r="D403" s="137"/>
      <c r="E403" s="115"/>
      <c r="F403" s="138"/>
      <c r="G403" s="137"/>
      <c r="H403" s="50"/>
      <c r="I403" s="52"/>
      <c r="J403" s="79">
        <v>0</v>
      </c>
      <c r="K403" s="79"/>
      <c r="L403" s="79">
        <v>0</v>
      </c>
      <c r="M403" s="63"/>
      <c r="N403" s="79">
        <v>0</v>
      </c>
    </row>
    <row r="404" spans="1:14">
      <c r="A404" s="50"/>
      <c r="B404" s="52"/>
      <c r="C404" s="137"/>
      <c r="D404" s="137"/>
      <c r="E404" s="115"/>
      <c r="F404" s="138"/>
      <c r="G404" s="137"/>
      <c r="H404" s="50" t="s">
        <v>1224</v>
      </c>
      <c r="I404" s="52" t="s">
        <v>1336</v>
      </c>
      <c r="J404" s="79">
        <v>220000</v>
      </c>
      <c r="K404" s="79"/>
      <c r="L404" s="79">
        <v>221200</v>
      </c>
      <c r="M404" s="63"/>
      <c r="N404" s="79">
        <v>215200</v>
      </c>
    </row>
    <row r="405" spans="1:14">
      <c r="A405" s="50"/>
      <c r="B405" s="52"/>
      <c r="C405" s="137"/>
      <c r="D405" s="137"/>
      <c r="E405" s="115"/>
      <c r="F405" s="138"/>
      <c r="G405" s="137"/>
      <c r="H405" s="50"/>
      <c r="I405" s="52"/>
      <c r="J405" s="79"/>
      <c r="K405" s="79"/>
      <c r="L405" s="79"/>
      <c r="M405" s="63"/>
      <c r="N405" s="79"/>
    </row>
    <row r="406" spans="1:14">
      <c r="A406" s="50"/>
      <c r="B406" s="52"/>
      <c r="C406" s="137"/>
      <c r="D406" s="137"/>
      <c r="E406" s="137"/>
      <c r="F406" s="138"/>
      <c r="G406" s="137"/>
      <c r="H406" s="50" t="s">
        <v>1945</v>
      </c>
      <c r="I406" s="52" t="s">
        <v>1797</v>
      </c>
      <c r="J406" s="79">
        <v>0</v>
      </c>
      <c r="K406" s="79"/>
      <c r="L406" s="79">
        <v>0</v>
      </c>
      <c r="M406" s="63"/>
      <c r="N406" s="79">
        <v>13121.9</v>
      </c>
    </row>
    <row r="407" spans="1:14">
      <c r="A407" s="50"/>
      <c r="B407" s="52"/>
      <c r="C407" s="137"/>
      <c r="D407" s="137"/>
      <c r="E407" s="137"/>
      <c r="F407" s="138"/>
      <c r="G407" s="137"/>
      <c r="H407" s="50"/>
      <c r="I407" s="52"/>
      <c r="J407" s="79"/>
      <c r="K407" s="79"/>
      <c r="L407" s="79"/>
      <c r="M407" s="63"/>
      <c r="N407" s="79"/>
    </row>
    <row r="408" spans="1:14">
      <c r="A408" s="50"/>
      <c r="B408" s="52"/>
      <c r="C408" s="137"/>
      <c r="D408" s="137"/>
      <c r="E408" s="137"/>
      <c r="F408" s="138"/>
      <c r="G408" s="137"/>
      <c r="H408" s="56" t="s">
        <v>1211</v>
      </c>
      <c r="I408" s="52" t="s">
        <v>1849</v>
      </c>
      <c r="J408" s="79"/>
      <c r="K408" s="79"/>
      <c r="L408" s="79">
        <v>50000</v>
      </c>
      <c r="M408" s="63"/>
      <c r="N408" s="79">
        <v>71862.39</v>
      </c>
    </row>
    <row r="409" spans="1:14">
      <c r="A409" s="50"/>
      <c r="B409" s="52"/>
      <c r="C409" s="137"/>
      <c r="D409" s="137"/>
      <c r="E409" s="137"/>
      <c r="F409" s="138"/>
      <c r="G409" s="137"/>
      <c r="H409" s="56"/>
      <c r="I409" s="52" t="s">
        <v>1949</v>
      </c>
      <c r="J409" s="79">
        <v>0</v>
      </c>
      <c r="K409" s="79"/>
      <c r="L409" s="79">
        <v>0</v>
      </c>
      <c r="M409" s="63"/>
      <c r="N409" s="79">
        <v>0</v>
      </c>
    </row>
    <row r="410" spans="1:14">
      <c r="A410" s="50"/>
      <c r="B410" s="52"/>
      <c r="C410" s="137"/>
      <c r="D410" s="137"/>
      <c r="E410" s="137"/>
      <c r="F410" s="138"/>
      <c r="G410" s="137"/>
      <c r="H410" s="70" t="s">
        <v>1212</v>
      </c>
      <c r="I410" s="52" t="s">
        <v>508</v>
      </c>
      <c r="J410" s="79">
        <v>80000</v>
      </c>
      <c r="K410" s="79"/>
      <c r="L410" s="79">
        <v>68000</v>
      </c>
      <c r="M410" s="63"/>
      <c r="N410" s="79">
        <v>74489</v>
      </c>
    </row>
    <row r="411" spans="1:14">
      <c r="A411" s="50"/>
      <c r="B411" s="52"/>
      <c r="C411" s="137"/>
      <c r="D411" s="137"/>
      <c r="E411" s="137"/>
      <c r="F411" s="138"/>
      <c r="G411" s="137"/>
      <c r="H411" s="70"/>
      <c r="I411" s="52"/>
      <c r="J411" s="79">
        <v>0</v>
      </c>
      <c r="K411" s="79"/>
      <c r="L411" s="79">
        <v>0</v>
      </c>
      <c r="M411" s="63"/>
      <c r="N411" s="79">
        <v>0</v>
      </c>
    </row>
    <row r="412" spans="1:14">
      <c r="A412" s="50"/>
      <c r="B412" s="52"/>
      <c r="C412" s="137"/>
      <c r="D412" s="137"/>
      <c r="E412" s="137"/>
      <c r="F412" s="138"/>
      <c r="G412" s="137"/>
      <c r="H412" s="70" t="s">
        <v>1734</v>
      </c>
      <c r="I412" s="52" t="s">
        <v>496</v>
      </c>
      <c r="J412" s="79">
        <v>100000</v>
      </c>
      <c r="K412" s="79"/>
      <c r="L412" s="79">
        <v>150000</v>
      </c>
      <c r="M412" s="63"/>
      <c r="N412" s="79">
        <v>140393.68</v>
      </c>
    </row>
    <row r="413" spans="1:14">
      <c r="A413" s="50"/>
      <c r="B413" s="52"/>
      <c r="C413" s="137"/>
      <c r="D413" s="137"/>
      <c r="E413" s="137"/>
      <c r="F413" s="138"/>
      <c r="G413" s="137"/>
      <c r="H413" s="70"/>
      <c r="I413" s="52"/>
      <c r="J413" s="79">
        <v>0</v>
      </c>
      <c r="K413" s="79"/>
      <c r="L413" s="79">
        <v>0</v>
      </c>
      <c r="M413" s="63"/>
      <c r="N413" s="79">
        <v>0</v>
      </c>
    </row>
    <row r="414" spans="1:14">
      <c r="A414" s="50"/>
      <c r="B414" s="52"/>
      <c r="C414" s="137"/>
      <c r="D414" s="137"/>
      <c r="E414" s="137"/>
      <c r="F414" s="138"/>
      <c r="G414" s="137"/>
      <c r="H414" s="70" t="s">
        <v>1221</v>
      </c>
      <c r="I414" s="52" t="s">
        <v>179</v>
      </c>
      <c r="J414" s="79">
        <v>55000</v>
      </c>
      <c r="K414" s="79"/>
      <c r="L414" s="79">
        <v>38000</v>
      </c>
      <c r="M414" s="63"/>
      <c r="N414" s="79">
        <v>46180</v>
      </c>
    </row>
    <row r="415" spans="1:14">
      <c r="A415" s="50"/>
      <c r="B415" s="52"/>
      <c r="C415" s="137"/>
      <c r="D415" s="137"/>
      <c r="E415" s="137"/>
      <c r="F415" s="138"/>
      <c r="G415" s="137"/>
      <c r="H415" s="70"/>
      <c r="I415" s="52"/>
      <c r="J415" s="79"/>
      <c r="K415" s="79"/>
      <c r="L415" s="79"/>
      <c r="M415" s="63"/>
      <c r="N415" s="79"/>
    </row>
    <row r="416" spans="1:14">
      <c r="A416" s="50"/>
      <c r="B416" s="52"/>
      <c r="C416" s="137"/>
      <c r="D416" s="137"/>
      <c r="E416" s="137"/>
      <c r="F416" s="138"/>
      <c r="G416" s="137"/>
      <c r="H416" s="70" t="s">
        <v>1213</v>
      </c>
      <c r="I416" s="52" t="s">
        <v>721</v>
      </c>
      <c r="J416" s="79">
        <v>200000</v>
      </c>
      <c r="K416" s="79"/>
      <c r="L416" s="79">
        <v>0</v>
      </c>
      <c r="M416" s="63"/>
      <c r="N416" s="79">
        <v>161600</v>
      </c>
    </row>
    <row r="417" spans="1:15">
      <c r="A417" s="50"/>
      <c r="B417" s="52"/>
      <c r="C417" s="137"/>
      <c r="D417" s="137"/>
      <c r="E417" s="137"/>
      <c r="F417" s="138"/>
      <c r="G417" s="137"/>
      <c r="H417" s="70"/>
      <c r="I417" s="52"/>
      <c r="J417" s="79"/>
      <c r="K417" s="79"/>
      <c r="L417" s="79"/>
      <c r="M417" s="63"/>
      <c r="N417" s="79"/>
    </row>
    <row r="418" spans="1:15">
      <c r="A418" s="50"/>
      <c r="B418" s="52"/>
      <c r="C418" s="137"/>
      <c r="D418" s="137"/>
      <c r="E418" s="137"/>
      <c r="F418" s="138"/>
      <c r="G418" s="137"/>
      <c r="H418" s="70" t="s">
        <v>1225</v>
      </c>
      <c r="I418" s="52" t="s">
        <v>222</v>
      </c>
      <c r="J418" s="79">
        <v>400000</v>
      </c>
      <c r="K418" s="79"/>
      <c r="L418" s="79">
        <v>260000</v>
      </c>
      <c r="M418" s="63"/>
      <c r="N418" s="79">
        <v>245749.96</v>
      </c>
    </row>
    <row r="419" spans="1:15">
      <c r="A419" s="50"/>
      <c r="B419" s="52"/>
      <c r="C419" s="137"/>
      <c r="D419" s="137"/>
      <c r="E419" s="137"/>
      <c r="F419" s="138"/>
      <c r="G419" s="137"/>
      <c r="H419" s="70"/>
      <c r="I419" s="52"/>
      <c r="J419" s="79">
        <v>0</v>
      </c>
      <c r="K419" s="79"/>
      <c r="L419" s="79">
        <v>0</v>
      </c>
      <c r="M419" s="63"/>
      <c r="N419" s="79"/>
    </row>
    <row r="420" spans="1:15">
      <c r="A420" s="50"/>
      <c r="B420" s="52"/>
      <c r="C420" s="137"/>
      <c r="D420" s="137"/>
      <c r="E420" s="137"/>
      <c r="F420" s="138"/>
      <c r="G420" s="137"/>
      <c r="H420" s="50"/>
      <c r="I420" s="52"/>
      <c r="J420" s="41"/>
      <c r="K420" s="41"/>
      <c r="L420" s="41"/>
      <c r="M420" s="41"/>
      <c r="N420" s="83"/>
    </row>
    <row r="421" spans="1:15">
      <c r="A421" s="50">
        <v>3175</v>
      </c>
      <c r="B421" s="52" t="s">
        <v>808</v>
      </c>
      <c r="C421" s="41">
        <f>SUM(C423:C429)</f>
        <v>430000</v>
      </c>
      <c r="D421" s="41"/>
      <c r="E421" s="41">
        <f>SUM(E423:E429)</f>
        <v>485000</v>
      </c>
      <c r="F421" s="41">
        <f>SUM(F423:F429)</f>
        <v>0</v>
      </c>
      <c r="G421" s="41">
        <f>SUM(G423:G429)</f>
        <v>416655.80000000005</v>
      </c>
      <c r="H421" s="52" t="s">
        <v>93</v>
      </c>
      <c r="I421" s="52" t="s">
        <v>808</v>
      </c>
      <c r="J421" s="41">
        <f>SUM(J423:J429)</f>
        <v>430000</v>
      </c>
      <c r="K421" s="41"/>
      <c r="L421" s="41">
        <f>SUM(L423:L429)</f>
        <v>485000</v>
      </c>
      <c r="M421" s="41">
        <f>SUM(M423:M429)</f>
        <v>0</v>
      </c>
      <c r="N421" s="41">
        <f>SUM(N423:N429)</f>
        <v>230095.6</v>
      </c>
    </row>
    <row r="422" spans="1:15">
      <c r="A422" s="157" t="s">
        <v>12</v>
      </c>
      <c r="B422" s="157" t="s">
        <v>994</v>
      </c>
      <c r="C422" s="176" t="s">
        <v>660</v>
      </c>
      <c r="D422" s="131"/>
      <c r="E422" s="176" t="s">
        <v>7</v>
      </c>
      <c r="F422" s="158"/>
      <c r="G422" s="176" t="s">
        <v>7</v>
      </c>
      <c r="H422" s="157" t="s">
        <v>12</v>
      </c>
      <c r="I422" s="157" t="s">
        <v>994</v>
      </c>
      <c r="J422" s="176" t="s">
        <v>660</v>
      </c>
      <c r="K422" s="131"/>
      <c r="L422" s="176" t="s">
        <v>7</v>
      </c>
      <c r="M422" s="158"/>
      <c r="N422" s="176" t="s">
        <v>7</v>
      </c>
    </row>
    <row r="423" spans="1:15">
      <c r="A423" s="50" t="s">
        <v>1757</v>
      </c>
      <c r="B423" s="52" t="s">
        <v>809</v>
      </c>
      <c r="C423" s="79">
        <v>135000</v>
      </c>
      <c r="D423" s="79"/>
      <c r="E423" s="132">
        <v>90000</v>
      </c>
      <c r="F423" s="63"/>
      <c r="G423" s="79">
        <v>91045.68</v>
      </c>
      <c r="H423" s="50" t="s">
        <v>1462</v>
      </c>
      <c r="I423" s="52" t="s">
        <v>223</v>
      </c>
      <c r="J423" s="79">
        <v>135000</v>
      </c>
      <c r="K423" s="79"/>
      <c r="L423" s="79">
        <v>90000</v>
      </c>
      <c r="M423" s="63"/>
      <c r="N423" s="79">
        <v>50271.6</v>
      </c>
    </row>
    <row r="424" spans="1:15" s="4" customFormat="1">
      <c r="A424" s="50"/>
      <c r="B424" s="52"/>
      <c r="C424" s="79">
        <v>0</v>
      </c>
      <c r="D424" s="79"/>
      <c r="E424" s="132">
        <v>0</v>
      </c>
      <c r="F424" s="63"/>
      <c r="G424" s="79">
        <v>0</v>
      </c>
      <c r="H424" s="50"/>
      <c r="I424" s="52"/>
      <c r="J424" s="79">
        <v>0</v>
      </c>
      <c r="K424" s="79"/>
      <c r="L424" s="79">
        <v>0</v>
      </c>
      <c r="M424" s="63"/>
      <c r="N424" s="79">
        <v>0</v>
      </c>
      <c r="O424" s="23"/>
    </row>
    <row r="425" spans="1:15">
      <c r="A425" s="50" t="s">
        <v>1472</v>
      </c>
      <c r="B425" s="52" t="s">
        <v>1119</v>
      </c>
      <c r="C425" s="79">
        <v>175000</v>
      </c>
      <c r="D425" s="79"/>
      <c r="E425" s="132">
        <v>235000</v>
      </c>
      <c r="F425" s="63"/>
      <c r="G425" s="79">
        <v>182517.82</v>
      </c>
      <c r="H425" s="50" t="s">
        <v>94</v>
      </c>
      <c r="I425" s="52" t="s">
        <v>1068</v>
      </c>
      <c r="J425" s="79">
        <v>175000</v>
      </c>
      <c r="K425" s="79"/>
      <c r="L425" s="79">
        <v>235000</v>
      </c>
      <c r="M425" s="63"/>
      <c r="N425" s="79">
        <v>89912</v>
      </c>
    </row>
    <row r="426" spans="1:15">
      <c r="A426" s="50"/>
      <c r="B426" s="52"/>
      <c r="C426" s="79">
        <v>0</v>
      </c>
      <c r="D426" s="79"/>
      <c r="E426" s="132">
        <v>0</v>
      </c>
      <c r="F426" s="63"/>
      <c r="G426" s="79">
        <v>0</v>
      </c>
      <c r="H426" s="50"/>
      <c r="I426" s="52"/>
      <c r="J426" s="79">
        <v>0</v>
      </c>
      <c r="K426" s="79"/>
      <c r="L426" s="79">
        <v>0</v>
      </c>
      <c r="M426" s="63"/>
      <c r="N426" s="79">
        <v>0</v>
      </c>
    </row>
    <row r="427" spans="1:15">
      <c r="A427" s="50" t="s">
        <v>1223</v>
      </c>
      <c r="B427" s="52" t="s">
        <v>1550</v>
      </c>
      <c r="C427" s="79">
        <v>30000</v>
      </c>
      <c r="D427" s="79"/>
      <c r="E427" s="132">
        <v>80000</v>
      </c>
      <c r="F427" s="63"/>
      <c r="G427" s="79">
        <v>66301.2</v>
      </c>
      <c r="H427" s="50" t="s">
        <v>95</v>
      </c>
      <c r="I427" s="52" t="s">
        <v>1069</v>
      </c>
      <c r="J427" s="79">
        <v>30000</v>
      </c>
      <c r="K427" s="79"/>
      <c r="L427" s="79">
        <v>80000</v>
      </c>
      <c r="M427" s="63"/>
      <c r="N427" s="79">
        <v>34252</v>
      </c>
    </row>
    <row r="428" spans="1:15">
      <c r="A428" s="50"/>
      <c r="B428" s="52"/>
      <c r="C428" s="79">
        <v>0</v>
      </c>
      <c r="D428" s="79"/>
      <c r="E428" s="132">
        <v>0</v>
      </c>
      <c r="F428" s="63"/>
      <c r="G428" s="79">
        <v>0</v>
      </c>
      <c r="H428" s="50"/>
      <c r="I428" s="52"/>
      <c r="J428" s="79">
        <v>0</v>
      </c>
      <c r="K428" s="79"/>
      <c r="L428" s="79">
        <v>0</v>
      </c>
      <c r="M428" s="63"/>
      <c r="N428" s="79">
        <v>0</v>
      </c>
    </row>
    <row r="429" spans="1:15">
      <c r="A429" s="50" t="s">
        <v>100</v>
      </c>
      <c r="B429" s="52" t="s">
        <v>1551</v>
      </c>
      <c r="C429" s="79">
        <v>90000</v>
      </c>
      <c r="D429" s="79"/>
      <c r="E429" s="132">
        <v>80000</v>
      </c>
      <c r="F429" s="63"/>
      <c r="G429" s="79">
        <v>76791.100000000006</v>
      </c>
      <c r="H429" s="50" t="s">
        <v>96</v>
      </c>
      <c r="I429" s="52" t="s">
        <v>1070</v>
      </c>
      <c r="J429" s="79">
        <v>90000</v>
      </c>
      <c r="K429" s="79"/>
      <c r="L429" s="79">
        <v>80000</v>
      </c>
      <c r="M429" s="63"/>
      <c r="N429" s="79">
        <v>55660</v>
      </c>
    </row>
    <row r="430" spans="1:15">
      <c r="A430" s="46"/>
      <c r="B430" s="46"/>
      <c r="C430" s="139"/>
      <c r="D430" s="139"/>
      <c r="E430" s="137"/>
      <c r="F430" s="128"/>
      <c r="G430" s="139"/>
      <c r="H430" s="46"/>
      <c r="I430" s="46"/>
      <c r="J430" s="139"/>
      <c r="K430" s="139"/>
      <c r="L430" s="139"/>
      <c r="M430" s="139"/>
      <c r="N430" s="79"/>
    </row>
    <row r="431" spans="1:15">
      <c r="A431" s="48"/>
      <c r="B431" s="48"/>
      <c r="C431" s="104"/>
      <c r="D431" s="104"/>
      <c r="E431" s="137"/>
      <c r="F431" s="47"/>
      <c r="G431" s="104"/>
      <c r="H431" s="48"/>
      <c r="I431" s="48"/>
      <c r="J431" s="104"/>
      <c r="K431" s="104"/>
      <c r="L431" s="104"/>
      <c r="M431" s="104"/>
      <c r="N431" s="83"/>
    </row>
    <row r="432" spans="1:15">
      <c r="A432" s="52" t="s">
        <v>531</v>
      </c>
      <c r="B432" s="52" t="s">
        <v>1552</v>
      </c>
      <c r="C432" s="41">
        <f>SUM(C434:C440)</f>
        <v>3780000</v>
      </c>
      <c r="D432" s="41"/>
      <c r="E432" s="41">
        <f>SUM(E434:E440)</f>
        <v>3820000</v>
      </c>
      <c r="F432" s="41">
        <f>SUM(F434:F440)</f>
        <v>0</v>
      </c>
      <c r="G432" s="41">
        <f>SUM(G434:G440)</f>
        <v>2656386.1799999997</v>
      </c>
      <c r="H432" s="52" t="s">
        <v>97</v>
      </c>
      <c r="I432" s="52" t="s">
        <v>1552</v>
      </c>
      <c r="J432" s="41">
        <f>SUM(J434:J440)</f>
        <v>7520000</v>
      </c>
      <c r="K432" s="41"/>
      <c r="L432" s="41">
        <f>SUM(L434:L440)</f>
        <v>8211000</v>
      </c>
      <c r="M432" s="41">
        <f>SUM(M434:M440)</f>
        <v>0</v>
      </c>
      <c r="N432" s="41">
        <f>SUM(N434:N440)</f>
        <v>7479872.4699999988</v>
      </c>
    </row>
    <row r="433" spans="1:15">
      <c r="A433" s="157" t="s">
        <v>12</v>
      </c>
      <c r="B433" s="157" t="s">
        <v>994</v>
      </c>
      <c r="C433" s="176" t="s">
        <v>660</v>
      </c>
      <c r="D433" s="131"/>
      <c r="E433" s="176" t="s">
        <v>7</v>
      </c>
      <c r="F433" s="158"/>
      <c r="G433" s="176" t="s">
        <v>7</v>
      </c>
      <c r="H433" s="157" t="s">
        <v>12</v>
      </c>
      <c r="I433" s="157" t="s">
        <v>994</v>
      </c>
      <c r="J433" s="176" t="s">
        <v>660</v>
      </c>
      <c r="K433" s="131"/>
      <c r="L433" s="176" t="s">
        <v>7</v>
      </c>
      <c r="M433" s="158"/>
      <c r="N433" s="176" t="s">
        <v>7</v>
      </c>
    </row>
    <row r="434" spans="1:15">
      <c r="A434" s="52" t="s">
        <v>1916</v>
      </c>
      <c r="B434" s="52" t="s">
        <v>1555</v>
      </c>
      <c r="C434" s="79">
        <v>80000</v>
      </c>
      <c r="D434" s="79"/>
      <c r="E434" s="132">
        <v>120000</v>
      </c>
      <c r="F434" s="63"/>
      <c r="G434" s="79">
        <v>171146.41</v>
      </c>
      <c r="H434" s="52" t="s">
        <v>1933</v>
      </c>
      <c r="I434" s="52" t="s">
        <v>1071</v>
      </c>
      <c r="J434" s="79">
        <v>1170000</v>
      </c>
      <c r="K434" s="79"/>
      <c r="L434" s="79">
        <v>1300000</v>
      </c>
      <c r="M434" s="63"/>
      <c r="N434" s="79">
        <v>1165358.8999999999</v>
      </c>
    </row>
    <row r="435" spans="1:15">
      <c r="A435" s="50"/>
      <c r="B435" s="52"/>
      <c r="C435" s="79">
        <v>0</v>
      </c>
      <c r="D435" s="79"/>
      <c r="E435" s="132">
        <v>0</v>
      </c>
      <c r="F435" s="63"/>
      <c r="G435" s="79">
        <v>0</v>
      </c>
      <c r="H435" s="50"/>
      <c r="I435" s="52"/>
      <c r="J435" s="79">
        <v>0</v>
      </c>
      <c r="K435" s="79"/>
      <c r="L435" s="79">
        <v>0</v>
      </c>
      <c r="M435" s="63"/>
      <c r="N435" s="79">
        <v>0</v>
      </c>
    </row>
    <row r="436" spans="1:15">
      <c r="A436" s="52" t="s">
        <v>1616</v>
      </c>
      <c r="B436" s="52" t="s">
        <v>1553</v>
      </c>
      <c r="C436" s="79">
        <v>2500000</v>
      </c>
      <c r="D436" s="79"/>
      <c r="E436" s="132">
        <v>2000000</v>
      </c>
      <c r="F436" s="63"/>
      <c r="G436" s="79">
        <v>1703979.74</v>
      </c>
      <c r="H436" s="52" t="s">
        <v>1457</v>
      </c>
      <c r="I436" s="52" t="s">
        <v>527</v>
      </c>
      <c r="J436" s="79">
        <v>5700000</v>
      </c>
      <c r="K436" s="79"/>
      <c r="L436" s="79">
        <v>5716000</v>
      </c>
      <c r="M436" s="63"/>
      <c r="N436" s="79">
        <v>5657428.8799999999</v>
      </c>
    </row>
    <row r="437" spans="1:15">
      <c r="A437" s="50"/>
      <c r="B437" s="52"/>
      <c r="C437" s="79">
        <v>0</v>
      </c>
      <c r="D437" s="79"/>
      <c r="E437" s="132">
        <v>0</v>
      </c>
      <c r="F437" s="63"/>
      <c r="G437" s="79">
        <v>0</v>
      </c>
      <c r="H437" s="52"/>
      <c r="I437" s="16"/>
      <c r="J437" s="79">
        <v>0</v>
      </c>
      <c r="K437" s="79"/>
      <c r="L437" s="79">
        <v>0</v>
      </c>
      <c r="M437" s="63"/>
      <c r="N437" s="79">
        <v>0</v>
      </c>
    </row>
    <row r="438" spans="1:15">
      <c r="A438" s="52" t="s">
        <v>388</v>
      </c>
      <c r="B438" s="52" t="s">
        <v>1553</v>
      </c>
      <c r="C438" s="79">
        <v>1200000</v>
      </c>
      <c r="D438" s="79"/>
      <c r="E438" s="132">
        <v>1700000</v>
      </c>
      <c r="F438" s="63"/>
      <c r="G438" s="79">
        <v>781260.03</v>
      </c>
      <c r="H438" s="52" t="s">
        <v>1458</v>
      </c>
      <c r="I438" s="52" t="s">
        <v>1072</v>
      </c>
      <c r="J438" s="79">
        <v>150000</v>
      </c>
      <c r="K438" s="79"/>
      <c r="L438" s="79">
        <v>300000</v>
      </c>
      <c r="M438" s="63"/>
      <c r="N438" s="79">
        <v>142192.18</v>
      </c>
    </row>
    <row r="439" spans="1:15">
      <c r="A439" s="52"/>
      <c r="B439" s="16" t="s">
        <v>1554</v>
      </c>
      <c r="C439" s="41">
        <v>0</v>
      </c>
      <c r="D439" s="41"/>
      <c r="E439" s="132">
        <v>0</v>
      </c>
      <c r="F439" s="63"/>
      <c r="G439" s="41">
        <v>0</v>
      </c>
      <c r="H439" s="52"/>
      <c r="I439" s="16"/>
      <c r="J439" s="79">
        <v>0</v>
      </c>
      <c r="K439" s="79"/>
      <c r="L439" s="79">
        <v>0</v>
      </c>
      <c r="M439" s="63"/>
      <c r="N439" s="79">
        <v>0</v>
      </c>
    </row>
    <row r="440" spans="1:15" s="4" customFormat="1">
      <c r="A440" s="52"/>
      <c r="B440" s="52"/>
      <c r="C440" s="41"/>
      <c r="D440" s="41"/>
      <c r="E440" s="132"/>
      <c r="F440" s="63"/>
      <c r="G440" s="41"/>
      <c r="H440" s="52" t="s">
        <v>98</v>
      </c>
      <c r="I440" s="52" t="s">
        <v>1554</v>
      </c>
      <c r="J440" s="79">
        <v>500000</v>
      </c>
      <c r="K440" s="79"/>
      <c r="L440" s="79">
        <v>895000</v>
      </c>
      <c r="M440" s="63"/>
      <c r="N440" s="79">
        <v>514892.51</v>
      </c>
      <c r="O440" s="23"/>
    </row>
    <row r="441" spans="1:15" s="4" customFormat="1">
      <c r="A441" s="52"/>
      <c r="B441" s="16"/>
      <c r="C441" s="115"/>
      <c r="D441" s="115"/>
      <c r="E441" s="115"/>
      <c r="F441" s="77"/>
      <c r="G441" s="115"/>
      <c r="H441" s="52"/>
      <c r="I441" s="16"/>
      <c r="J441" s="41">
        <v>0</v>
      </c>
      <c r="K441" s="41"/>
      <c r="L441" s="41">
        <v>0</v>
      </c>
      <c r="M441" s="41"/>
      <c r="N441" s="83">
        <v>0</v>
      </c>
      <c r="O441" s="23"/>
    </row>
    <row r="442" spans="1:15">
      <c r="C442" s="41"/>
      <c r="D442" s="41"/>
      <c r="E442" s="41"/>
      <c r="F442" s="75"/>
      <c r="G442" s="41"/>
      <c r="I442" s="16"/>
      <c r="J442" s="41"/>
      <c r="K442" s="41"/>
      <c r="L442" s="41"/>
      <c r="M442" s="41"/>
      <c r="N442" s="83"/>
    </row>
    <row r="443" spans="1:15" s="4" customFormat="1">
      <c r="A443" s="50">
        <v>3176</v>
      </c>
      <c r="B443" s="52" t="s">
        <v>1556</v>
      </c>
      <c r="C443" s="41">
        <f>SUM(C445)</f>
        <v>110000</v>
      </c>
      <c r="D443" s="41"/>
      <c r="E443" s="41">
        <f>SUM(E445)</f>
        <v>130000</v>
      </c>
      <c r="F443" s="41">
        <f>SUM(F445)</f>
        <v>0</v>
      </c>
      <c r="G443" s="41">
        <f>SUM(G445)</f>
        <v>109952.4</v>
      </c>
      <c r="H443" s="50" t="s">
        <v>1323</v>
      </c>
      <c r="I443" s="52" t="s">
        <v>1073</v>
      </c>
      <c r="J443" s="41">
        <f>SUM(J445:J466)</f>
        <v>2377100</v>
      </c>
      <c r="K443" s="41"/>
      <c r="L443" s="41">
        <f>SUM(L445:L466)</f>
        <v>2355900</v>
      </c>
      <c r="M443" s="41">
        <f>SUM(M445:M466)</f>
        <v>0</v>
      </c>
      <c r="N443" s="41">
        <f>SUM(N445:N466)</f>
        <v>2431552.13</v>
      </c>
      <c r="O443" s="23"/>
    </row>
    <row r="444" spans="1:15">
      <c r="A444" s="157" t="s">
        <v>12</v>
      </c>
      <c r="B444" s="157" t="s">
        <v>994</v>
      </c>
      <c r="C444" s="176" t="s">
        <v>660</v>
      </c>
      <c r="D444" s="131"/>
      <c r="E444" s="176" t="s">
        <v>7</v>
      </c>
      <c r="F444" s="158"/>
      <c r="G444" s="176" t="s">
        <v>7</v>
      </c>
      <c r="H444" s="157" t="s">
        <v>12</v>
      </c>
      <c r="I444" s="157" t="s">
        <v>994</v>
      </c>
      <c r="J444" s="176" t="s">
        <v>660</v>
      </c>
      <c r="K444" s="131"/>
      <c r="L444" s="176" t="s">
        <v>7</v>
      </c>
      <c r="M444" s="158"/>
      <c r="N444" s="176" t="s">
        <v>7</v>
      </c>
    </row>
    <row r="445" spans="1:15">
      <c r="A445" s="52" t="s">
        <v>1616</v>
      </c>
      <c r="B445" s="52" t="s">
        <v>3</v>
      </c>
      <c r="C445" s="79">
        <v>110000</v>
      </c>
      <c r="D445" s="79"/>
      <c r="E445" s="132">
        <v>130000</v>
      </c>
      <c r="F445" s="63"/>
      <c r="G445" s="79">
        <v>109952.4</v>
      </c>
      <c r="H445" s="52" t="s">
        <v>1915</v>
      </c>
      <c r="I445" s="52" t="s">
        <v>666</v>
      </c>
      <c r="J445" s="79">
        <v>910000</v>
      </c>
      <c r="K445" s="79"/>
      <c r="L445" s="79">
        <v>890000</v>
      </c>
      <c r="M445" s="63"/>
      <c r="N445" s="79">
        <v>872808.55</v>
      </c>
    </row>
    <row r="446" spans="1:15">
      <c r="A446" s="50"/>
      <c r="C446" s="41">
        <v>0</v>
      </c>
      <c r="D446" s="41"/>
      <c r="E446" s="41">
        <v>0</v>
      </c>
      <c r="F446" s="75"/>
      <c r="G446" s="41">
        <v>0</v>
      </c>
      <c r="H446" s="50"/>
      <c r="I446" s="16"/>
      <c r="J446" s="79">
        <v>0</v>
      </c>
      <c r="K446" s="79"/>
      <c r="L446" s="79">
        <v>0</v>
      </c>
      <c r="M446" s="63"/>
      <c r="N446" s="79">
        <v>0</v>
      </c>
      <c r="O446" s="22"/>
    </row>
    <row r="447" spans="1:15">
      <c r="C447" s="115"/>
      <c r="D447" s="115"/>
      <c r="E447" s="115"/>
      <c r="F447" s="77"/>
      <c r="G447" s="115"/>
      <c r="H447" s="50" t="s">
        <v>1933</v>
      </c>
      <c r="I447" s="52" t="s">
        <v>722</v>
      </c>
      <c r="J447" s="79">
        <v>1250000</v>
      </c>
      <c r="K447" s="79"/>
      <c r="L447" s="79">
        <v>1154000</v>
      </c>
      <c r="M447" s="63"/>
      <c r="N447" s="79">
        <v>1164491.9099999999</v>
      </c>
    </row>
    <row r="448" spans="1:15">
      <c r="C448" s="115"/>
      <c r="D448" s="115"/>
      <c r="E448" s="132"/>
      <c r="F448" s="77"/>
      <c r="G448" s="115"/>
      <c r="H448" s="56"/>
      <c r="I448" s="68"/>
      <c r="J448" s="79">
        <v>0</v>
      </c>
      <c r="K448" s="79"/>
      <c r="L448" s="79">
        <v>0</v>
      </c>
      <c r="M448" s="63"/>
      <c r="N448" s="79">
        <v>0</v>
      </c>
    </row>
    <row r="449" spans="1:14">
      <c r="A449" s="50"/>
      <c r="B449" s="52"/>
      <c r="C449" s="115"/>
      <c r="D449" s="115"/>
      <c r="E449" s="132"/>
      <c r="F449" s="77"/>
      <c r="G449" s="115"/>
      <c r="H449" s="50" t="s">
        <v>1916</v>
      </c>
      <c r="I449" s="52" t="s">
        <v>950</v>
      </c>
      <c r="J449" s="79">
        <v>14000</v>
      </c>
      <c r="K449" s="79"/>
      <c r="L449" s="79">
        <v>1000</v>
      </c>
      <c r="M449" s="63"/>
      <c r="N449" s="79">
        <v>9235.2900000000009</v>
      </c>
    </row>
    <row r="450" spans="1:14">
      <c r="C450" s="115"/>
      <c r="D450" s="115"/>
      <c r="E450" s="132"/>
      <c r="F450" s="77"/>
      <c r="G450" s="115"/>
      <c r="I450" s="16"/>
      <c r="J450" s="79">
        <v>0</v>
      </c>
      <c r="K450" s="79"/>
      <c r="L450" s="79">
        <v>0</v>
      </c>
      <c r="M450" s="63"/>
      <c r="N450" s="79">
        <v>0</v>
      </c>
    </row>
    <row r="451" spans="1:14">
      <c r="A451" s="52"/>
      <c r="B451" s="52"/>
      <c r="C451" s="115"/>
      <c r="D451" s="115"/>
      <c r="E451" s="132"/>
      <c r="F451" s="77"/>
      <c r="G451" s="115"/>
      <c r="H451" s="52" t="s">
        <v>1917</v>
      </c>
      <c r="I451" s="52" t="s">
        <v>1355</v>
      </c>
      <c r="J451" s="79">
        <v>8100</v>
      </c>
      <c r="K451" s="79"/>
      <c r="L451" s="79">
        <v>6500</v>
      </c>
      <c r="M451" s="63"/>
      <c r="N451" s="79">
        <v>7650.36</v>
      </c>
    </row>
    <row r="452" spans="1:14">
      <c r="C452" s="115"/>
      <c r="D452" s="115"/>
      <c r="E452" s="115"/>
      <c r="F452" s="77"/>
      <c r="G452" s="115"/>
      <c r="I452" s="16"/>
      <c r="J452" s="79">
        <v>0</v>
      </c>
      <c r="K452" s="79"/>
      <c r="L452" s="79">
        <v>0</v>
      </c>
      <c r="M452" s="63"/>
      <c r="N452" s="79">
        <v>0</v>
      </c>
    </row>
    <row r="453" spans="1:14">
      <c r="A453" s="52"/>
      <c r="B453" s="52"/>
      <c r="C453" s="115"/>
      <c r="D453" s="115"/>
      <c r="E453" s="41"/>
      <c r="F453" s="77"/>
      <c r="G453" s="115"/>
      <c r="H453" s="52" t="s">
        <v>1918</v>
      </c>
      <c r="I453" s="52" t="s">
        <v>1357</v>
      </c>
      <c r="J453" s="79">
        <v>3000</v>
      </c>
      <c r="K453" s="79"/>
      <c r="L453" s="79">
        <v>1300</v>
      </c>
      <c r="M453" s="63"/>
      <c r="N453" s="79">
        <v>2859.71</v>
      </c>
    </row>
    <row r="454" spans="1:14">
      <c r="A454" s="52"/>
      <c r="B454" s="52"/>
      <c r="C454" s="115"/>
      <c r="D454" s="115"/>
      <c r="E454" s="41"/>
      <c r="F454" s="77"/>
      <c r="G454" s="115"/>
      <c r="H454" s="52"/>
      <c r="I454" s="52"/>
      <c r="J454" s="79"/>
      <c r="K454" s="79"/>
      <c r="L454" s="79"/>
      <c r="M454" s="63"/>
      <c r="N454" s="79"/>
    </row>
    <row r="455" spans="1:14">
      <c r="A455" s="52"/>
      <c r="B455" s="52"/>
      <c r="C455" s="115"/>
      <c r="D455" s="115"/>
      <c r="E455" s="115"/>
      <c r="F455" s="77"/>
      <c r="G455" s="115"/>
      <c r="H455" s="56" t="s">
        <v>1922</v>
      </c>
      <c r="I455" s="52" t="s">
        <v>1360</v>
      </c>
      <c r="J455" s="79">
        <v>66000</v>
      </c>
      <c r="K455" s="79"/>
      <c r="L455" s="79">
        <v>0</v>
      </c>
      <c r="M455" s="63"/>
      <c r="N455" s="79">
        <v>62830.28</v>
      </c>
    </row>
    <row r="456" spans="1:14">
      <c r="A456" s="52"/>
      <c r="B456" s="52"/>
      <c r="C456" s="115"/>
      <c r="D456" s="115"/>
      <c r="E456" s="115"/>
      <c r="F456" s="77"/>
      <c r="G456" s="115"/>
      <c r="H456" s="56"/>
      <c r="I456" s="52"/>
      <c r="J456" s="79"/>
      <c r="K456" s="79"/>
      <c r="L456" s="79"/>
      <c r="M456" s="63"/>
      <c r="N456" s="79"/>
    </row>
    <row r="457" spans="1:14">
      <c r="A457" s="50"/>
      <c r="B457" s="52"/>
      <c r="C457" s="115"/>
      <c r="D457" s="115"/>
      <c r="E457" s="41"/>
      <c r="F457" s="77"/>
      <c r="G457" s="115"/>
      <c r="H457" s="52" t="s">
        <v>1923</v>
      </c>
      <c r="I457" s="52" t="s">
        <v>1361</v>
      </c>
      <c r="J457" s="79">
        <v>34400</v>
      </c>
      <c r="K457" s="79"/>
      <c r="L457" s="79">
        <v>31000</v>
      </c>
      <c r="M457" s="63"/>
      <c r="N457" s="79">
        <v>34049.68</v>
      </c>
    </row>
    <row r="458" spans="1:14">
      <c r="A458" s="50"/>
      <c r="B458" s="52"/>
      <c r="C458" s="115"/>
      <c r="D458" s="115"/>
      <c r="E458" s="73"/>
      <c r="F458" s="77"/>
      <c r="G458" s="115"/>
      <c r="H458" s="52"/>
      <c r="I458" s="52"/>
      <c r="J458" s="79">
        <v>0</v>
      </c>
      <c r="K458" s="79"/>
      <c r="L458" s="79">
        <v>0</v>
      </c>
      <c r="M458" s="63"/>
      <c r="N458" s="79">
        <v>0</v>
      </c>
    </row>
    <row r="459" spans="1:14">
      <c r="A459" s="52"/>
      <c r="B459" s="52"/>
      <c r="C459" s="115"/>
      <c r="D459" s="115"/>
      <c r="E459" s="136"/>
      <c r="F459" s="77"/>
      <c r="G459" s="115"/>
      <c r="H459" s="50" t="s">
        <v>1927</v>
      </c>
      <c r="I459" s="52" t="s">
        <v>1365</v>
      </c>
      <c r="J459" s="79">
        <v>100</v>
      </c>
      <c r="K459" s="79"/>
      <c r="L459" s="79">
        <v>100</v>
      </c>
      <c r="M459" s="63"/>
      <c r="N459" s="79">
        <v>138.84</v>
      </c>
    </row>
    <row r="460" spans="1:14">
      <c r="A460" s="52"/>
      <c r="B460" s="52"/>
      <c r="C460" s="115"/>
      <c r="D460" s="115"/>
      <c r="E460" s="41"/>
      <c r="F460" s="77"/>
      <c r="G460" s="115"/>
      <c r="H460" s="50"/>
      <c r="I460" s="52"/>
      <c r="J460" s="79">
        <v>0</v>
      </c>
      <c r="K460" s="79"/>
      <c r="L460" s="79">
        <v>0</v>
      </c>
      <c r="M460" s="63"/>
      <c r="N460" s="79">
        <v>0</v>
      </c>
    </row>
    <row r="461" spans="1:14">
      <c r="A461" s="52"/>
      <c r="B461" s="52"/>
      <c r="C461" s="115"/>
      <c r="D461" s="115"/>
      <c r="E461" s="41"/>
      <c r="F461" s="77"/>
      <c r="G461" s="115"/>
      <c r="H461" s="52" t="s">
        <v>1928</v>
      </c>
      <c r="I461" s="52" t="s">
        <v>1366</v>
      </c>
      <c r="J461" s="79">
        <v>26500</v>
      </c>
      <c r="K461" s="79"/>
      <c r="L461" s="79">
        <v>27000</v>
      </c>
      <c r="M461" s="63"/>
      <c r="N461" s="79">
        <v>24105.03</v>
      </c>
    </row>
    <row r="462" spans="1:14">
      <c r="C462" s="41"/>
      <c r="D462" s="41"/>
      <c r="E462" s="132"/>
      <c r="F462" s="75"/>
      <c r="G462" s="41"/>
      <c r="H462" s="52"/>
      <c r="I462" s="52"/>
      <c r="J462" s="79">
        <v>0</v>
      </c>
      <c r="K462" s="79"/>
      <c r="L462" s="79">
        <v>0</v>
      </c>
      <c r="M462" s="63"/>
      <c r="N462" s="79">
        <v>0</v>
      </c>
    </row>
    <row r="463" spans="1:14">
      <c r="A463" s="52"/>
      <c r="B463" s="52"/>
      <c r="C463" s="104"/>
      <c r="D463" s="104"/>
      <c r="E463" s="115"/>
      <c r="F463" s="47"/>
      <c r="G463" s="104"/>
      <c r="H463" s="52" t="s">
        <v>1940</v>
      </c>
      <c r="I463" s="52" t="s">
        <v>657</v>
      </c>
      <c r="J463" s="79">
        <v>15000</v>
      </c>
      <c r="K463" s="79"/>
      <c r="L463" s="79">
        <v>15000</v>
      </c>
      <c r="M463" s="63"/>
      <c r="N463" s="79">
        <v>16974.28</v>
      </c>
    </row>
    <row r="464" spans="1:14">
      <c r="C464" s="41"/>
      <c r="D464" s="41"/>
      <c r="E464" s="115"/>
      <c r="F464" s="75"/>
      <c r="G464" s="41"/>
      <c r="I464" s="16"/>
      <c r="J464" s="79">
        <v>0</v>
      </c>
      <c r="K464" s="79"/>
      <c r="L464" s="79">
        <v>0</v>
      </c>
      <c r="M464" s="63"/>
      <c r="N464" s="79">
        <v>0</v>
      </c>
    </row>
    <row r="465" spans="1:14">
      <c r="A465" s="48"/>
      <c r="B465" s="48"/>
      <c r="C465" s="104"/>
      <c r="D465" s="104"/>
      <c r="E465" s="115"/>
      <c r="F465" s="47"/>
      <c r="G465" s="104"/>
      <c r="H465" s="50" t="s">
        <v>272</v>
      </c>
      <c r="I465" s="52" t="s">
        <v>1074</v>
      </c>
      <c r="J465" s="79">
        <v>50000</v>
      </c>
      <c r="K465" s="79"/>
      <c r="L465" s="79">
        <v>230000</v>
      </c>
      <c r="M465" s="63"/>
      <c r="N465" s="79">
        <v>236408.2</v>
      </c>
    </row>
    <row r="466" spans="1:14">
      <c r="A466" s="48"/>
      <c r="B466" s="48"/>
      <c r="C466" s="104"/>
      <c r="D466" s="104"/>
      <c r="E466" s="115"/>
      <c r="F466" s="47"/>
      <c r="G466" s="104"/>
      <c r="H466" s="50"/>
      <c r="I466" s="52"/>
      <c r="J466" s="41"/>
      <c r="K466" s="41"/>
      <c r="L466" s="41"/>
      <c r="M466" s="41"/>
      <c r="N466" s="79"/>
    </row>
    <row r="467" spans="1:14">
      <c r="A467" s="48"/>
      <c r="B467" s="48"/>
      <c r="C467" s="104"/>
      <c r="D467" s="104"/>
      <c r="E467" s="115"/>
      <c r="F467" s="47"/>
      <c r="G467" s="104"/>
      <c r="H467" s="50"/>
      <c r="I467" s="52"/>
      <c r="J467" s="41"/>
      <c r="K467" s="41"/>
      <c r="L467" s="41"/>
      <c r="M467" s="41"/>
      <c r="N467" s="79"/>
    </row>
    <row r="468" spans="1:14">
      <c r="A468" s="48"/>
      <c r="B468" s="52" t="s">
        <v>1075</v>
      </c>
      <c r="C468" s="41">
        <f>SUM(C470,C520,C545)</f>
        <v>4225000</v>
      </c>
      <c r="D468" s="41"/>
      <c r="E468" s="41">
        <f>SUM(E470,E520,E545)</f>
        <v>4164000</v>
      </c>
      <c r="F468" s="41">
        <f>SUM(F470,F520,F545)</f>
        <v>0</v>
      </c>
      <c r="G468" s="41">
        <f>SUM(G470,G520,G545)</f>
        <v>3873626.77</v>
      </c>
      <c r="H468" s="50"/>
      <c r="I468" s="52" t="s">
        <v>1075</v>
      </c>
      <c r="J468" s="41">
        <f>SUM(J470,J520,J545)</f>
        <v>8079100</v>
      </c>
      <c r="K468" s="41"/>
      <c r="L468" s="41">
        <f>SUM(L470,L520,L545)</f>
        <v>7427000</v>
      </c>
      <c r="M468" s="41">
        <f>SUM(M470,M520,M545)</f>
        <v>0</v>
      </c>
      <c r="N468" s="41">
        <f>SUM(N470,N520,N545)</f>
        <v>7313903.5900000008</v>
      </c>
    </row>
    <row r="469" spans="1:14">
      <c r="A469" s="157" t="s">
        <v>12</v>
      </c>
      <c r="B469" s="157" t="s">
        <v>994</v>
      </c>
      <c r="C469" s="176" t="s">
        <v>660</v>
      </c>
      <c r="D469" s="131"/>
      <c r="E469" s="176" t="s">
        <v>7</v>
      </c>
      <c r="F469" s="158"/>
      <c r="G469" s="176" t="s">
        <v>7</v>
      </c>
      <c r="H469" s="157" t="s">
        <v>12</v>
      </c>
      <c r="I469" s="157" t="s">
        <v>994</v>
      </c>
      <c r="J469" s="176" t="s">
        <v>660</v>
      </c>
      <c r="K469" s="131"/>
      <c r="L469" s="176" t="s">
        <v>7</v>
      </c>
      <c r="M469" s="158"/>
      <c r="N469" s="176" t="s">
        <v>7</v>
      </c>
    </row>
    <row r="470" spans="1:14">
      <c r="A470" s="52" t="s">
        <v>532</v>
      </c>
      <c r="B470" s="52" t="s">
        <v>1950</v>
      </c>
      <c r="C470" s="41">
        <v>2769000</v>
      </c>
      <c r="D470" s="41"/>
      <c r="E470" s="41">
        <v>2777000</v>
      </c>
      <c r="F470" s="63"/>
      <c r="G470" s="41">
        <v>2601144.69</v>
      </c>
      <c r="H470" s="52" t="s">
        <v>99</v>
      </c>
      <c r="I470" s="52" t="s">
        <v>1950</v>
      </c>
      <c r="J470" s="41">
        <f>SUM(J472:J517)</f>
        <v>6551900</v>
      </c>
      <c r="K470" s="41"/>
      <c r="L470" s="41">
        <f>SUM(L472:L517)</f>
        <v>6052000</v>
      </c>
      <c r="M470" s="41">
        <f>SUM(M472:M517)</f>
        <v>0</v>
      </c>
      <c r="N470" s="41">
        <f>SUM(N472:N517)</f>
        <v>5893692.8400000008</v>
      </c>
    </row>
    <row r="471" spans="1:14">
      <c r="A471" s="157" t="s">
        <v>12</v>
      </c>
      <c r="B471" s="157" t="s">
        <v>994</v>
      </c>
      <c r="C471" s="176" t="s">
        <v>660</v>
      </c>
      <c r="D471" s="131"/>
      <c r="E471" s="176" t="s">
        <v>7</v>
      </c>
      <c r="F471" s="158"/>
      <c r="G471" s="176" t="s">
        <v>7</v>
      </c>
      <c r="H471" s="157" t="s">
        <v>12</v>
      </c>
      <c r="I471" s="157" t="s">
        <v>994</v>
      </c>
      <c r="J471" s="176" t="s">
        <v>660</v>
      </c>
      <c r="K471" s="131"/>
      <c r="L471" s="176" t="s">
        <v>7</v>
      </c>
      <c r="M471" s="158"/>
      <c r="N471" s="176" t="s">
        <v>7</v>
      </c>
    </row>
    <row r="472" spans="1:14">
      <c r="A472" s="50" t="s">
        <v>1916</v>
      </c>
      <c r="B472" s="16" t="s">
        <v>874</v>
      </c>
      <c r="C472" s="79"/>
      <c r="D472" s="79"/>
      <c r="E472" s="132">
        <v>16000</v>
      </c>
      <c r="F472" s="63"/>
      <c r="G472" s="79">
        <v>0</v>
      </c>
      <c r="H472" s="50" t="s">
        <v>1456</v>
      </c>
      <c r="I472" s="52" t="s">
        <v>666</v>
      </c>
      <c r="J472" s="79">
        <v>6000900</v>
      </c>
      <c r="K472" s="79"/>
      <c r="L472" s="79">
        <v>5597000</v>
      </c>
      <c r="M472" s="63"/>
      <c r="N472" s="79">
        <v>5424672.75</v>
      </c>
    </row>
    <row r="473" spans="1:14">
      <c r="A473" s="50"/>
      <c r="C473" s="79">
        <v>0</v>
      </c>
      <c r="D473" s="79"/>
      <c r="E473" s="132">
        <v>0</v>
      </c>
      <c r="F473" s="63"/>
      <c r="G473" s="79">
        <v>0</v>
      </c>
      <c r="H473" s="50"/>
      <c r="I473" s="52"/>
      <c r="J473" s="79">
        <v>0</v>
      </c>
      <c r="K473" s="79"/>
      <c r="L473" s="79">
        <v>0</v>
      </c>
      <c r="M473" s="63"/>
      <c r="N473" s="79">
        <v>0</v>
      </c>
    </row>
    <row r="474" spans="1:14">
      <c r="A474" s="50" t="s">
        <v>1288</v>
      </c>
      <c r="B474" s="16" t="s">
        <v>1842</v>
      </c>
      <c r="C474" s="79">
        <v>6000</v>
      </c>
      <c r="D474" s="79"/>
      <c r="E474" s="132">
        <v>6000</v>
      </c>
      <c r="F474" s="63"/>
      <c r="G474" s="79">
        <v>10754.51</v>
      </c>
      <c r="H474" s="50" t="s">
        <v>1932</v>
      </c>
      <c r="I474" s="16" t="s">
        <v>1369</v>
      </c>
      <c r="J474" s="79">
        <v>40000</v>
      </c>
      <c r="K474" s="79"/>
      <c r="L474" s="79">
        <v>5000</v>
      </c>
      <c r="M474" s="63"/>
      <c r="N474" s="79">
        <v>41311.699999999997</v>
      </c>
    </row>
    <row r="475" spans="1:14">
      <c r="A475" s="50"/>
      <c r="C475" s="79">
        <v>0</v>
      </c>
      <c r="D475" s="79"/>
      <c r="E475" s="132">
        <v>0</v>
      </c>
      <c r="F475" s="63"/>
      <c r="G475" s="79">
        <v>0</v>
      </c>
      <c r="H475" s="50"/>
      <c r="I475" s="16"/>
      <c r="J475" s="79">
        <v>0</v>
      </c>
      <c r="K475" s="79"/>
      <c r="L475" s="79">
        <v>0</v>
      </c>
      <c r="M475" s="63"/>
      <c r="N475" s="79">
        <v>0</v>
      </c>
    </row>
    <row r="476" spans="1:14">
      <c r="A476" s="50" t="s">
        <v>1108</v>
      </c>
      <c r="B476" s="52" t="s">
        <v>878</v>
      </c>
      <c r="C476" s="79">
        <v>123000</v>
      </c>
      <c r="D476" s="79"/>
      <c r="E476" s="132">
        <v>125000</v>
      </c>
      <c r="F476" s="63"/>
      <c r="G476" s="79">
        <v>112793</v>
      </c>
      <c r="H476" s="50" t="s">
        <v>489</v>
      </c>
      <c r="I476" s="16" t="s">
        <v>1076</v>
      </c>
      <c r="J476" s="79">
        <v>61000</v>
      </c>
      <c r="K476" s="79"/>
      <c r="L476" s="79">
        <v>61000</v>
      </c>
      <c r="M476" s="63"/>
      <c r="N476" s="79">
        <v>47511.14</v>
      </c>
    </row>
    <row r="477" spans="1:14">
      <c r="A477" s="71"/>
      <c r="B477" s="33" t="s">
        <v>879</v>
      </c>
      <c r="C477" s="79">
        <v>0</v>
      </c>
      <c r="D477" s="79"/>
      <c r="E477" s="132">
        <v>0</v>
      </c>
      <c r="F477" s="63"/>
      <c r="G477" s="79">
        <v>0</v>
      </c>
      <c r="H477" s="50"/>
      <c r="I477" s="16" t="s">
        <v>2173</v>
      </c>
      <c r="J477" s="79">
        <v>0</v>
      </c>
      <c r="K477" s="79"/>
      <c r="L477" s="79">
        <v>0</v>
      </c>
      <c r="M477" s="63"/>
      <c r="N477" s="79">
        <v>0</v>
      </c>
    </row>
    <row r="478" spans="1:14">
      <c r="A478" s="50" t="s">
        <v>388</v>
      </c>
      <c r="B478" s="52" t="s">
        <v>3</v>
      </c>
      <c r="C478" s="79">
        <v>2500000</v>
      </c>
      <c r="D478" s="79"/>
      <c r="E478" s="132">
        <v>2500000</v>
      </c>
      <c r="F478" s="63"/>
      <c r="G478" s="79">
        <v>2368122.21</v>
      </c>
      <c r="H478" s="56" t="s">
        <v>100</v>
      </c>
      <c r="I478" s="16" t="s">
        <v>884</v>
      </c>
      <c r="J478" s="79">
        <v>30000</v>
      </c>
      <c r="K478" s="79"/>
      <c r="L478" s="79">
        <v>15000</v>
      </c>
      <c r="M478" s="63"/>
      <c r="N478" s="79">
        <v>9471.7099999999991</v>
      </c>
    </row>
    <row r="479" spans="1:14">
      <c r="A479" s="50"/>
      <c r="C479" s="79">
        <v>0</v>
      </c>
      <c r="D479" s="79"/>
      <c r="E479" s="132">
        <v>0</v>
      </c>
      <c r="F479" s="63"/>
      <c r="G479" s="79">
        <v>0</v>
      </c>
      <c r="H479" s="56"/>
      <c r="I479" s="16"/>
      <c r="J479" s="79">
        <v>0</v>
      </c>
      <c r="K479" s="79"/>
      <c r="L479" s="79">
        <v>0</v>
      </c>
      <c r="M479" s="63"/>
      <c r="N479" s="79">
        <v>0</v>
      </c>
    </row>
    <row r="480" spans="1:14">
      <c r="A480" s="50" t="s">
        <v>1067</v>
      </c>
      <c r="B480" s="52" t="s">
        <v>115</v>
      </c>
      <c r="C480" s="79">
        <v>120000</v>
      </c>
      <c r="D480" s="79"/>
      <c r="E480" s="132">
        <v>120000</v>
      </c>
      <c r="F480" s="63"/>
      <c r="G480" s="79">
        <v>99474.97</v>
      </c>
      <c r="H480" s="50" t="s">
        <v>101</v>
      </c>
      <c r="I480" s="52" t="s">
        <v>1732</v>
      </c>
      <c r="J480" s="79">
        <v>3700</v>
      </c>
      <c r="K480" s="79"/>
      <c r="L480" s="79">
        <v>4000</v>
      </c>
      <c r="M480" s="63"/>
      <c r="N480" s="79">
        <v>2766.08</v>
      </c>
    </row>
    <row r="481" spans="1:15">
      <c r="A481" s="50"/>
      <c r="C481" s="79">
        <v>0</v>
      </c>
      <c r="D481" s="79"/>
      <c r="E481" s="132">
        <v>0</v>
      </c>
      <c r="F481" s="63"/>
      <c r="G481" s="79">
        <v>0</v>
      </c>
      <c r="H481" s="71"/>
      <c r="I481" s="33"/>
      <c r="J481" s="79">
        <v>0</v>
      </c>
      <c r="K481" s="79"/>
      <c r="L481" s="79">
        <v>0</v>
      </c>
      <c r="M481" s="63"/>
      <c r="N481" s="79">
        <v>0</v>
      </c>
    </row>
    <row r="482" spans="1:15">
      <c r="A482" s="50" t="s">
        <v>248</v>
      </c>
      <c r="B482" s="52" t="s">
        <v>884</v>
      </c>
      <c r="C482" s="79">
        <v>20000</v>
      </c>
      <c r="D482" s="79"/>
      <c r="E482" s="132">
        <v>10000</v>
      </c>
      <c r="F482" s="63"/>
      <c r="G482" s="79">
        <v>10000</v>
      </c>
      <c r="H482" s="50" t="s">
        <v>102</v>
      </c>
      <c r="I482" s="52" t="s">
        <v>1354</v>
      </c>
      <c r="J482" s="79">
        <v>12000</v>
      </c>
      <c r="K482" s="79"/>
      <c r="L482" s="79">
        <v>3000</v>
      </c>
      <c r="M482" s="63"/>
      <c r="N482" s="79">
        <v>11189.78</v>
      </c>
    </row>
    <row r="483" spans="1:15">
      <c r="A483" s="50"/>
      <c r="C483" s="41">
        <v>0</v>
      </c>
      <c r="D483" s="41"/>
      <c r="E483" s="132"/>
      <c r="F483" s="63"/>
      <c r="G483" s="41">
        <v>0</v>
      </c>
      <c r="H483" s="50"/>
      <c r="I483" s="16"/>
      <c r="J483" s="79">
        <v>0</v>
      </c>
      <c r="K483" s="79"/>
      <c r="L483" s="79">
        <v>0</v>
      </c>
      <c r="M483" s="63"/>
      <c r="N483" s="79">
        <v>0</v>
      </c>
    </row>
    <row r="484" spans="1:15">
      <c r="A484" s="50"/>
      <c r="B484" s="52"/>
      <c r="C484" s="41"/>
      <c r="D484" s="41"/>
      <c r="E484" s="132"/>
      <c r="F484" s="63"/>
      <c r="G484" s="41"/>
      <c r="H484" s="50" t="s">
        <v>329</v>
      </c>
      <c r="I484" s="52" t="s">
        <v>662</v>
      </c>
      <c r="J484" s="79">
        <v>33100</v>
      </c>
      <c r="K484" s="79"/>
      <c r="L484" s="79">
        <v>25000</v>
      </c>
      <c r="M484" s="63"/>
      <c r="N484" s="79">
        <v>31208.94</v>
      </c>
    </row>
    <row r="485" spans="1:15">
      <c r="A485" s="50"/>
      <c r="C485" s="41"/>
      <c r="D485" s="41"/>
      <c r="E485" s="132"/>
      <c r="F485" s="63"/>
      <c r="G485" s="41"/>
      <c r="H485" s="50"/>
      <c r="I485" s="16"/>
      <c r="J485" s="79">
        <v>0</v>
      </c>
      <c r="K485" s="79"/>
      <c r="L485" s="79">
        <v>0</v>
      </c>
      <c r="M485" s="63"/>
      <c r="N485" s="79">
        <v>0</v>
      </c>
    </row>
    <row r="486" spans="1:15">
      <c r="A486" s="50"/>
      <c r="B486" s="52"/>
      <c r="C486" s="41"/>
      <c r="D486" s="41"/>
      <c r="E486" s="132"/>
      <c r="F486" s="63"/>
      <c r="G486" s="41"/>
      <c r="H486" s="50" t="s">
        <v>330</v>
      </c>
      <c r="I486" s="52" t="s">
        <v>663</v>
      </c>
      <c r="J486" s="79">
        <v>6700</v>
      </c>
      <c r="K486" s="79"/>
      <c r="L486" s="79">
        <v>2700</v>
      </c>
      <c r="M486" s="63"/>
      <c r="N486" s="79">
        <v>6363.74</v>
      </c>
    </row>
    <row r="487" spans="1:15">
      <c r="C487" s="41"/>
      <c r="D487" s="41"/>
      <c r="E487" s="115"/>
      <c r="F487" s="77"/>
      <c r="G487" s="41"/>
      <c r="H487" s="50"/>
      <c r="I487" s="16"/>
      <c r="J487" s="79">
        <v>0</v>
      </c>
      <c r="K487" s="79"/>
      <c r="L487" s="79">
        <v>0</v>
      </c>
      <c r="M487" s="63"/>
      <c r="N487" s="79">
        <v>0</v>
      </c>
    </row>
    <row r="488" spans="1:15">
      <c r="A488" s="56"/>
      <c r="C488" s="41"/>
      <c r="D488" s="41"/>
      <c r="E488" s="41"/>
      <c r="F488" s="75"/>
      <c r="G488" s="41"/>
      <c r="H488" s="50" t="s">
        <v>331</v>
      </c>
      <c r="I488" s="52" t="s">
        <v>1026</v>
      </c>
      <c r="J488" s="79">
        <v>3500</v>
      </c>
      <c r="K488" s="79"/>
      <c r="L488" s="79">
        <v>3500</v>
      </c>
      <c r="M488" s="63"/>
      <c r="N488" s="79">
        <v>2776.02</v>
      </c>
    </row>
    <row r="489" spans="1:15">
      <c r="C489" s="41">
        <v>0</v>
      </c>
      <c r="D489" s="41"/>
      <c r="E489" s="115">
        <v>0</v>
      </c>
      <c r="F489" s="77"/>
      <c r="G489" s="41">
        <v>0</v>
      </c>
      <c r="H489" s="50"/>
      <c r="I489" s="16"/>
      <c r="J489" s="79">
        <v>0</v>
      </c>
      <c r="K489" s="79"/>
      <c r="L489" s="79">
        <v>0</v>
      </c>
      <c r="M489" s="63"/>
      <c r="N489" s="79">
        <v>0</v>
      </c>
    </row>
    <row r="490" spans="1:15">
      <c r="A490" s="50"/>
      <c r="B490" s="52"/>
      <c r="C490" s="41"/>
      <c r="D490" s="41"/>
      <c r="E490" s="132"/>
      <c r="F490" s="63"/>
      <c r="G490" s="41"/>
      <c r="H490" s="50" t="s">
        <v>1920</v>
      </c>
      <c r="I490" s="16" t="s">
        <v>659</v>
      </c>
      <c r="J490" s="79">
        <v>10000</v>
      </c>
      <c r="K490" s="79"/>
      <c r="L490" s="79">
        <v>8000</v>
      </c>
      <c r="M490" s="63"/>
      <c r="N490" s="79">
        <v>10756.45</v>
      </c>
    </row>
    <row r="491" spans="1:15">
      <c r="A491" s="71"/>
      <c r="B491" s="33"/>
      <c r="C491" s="41"/>
      <c r="D491" s="41"/>
      <c r="E491" s="132"/>
      <c r="F491" s="63"/>
      <c r="G491" s="41"/>
      <c r="H491" s="52"/>
      <c r="I491" s="16"/>
      <c r="J491" s="79">
        <v>0</v>
      </c>
      <c r="K491" s="79"/>
      <c r="L491" s="79">
        <v>0</v>
      </c>
      <c r="M491" s="63"/>
      <c r="N491" s="79">
        <v>0</v>
      </c>
    </row>
    <row r="492" spans="1:15">
      <c r="A492" s="50"/>
      <c r="B492" s="52"/>
      <c r="C492" s="41"/>
      <c r="D492" s="41"/>
      <c r="E492" s="41"/>
      <c r="F492" s="75"/>
      <c r="G492" s="41"/>
      <c r="H492" s="50" t="s">
        <v>1921</v>
      </c>
      <c r="I492" s="52" t="s">
        <v>1359</v>
      </c>
      <c r="J492" s="79">
        <v>1400</v>
      </c>
      <c r="K492" s="79"/>
      <c r="L492" s="79">
        <v>1400</v>
      </c>
      <c r="M492" s="63"/>
      <c r="N492" s="79">
        <v>1025</v>
      </c>
    </row>
    <row r="493" spans="1:15" s="4" customFormat="1">
      <c r="A493" s="50"/>
      <c r="B493" s="16"/>
      <c r="C493" s="41"/>
      <c r="D493" s="41"/>
      <c r="E493" s="132"/>
      <c r="F493" s="63"/>
      <c r="G493" s="41"/>
      <c r="H493" s="16"/>
      <c r="I493" s="16"/>
      <c r="J493" s="79">
        <v>0</v>
      </c>
      <c r="K493" s="79"/>
      <c r="L493" s="79">
        <v>0</v>
      </c>
      <c r="M493" s="63"/>
      <c r="N493" s="79">
        <v>0</v>
      </c>
      <c r="O493" s="23"/>
    </row>
    <row r="494" spans="1:15">
      <c r="A494" s="50"/>
      <c r="B494" s="52"/>
      <c r="C494" s="41"/>
      <c r="D494" s="41"/>
      <c r="E494" s="132"/>
      <c r="F494" s="63"/>
      <c r="G494" s="41"/>
      <c r="H494" s="50" t="s">
        <v>1922</v>
      </c>
      <c r="I494" s="52" t="s">
        <v>1493</v>
      </c>
      <c r="J494" s="79">
        <v>65400</v>
      </c>
      <c r="K494" s="79"/>
      <c r="L494" s="79">
        <v>55000</v>
      </c>
      <c r="M494" s="63"/>
      <c r="N494" s="79">
        <v>62266.63</v>
      </c>
    </row>
    <row r="495" spans="1:15" s="4" customFormat="1">
      <c r="A495" s="50"/>
      <c r="B495" s="16"/>
      <c r="C495" s="41"/>
      <c r="D495" s="41"/>
      <c r="E495" s="132"/>
      <c r="F495" s="63"/>
      <c r="G495" s="41"/>
      <c r="H495" s="64"/>
      <c r="I495" s="16"/>
      <c r="J495" s="79">
        <v>0</v>
      </c>
      <c r="K495" s="79"/>
      <c r="L495" s="79">
        <v>0</v>
      </c>
      <c r="M495" s="63"/>
      <c r="N495" s="79">
        <v>0</v>
      </c>
      <c r="O495" s="23"/>
    </row>
    <row r="496" spans="1:15">
      <c r="A496" s="50"/>
      <c r="B496" s="52"/>
      <c r="C496" s="41"/>
      <c r="D496" s="41"/>
      <c r="E496" s="132"/>
      <c r="F496" s="63"/>
      <c r="G496" s="41"/>
      <c r="H496" s="50" t="s">
        <v>332</v>
      </c>
      <c r="I496" s="52" t="s">
        <v>1361</v>
      </c>
      <c r="J496" s="79">
        <v>52800</v>
      </c>
      <c r="K496" s="79"/>
      <c r="L496" s="79">
        <v>52000</v>
      </c>
      <c r="M496" s="63"/>
      <c r="N496" s="79">
        <v>52257.9</v>
      </c>
    </row>
    <row r="497" spans="1:15" s="4" customFormat="1">
      <c r="A497" s="50"/>
      <c r="B497" s="16"/>
      <c r="C497" s="41" t="s">
        <v>11</v>
      </c>
      <c r="D497" s="41"/>
      <c r="E497" s="132" t="s">
        <v>11</v>
      </c>
      <c r="F497" s="63"/>
      <c r="G497" s="41" t="s">
        <v>11</v>
      </c>
      <c r="H497" s="64"/>
      <c r="I497" s="16"/>
      <c r="J497" s="79">
        <v>0</v>
      </c>
      <c r="K497" s="79"/>
      <c r="L497" s="79">
        <v>0</v>
      </c>
      <c r="M497" s="63"/>
      <c r="N497" s="79">
        <v>0</v>
      </c>
      <c r="O497" s="23"/>
    </row>
    <row r="498" spans="1:15">
      <c r="A498" s="50"/>
      <c r="C498" s="41"/>
      <c r="D498" s="41"/>
      <c r="E498" s="132"/>
      <c r="F498" s="63"/>
      <c r="G498" s="41"/>
      <c r="H498" s="50" t="s">
        <v>452</v>
      </c>
      <c r="I498" s="52" t="s">
        <v>648</v>
      </c>
      <c r="J498" s="79">
        <v>7000</v>
      </c>
      <c r="K498" s="79"/>
      <c r="L498" s="79">
        <v>5500</v>
      </c>
      <c r="M498" s="63"/>
      <c r="N498" s="79">
        <v>6960.16</v>
      </c>
    </row>
    <row r="499" spans="1:15">
      <c r="A499" s="52"/>
      <c r="C499" s="41"/>
      <c r="D499" s="41"/>
      <c r="E499" s="115"/>
      <c r="F499" s="77"/>
      <c r="G499" s="41"/>
      <c r="H499" s="50"/>
      <c r="I499" s="16"/>
      <c r="J499" s="79">
        <v>0</v>
      </c>
      <c r="K499" s="79"/>
      <c r="L499" s="79">
        <v>0</v>
      </c>
      <c r="M499" s="63"/>
      <c r="N499" s="79">
        <v>0</v>
      </c>
    </row>
    <row r="500" spans="1:15">
      <c r="A500" s="50"/>
      <c r="B500" s="52"/>
      <c r="C500" s="41"/>
      <c r="D500" s="41"/>
      <c r="E500" s="115"/>
      <c r="F500" s="77"/>
      <c r="G500" s="41"/>
      <c r="H500" s="50" t="s">
        <v>453</v>
      </c>
      <c r="I500" s="52" t="s">
        <v>1363</v>
      </c>
      <c r="J500" s="79">
        <v>1000</v>
      </c>
      <c r="K500" s="79"/>
      <c r="L500" s="79">
        <v>1000</v>
      </c>
      <c r="M500" s="63"/>
      <c r="N500" s="79">
        <v>426</v>
      </c>
    </row>
    <row r="501" spans="1:15">
      <c r="C501" s="41"/>
      <c r="D501" s="41"/>
      <c r="E501" s="115"/>
      <c r="F501" s="77"/>
      <c r="G501" s="41"/>
      <c r="H501" s="64"/>
      <c r="I501" s="16"/>
      <c r="J501" s="79">
        <v>0</v>
      </c>
      <c r="K501" s="79"/>
      <c r="L501" s="79">
        <v>0</v>
      </c>
      <c r="M501" s="63"/>
      <c r="N501" s="79">
        <v>0</v>
      </c>
    </row>
    <row r="502" spans="1:15">
      <c r="A502" s="50"/>
      <c r="B502" s="52"/>
      <c r="C502" s="41"/>
      <c r="D502" s="41"/>
      <c r="E502" s="41"/>
      <c r="F502" s="75"/>
      <c r="G502" s="41"/>
      <c r="H502" s="50" t="s">
        <v>454</v>
      </c>
      <c r="I502" s="52" t="s">
        <v>1364</v>
      </c>
      <c r="J502" s="79">
        <v>23000</v>
      </c>
      <c r="K502" s="79"/>
      <c r="L502" s="79">
        <v>25000</v>
      </c>
      <c r="M502" s="63"/>
      <c r="N502" s="79">
        <v>23420.66</v>
      </c>
    </row>
    <row r="503" spans="1:15">
      <c r="A503" s="64"/>
      <c r="C503" s="41"/>
      <c r="D503" s="41"/>
      <c r="E503" s="41"/>
      <c r="F503" s="75"/>
      <c r="G503" s="41"/>
      <c r="H503" s="64"/>
      <c r="I503" s="16"/>
      <c r="J503" s="79">
        <v>0</v>
      </c>
      <c r="K503" s="79"/>
      <c r="L503" s="79">
        <v>0</v>
      </c>
      <c r="M503" s="63"/>
      <c r="N503" s="79">
        <v>0</v>
      </c>
    </row>
    <row r="504" spans="1:15">
      <c r="A504" s="50"/>
      <c r="B504" s="52"/>
      <c r="C504" s="41"/>
      <c r="D504" s="41"/>
      <c r="E504" s="41"/>
      <c r="F504" s="75"/>
      <c r="G504" s="41"/>
      <c r="H504" s="50" t="s">
        <v>1097</v>
      </c>
      <c r="I504" s="52" t="s">
        <v>1365</v>
      </c>
      <c r="J504" s="79">
        <v>4900</v>
      </c>
      <c r="K504" s="79"/>
      <c r="L504" s="79">
        <v>1900</v>
      </c>
      <c r="M504" s="63"/>
      <c r="N504" s="79">
        <v>4680.22</v>
      </c>
    </row>
    <row r="505" spans="1:15">
      <c r="A505" s="64"/>
      <c r="C505" s="41"/>
      <c r="D505" s="41"/>
      <c r="E505" s="41"/>
      <c r="F505" s="75"/>
      <c r="G505" s="41"/>
      <c r="H505" s="56"/>
      <c r="I505" s="52"/>
      <c r="J505" s="79"/>
      <c r="K505" s="79"/>
      <c r="L505" s="79"/>
      <c r="M505" s="63"/>
      <c r="N505" s="79"/>
    </row>
    <row r="506" spans="1:15">
      <c r="A506" s="50"/>
      <c r="B506" s="52"/>
      <c r="C506" s="41"/>
      <c r="D506" s="41"/>
      <c r="E506" s="41"/>
      <c r="F506" s="75"/>
      <c r="G506" s="41"/>
      <c r="H506" s="50" t="s">
        <v>103</v>
      </c>
      <c r="I506" s="52" t="s">
        <v>1366</v>
      </c>
      <c r="J506" s="79">
        <v>50000</v>
      </c>
      <c r="K506" s="79"/>
      <c r="L506" s="79">
        <v>30000</v>
      </c>
      <c r="M506" s="63"/>
      <c r="N506" s="79">
        <v>32211.42</v>
      </c>
    </row>
    <row r="507" spans="1:15">
      <c r="A507" s="50"/>
      <c r="B507" s="52"/>
      <c r="C507" s="41"/>
      <c r="D507" s="41"/>
      <c r="E507" s="41"/>
      <c r="F507" s="75"/>
      <c r="G507" s="41"/>
      <c r="H507" s="50"/>
      <c r="I507" s="52"/>
      <c r="J507" s="79"/>
      <c r="K507" s="79"/>
      <c r="L507" s="79"/>
      <c r="M507" s="63"/>
      <c r="N507" s="79"/>
    </row>
    <row r="508" spans="1:15">
      <c r="A508" s="64"/>
      <c r="C508" s="41"/>
      <c r="D508" s="41"/>
      <c r="E508" s="41"/>
      <c r="F508" s="75"/>
      <c r="G508" s="41"/>
      <c r="H508" s="50" t="s">
        <v>970</v>
      </c>
      <c r="I508" s="16" t="s">
        <v>116</v>
      </c>
      <c r="J508" s="79">
        <v>5000</v>
      </c>
      <c r="K508" s="79"/>
      <c r="L508" s="79">
        <v>12000</v>
      </c>
      <c r="M508" s="63"/>
      <c r="N508" s="79">
        <v>0</v>
      </c>
    </row>
    <row r="509" spans="1:15">
      <c r="A509" s="64"/>
      <c r="C509" s="41"/>
      <c r="D509" s="41"/>
      <c r="E509" s="41"/>
      <c r="F509" s="75"/>
      <c r="G509" s="41"/>
      <c r="H509" s="50"/>
      <c r="I509" s="16"/>
      <c r="J509" s="79"/>
      <c r="K509" s="79"/>
      <c r="L509" s="79"/>
      <c r="M509" s="63"/>
      <c r="N509" s="79"/>
    </row>
    <row r="510" spans="1:15">
      <c r="A510" s="50"/>
      <c r="B510" s="52"/>
      <c r="C510" s="41"/>
      <c r="D510" s="41"/>
      <c r="E510" s="41"/>
      <c r="F510" s="75"/>
      <c r="G510" s="41"/>
      <c r="H510" s="50" t="s">
        <v>104</v>
      </c>
      <c r="I510" s="52" t="s">
        <v>1170</v>
      </c>
      <c r="J510" s="79">
        <v>120000</v>
      </c>
      <c r="K510" s="79"/>
      <c r="L510" s="79">
        <v>120000</v>
      </c>
      <c r="M510" s="63"/>
      <c r="N510" s="79">
        <v>90233</v>
      </c>
    </row>
    <row r="511" spans="1:15">
      <c r="A511" s="50"/>
      <c r="B511" s="52"/>
      <c r="C511" s="41"/>
      <c r="D511" s="41"/>
      <c r="E511" s="41"/>
      <c r="F511" s="75"/>
      <c r="G511" s="41"/>
      <c r="H511" s="50"/>
      <c r="I511" s="52"/>
      <c r="J511" s="79"/>
      <c r="K511" s="79"/>
      <c r="L511" s="79"/>
      <c r="M511" s="63"/>
      <c r="N511" s="79"/>
    </row>
    <row r="512" spans="1:15">
      <c r="A512" s="64"/>
      <c r="C512" s="41"/>
      <c r="D512" s="41"/>
      <c r="E512" s="41"/>
      <c r="F512" s="75"/>
      <c r="G512" s="41"/>
      <c r="H512" s="50" t="s">
        <v>1938</v>
      </c>
      <c r="I512" s="52" t="s">
        <v>1494</v>
      </c>
      <c r="J512" s="79">
        <v>4500</v>
      </c>
      <c r="K512" s="79"/>
      <c r="L512" s="79">
        <v>0</v>
      </c>
      <c r="M512" s="63"/>
      <c r="N512" s="79">
        <v>0</v>
      </c>
    </row>
    <row r="513" spans="1:14">
      <c r="A513" s="64"/>
      <c r="C513" s="41"/>
      <c r="D513" s="41"/>
      <c r="E513" s="41"/>
      <c r="F513" s="75"/>
      <c r="G513" s="41"/>
      <c r="H513" s="50"/>
      <c r="I513" s="52"/>
      <c r="J513" s="79"/>
      <c r="K513" s="79"/>
      <c r="L513" s="79"/>
      <c r="M513" s="63"/>
      <c r="N513" s="79"/>
    </row>
    <row r="514" spans="1:14">
      <c r="A514" s="50"/>
      <c r="B514" s="52"/>
      <c r="C514" s="41"/>
      <c r="D514" s="41"/>
      <c r="E514" s="41"/>
      <c r="F514" s="75"/>
      <c r="G514" s="41"/>
      <c r="H514" s="50" t="s">
        <v>1940</v>
      </c>
      <c r="I514" s="52" t="s">
        <v>651</v>
      </c>
      <c r="J514" s="79">
        <v>6000</v>
      </c>
      <c r="K514" s="79"/>
      <c r="L514" s="79">
        <v>6000</v>
      </c>
      <c r="M514" s="63"/>
      <c r="N514" s="79">
        <v>6468.54</v>
      </c>
    </row>
    <row r="515" spans="1:14">
      <c r="A515" s="50"/>
      <c r="C515" s="41"/>
      <c r="D515" s="41"/>
      <c r="E515" s="41"/>
      <c r="F515" s="75"/>
      <c r="G515" s="41"/>
      <c r="H515" s="62"/>
      <c r="I515" s="52"/>
      <c r="J515" s="79">
        <v>0</v>
      </c>
      <c r="K515" s="79"/>
      <c r="L515" s="79">
        <v>0</v>
      </c>
      <c r="M515" s="63"/>
      <c r="N515" s="79">
        <v>0</v>
      </c>
    </row>
    <row r="516" spans="1:14">
      <c r="A516" s="50"/>
      <c r="B516" s="52"/>
      <c r="C516" s="41"/>
      <c r="D516" s="41"/>
      <c r="E516" s="41"/>
      <c r="F516" s="75"/>
      <c r="G516" s="41"/>
      <c r="H516" s="50" t="s">
        <v>105</v>
      </c>
      <c r="I516" s="52" t="s">
        <v>1171</v>
      </c>
      <c r="J516" s="79">
        <v>10000</v>
      </c>
      <c r="K516" s="79"/>
      <c r="L516" s="79">
        <v>18000</v>
      </c>
      <c r="M516" s="63"/>
      <c r="N516" s="79">
        <v>25715</v>
      </c>
    </row>
    <row r="517" spans="1:14">
      <c r="A517" s="50"/>
      <c r="C517" s="41"/>
      <c r="D517" s="41"/>
      <c r="E517" s="41"/>
      <c r="F517" s="75"/>
      <c r="G517" s="41"/>
      <c r="I517" s="16"/>
      <c r="J517" s="41"/>
      <c r="K517" s="41"/>
      <c r="L517" s="124"/>
      <c r="M517" s="124"/>
      <c r="N517" s="79"/>
    </row>
    <row r="518" spans="1:14">
      <c r="A518" s="50"/>
      <c r="B518" s="52"/>
      <c r="C518" s="41"/>
      <c r="D518" s="41"/>
      <c r="E518" s="41"/>
      <c r="F518" s="75"/>
      <c r="G518" s="41"/>
      <c r="I518" s="16"/>
      <c r="J518" s="41"/>
      <c r="K518" s="41"/>
      <c r="L518" s="124"/>
      <c r="M518" s="124"/>
      <c r="N518" s="79"/>
    </row>
    <row r="519" spans="1:14">
      <c r="A519" s="62"/>
      <c r="C519" s="41"/>
      <c r="D519" s="41"/>
      <c r="E519" s="41"/>
      <c r="F519" s="75"/>
      <c r="G519" s="41"/>
      <c r="I519" s="16"/>
      <c r="J519" s="41"/>
      <c r="K519" s="41"/>
      <c r="L519" s="124"/>
      <c r="M519" s="124"/>
      <c r="N519" s="83"/>
    </row>
    <row r="520" spans="1:14">
      <c r="A520" s="50" t="s">
        <v>533</v>
      </c>
      <c r="B520" s="52" t="s">
        <v>885</v>
      </c>
      <c r="C520" s="41">
        <f>SUM(C522:C524)</f>
        <v>650000</v>
      </c>
      <c r="D520" s="41"/>
      <c r="E520" s="41">
        <f>SUM(E522:E524)</f>
        <v>633000</v>
      </c>
      <c r="F520" s="41">
        <f>SUM(F522:F524)</f>
        <v>0</v>
      </c>
      <c r="G520" s="41">
        <f>SUM(G522:G524)</f>
        <v>641091.54</v>
      </c>
      <c r="H520" s="50" t="s">
        <v>1771</v>
      </c>
      <c r="I520" s="52" t="s">
        <v>885</v>
      </c>
      <c r="J520" s="41">
        <f>SUM(J522:J543)</f>
        <v>721200</v>
      </c>
      <c r="K520" s="41"/>
      <c r="L520" s="41">
        <f>SUM(L522:L543)</f>
        <v>633000</v>
      </c>
      <c r="M520" s="41">
        <f>SUM(M522:M543)</f>
        <v>0</v>
      </c>
      <c r="N520" s="41">
        <f>SUM(N522:N543)</f>
        <v>703048.74</v>
      </c>
    </row>
    <row r="521" spans="1:14">
      <c r="A521" s="157" t="s">
        <v>12</v>
      </c>
      <c r="B521" s="157" t="s">
        <v>994</v>
      </c>
      <c r="C521" s="176" t="s">
        <v>660</v>
      </c>
      <c r="D521" s="131"/>
      <c r="E521" s="176" t="s">
        <v>7</v>
      </c>
      <c r="F521" s="158"/>
      <c r="G521" s="176" t="s">
        <v>7</v>
      </c>
      <c r="H521" s="157" t="s">
        <v>12</v>
      </c>
      <c r="I521" s="157" t="s">
        <v>994</v>
      </c>
      <c r="J521" s="176" t="s">
        <v>660</v>
      </c>
      <c r="K521" s="131"/>
      <c r="L521" s="176" t="s">
        <v>7</v>
      </c>
      <c r="M521" s="158"/>
      <c r="N521" s="176" t="s">
        <v>7</v>
      </c>
    </row>
    <row r="522" spans="1:14">
      <c r="A522" s="50" t="s">
        <v>1916</v>
      </c>
      <c r="B522" s="52" t="s">
        <v>1875</v>
      </c>
      <c r="C522" s="79">
        <v>630000</v>
      </c>
      <c r="D522" s="79"/>
      <c r="E522" s="132">
        <v>613000</v>
      </c>
      <c r="F522" s="63"/>
      <c r="G522" s="79">
        <v>624671.04</v>
      </c>
      <c r="H522" s="50" t="s">
        <v>1915</v>
      </c>
      <c r="I522" s="52" t="s">
        <v>483</v>
      </c>
      <c r="J522" s="79">
        <v>87000</v>
      </c>
      <c r="K522" s="79"/>
      <c r="L522" s="79">
        <v>90000</v>
      </c>
      <c r="M522" s="63"/>
      <c r="N522" s="79">
        <v>85300</v>
      </c>
    </row>
    <row r="523" spans="1:14">
      <c r="C523" s="79">
        <v>0</v>
      </c>
      <c r="D523" s="79"/>
      <c r="E523" s="132">
        <v>0</v>
      </c>
      <c r="F523" s="63"/>
      <c r="G523" s="79">
        <v>0</v>
      </c>
      <c r="H523" s="62"/>
      <c r="I523" s="16"/>
      <c r="J523" s="79">
        <v>0</v>
      </c>
      <c r="K523" s="79"/>
      <c r="L523" s="79">
        <v>0</v>
      </c>
      <c r="M523" s="63"/>
      <c r="N523" s="79">
        <v>0</v>
      </c>
    </row>
    <row r="524" spans="1:14">
      <c r="A524" s="50" t="s">
        <v>1287</v>
      </c>
      <c r="B524" s="52" t="s">
        <v>1373</v>
      </c>
      <c r="C524" s="79">
        <v>20000</v>
      </c>
      <c r="D524" s="79"/>
      <c r="E524" s="132">
        <v>20000</v>
      </c>
      <c r="F524" s="63"/>
      <c r="G524" s="79">
        <v>16420.5</v>
      </c>
      <c r="H524" s="50" t="s">
        <v>489</v>
      </c>
      <c r="I524" s="52" t="s">
        <v>519</v>
      </c>
      <c r="J524" s="79">
        <v>25000</v>
      </c>
      <c r="K524" s="79"/>
      <c r="L524" s="79">
        <v>25000</v>
      </c>
      <c r="M524" s="63"/>
      <c r="N524" s="79">
        <v>27294.48</v>
      </c>
    </row>
    <row r="525" spans="1:14">
      <c r="A525" s="50"/>
      <c r="B525" s="52"/>
      <c r="C525" s="79"/>
      <c r="D525" s="79"/>
      <c r="E525" s="132">
        <v>0</v>
      </c>
      <c r="F525" s="63"/>
      <c r="G525" s="79">
        <v>0</v>
      </c>
      <c r="I525" s="16"/>
      <c r="J525" s="79">
        <v>0</v>
      </c>
      <c r="K525" s="79"/>
      <c r="L525" s="79">
        <v>0</v>
      </c>
      <c r="M525" s="63"/>
      <c r="N525" s="79">
        <v>0</v>
      </c>
    </row>
    <row r="526" spans="1:14">
      <c r="A526" s="50"/>
      <c r="B526" s="52"/>
      <c r="C526" s="79"/>
      <c r="D526" s="79"/>
      <c r="E526" s="132"/>
      <c r="F526" s="63"/>
      <c r="G526" s="79">
        <v>0</v>
      </c>
      <c r="H526" s="50" t="s">
        <v>1917</v>
      </c>
      <c r="I526" s="52" t="s">
        <v>1355</v>
      </c>
      <c r="J526" s="79">
        <v>9200</v>
      </c>
      <c r="K526" s="79"/>
      <c r="L526" s="79">
        <v>7000</v>
      </c>
      <c r="M526" s="63"/>
      <c r="N526" s="79">
        <v>8703.26</v>
      </c>
    </row>
    <row r="527" spans="1:14">
      <c r="A527" s="50"/>
      <c r="B527" s="52"/>
      <c r="C527" s="41"/>
      <c r="D527" s="41"/>
      <c r="E527" s="41"/>
      <c r="F527" s="63"/>
      <c r="G527" s="41">
        <v>0</v>
      </c>
      <c r="I527" s="16"/>
      <c r="J527" s="79">
        <v>0</v>
      </c>
      <c r="K527" s="79"/>
      <c r="L527" s="79">
        <v>0</v>
      </c>
      <c r="M527" s="63"/>
      <c r="N527" s="79">
        <v>0</v>
      </c>
    </row>
    <row r="528" spans="1:14">
      <c r="A528" s="50"/>
      <c r="B528" s="52"/>
      <c r="C528" s="41"/>
      <c r="D528" s="41"/>
      <c r="E528" s="41"/>
      <c r="F528" s="63"/>
      <c r="G528" s="41"/>
      <c r="H528" s="50" t="s">
        <v>1772</v>
      </c>
      <c r="I528" s="52" t="s">
        <v>1358</v>
      </c>
      <c r="J528" s="79">
        <v>1400</v>
      </c>
      <c r="K528" s="79"/>
      <c r="L528" s="79">
        <v>700</v>
      </c>
      <c r="M528" s="63"/>
      <c r="N528" s="79">
        <v>1338.85</v>
      </c>
    </row>
    <row r="529" spans="1:14">
      <c r="C529" s="41"/>
      <c r="D529" s="41"/>
      <c r="E529" s="41"/>
      <c r="F529" s="77"/>
      <c r="G529" s="41"/>
      <c r="H529" s="50"/>
      <c r="I529" s="52"/>
      <c r="J529" s="79">
        <v>0</v>
      </c>
      <c r="K529" s="79"/>
      <c r="L529" s="79">
        <v>0</v>
      </c>
      <c r="M529" s="63"/>
      <c r="N529" s="79">
        <v>0</v>
      </c>
    </row>
    <row r="530" spans="1:14">
      <c r="C530" s="41"/>
      <c r="D530" s="41"/>
      <c r="E530" s="41"/>
      <c r="F530" s="77"/>
      <c r="G530" s="41"/>
      <c r="H530" s="50" t="s">
        <v>332</v>
      </c>
      <c r="I530" s="52" t="s">
        <v>1361</v>
      </c>
      <c r="J530" s="79">
        <v>13800</v>
      </c>
      <c r="K530" s="79"/>
      <c r="L530" s="79">
        <v>10000</v>
      </c>
      <c r="M530" s="63"/>
      <c r="N530" s="79">
        <v>13638.24</v>
      </c>
    </row>
    <row r="531" spans="1:14">
      <c r="A531" s="50"/>
      <c r="B531" s="52"/>
      <c r="C531" s="41"/>
      <c r="D531" s="41"/>
      <c r="E531" s="41"/>
      <c r="F531" s="63"/>
      <c r="G531" s="41"/>
      <c r="H531" s="50"/>
      <c r="I531" s="52"/>
      <c r="J531" s="79">
        <v>0</v>
      </c>
      <c r="K531" s="79"/>
      <c r="L531" s="79">
        <v>0</v>
      </c>
      <c r="M531" s="63"/>
      <c r="N531" s="79">
        <v>0</v>
      </c>
    </row>
    <row r="532" spans="1:14">
      <c r="A532" s="50"/>
      <c r="B532" s="52"/>
      <c r="C532" s="41"/>
      <c r="D532" s="41"/>
      <c r="E532" s="41"/>
      <c r="F532" s="63"/>
      <c r="G532" s="41"/>
      <c r="H532" s="50" t="s">
        <v>453</v>
      </c>
      <c r="I532" s="52" t="s">
        <v>1363</v>
      </c>
      <c r="J532" s="79">
        <v>3200</v>
      </c>
      <c r="K532" s="79"/>
      <c r="L532" s="79">
        <v>1000</v>
      </c>
      <c r="M532" s="63"/>
      <c r="N532" s="79">
        <v>3309.5</v>
      </c>
    </row>
    <row r="533" spans="1:14">
      <c r="A533" s="50"/>
      <c r="B533" s="52"/>
      <c r="C533" s="41"/>
      <c r="D533" s="41"/>
      <c r="E533" s="41"/>
      <c r="F533" s="63"/>
      <c r="G533" s="41"/>
      <c r="H533" s="50"/>
      <c r="I533" s="52"/>
      <c r="J533" s="79">
        <v>0</v>
      </c>
      <c r="K533" s="79"/>
      <c r="L533" s="79">
        <v>0</v>
      </c>
      <c r="M533" s="63"/>
      <c r="N533" s="79">
        <v>0</v>
      </c>
    </row>
    <row r="534" spans="1:14">
      <c r="A534" s="50"/>
      <c r="B534" s="52"/>
      <c r="C534" s="41"/>
      <c r="D534" s="41"/>
      <c r="E534" s="136"/>
      <c r="F534" s="63"/>
      <c r="G534" s="41"/>
      <c r="H534" s="50" t="s">
        <v>454</v>
      </c>
      <c r="I534" s="52" t="s">
        <v>1364</v>
      </c>
      <c r="J534" s="79">
        <v>6600</v>
      </c>
      <c r="K534" s="79"/>
      <c r="L534" s="79">
        <v>5000</v>
      </c>
      <c r="M534" s="63"/>
      <c r="N534" s="79">
        <v>6613.38</v>
      </c>
    </row>
    <row r="535" spans="1:14">
      <c r="A535" s="50"/>
      <c r="B535" s="52"/>
      <c r="C535" s="41"/>
      <c r="D535" s="41"/>
      <c r="E535" s="41"/>
      <c r="F535" s="63"/>
      <c r="G535" s="41"/>
      <c r="H535" s="50"/>
      <c r="I535" s="52"/>
      <c r="J535" s="79">
        <v>0</v>
      </c>
      <c r="K535" s="79"/>
      <c r="L535" s="79">
        <v>0</v>
      </c>
      <c r="M535" s="63"/>
      <c r="N535" s="79">
        <v>0</v>
      </c>
    </row>
    <row r="536" spans="1:14">
      <c r="A536" s="50"/>
      <c r="B536" s="52"/>
      <c r="C536" s="41"/>
      <c r="D536" s="41"/>
      <c r="E536" s="115"/>
      <c r="F536" s="63"/>
      <c r="G536" s="41"/>
      <c r="H536" s="50" t="s">
        <v>1928</v>
      </c>
      <c r="I536" s="52" t="s">
        <v>1366</v>
      </c>
      <c r="J536" s="79">
        <v>17000</v>
      </c>
      <c r="K536" s="79"/>
      <c r="L536" s="79">
        <v>9200</v>
      </c>
      <c r="M536" s="63"/>
      <c r="N536" s="79">
        <v>11637.49</v>
      </c>
    </row>
    <row r="537" spans="1:14">
      <c r="A537" s="50"/>
      <c r="B537" s="52"/>
      <c r="C537" s="41"/>
      <c r="D537" s="41"/>
      <c r="E537" s="115"/>
      <c r="F537" s="63"/>
      <c r="G537" s="41"/>
      <c r="H537" s="50"/>
      <c r="I537" s="52"/>
      <c r="J537" s="79"/>
      <c r="K537" s="79"/>
      <c r="L537" s="79"/>
      <c r="M537" s="63"/>
      <c r="N537" s="79"/>
    </row>
    <row r="538" spans="1:14">
      <c r="A538" s="50"/>
      <c r="B538" s="52"/>
      <c r="C538" s="41"/>
      <c r="D538" s="41"/>
      <c r="E538" s="41"/>
      <c r="F538" s="63"/>
      <c r="G538" s="41"/>
      <c r="H538" s="50" t="s">
        <v>169</v>
      </c>
      <c r="I538" s="52" t="s">
        <v>35</v>
      </c>
      <c r="J538" s="79">
        <v>40000</v>
      </c>
      <c r="K538" s="79"/>
      <c r="L538" s="79">
        <v>0</v>
      </c>
      <c r="M538" s="63"/>
      <c r="N538" s="79">
        <v>0</v>
      </c>
    </row>
    <row r="539" spans="1:14">
      <c r="A539" s="50"/>
      <c r="B539" s="52"/>
      <c r="C539" s="41"/>
      <c r="D539" s="41"/>
      <c r="E539" s="41"/>
      <c r="F539" s="63"/>
      <c r="G539" s="41"/>
      <c r="H539" s="50"/>
      <c r="I539" s="52"/>
      <c r="J539" s="79"/>
      <c r="K539" s="79"/>
      <c r="L539" s="79"/>
      <c r="M539" s="63"/>
      <c r="N539" s="79"/>
    </row>
    <row r="540" spans="1:14">
      <c r="A540" s="50"/>
      <c r="B540" s="52"/>
      <c r="C540" s="41"/>
      <c r="D540" s="41"/>
      <c r="E540" s="132"/>
      <c r="F540" s="63"/>
      <c r="G540" s="41"/>
      <c r="H540" s="50" t="s">
        <v>1938</v>
      </c>
      <c r="I540" s="52" t="s">
        <v>125</v>
      </c>
      <c r="J540" s="79">
        <v>500000</v>
      </c>
      <c r="K540" s="79"/>
      <c r="L540" s="79">
        <v>467100</v>
      </c>
      <c r="M540" s="63"/>
      <c r="N540" s="79">
        <v>518401</v>
      </c>
    </row>
    <row r="541" spans="1:14">
      <c r="A541" s="50"/>
      <c r="B541" s="52"/>
      <c r="C541" s="41"/>
      <c r="D541" s="41"/>
      <c r="E541" s="132"/>
      <c r="F541" s="63"/>
      <c r="G541" s="41"/>
      <c r="H541" s="50"/>
      <c r="I541" s="52"/>
      <c r="J541" s="79">
        <v>0</v>
      </c>
      <c r="K541" s="79"/>
      <c r="L541" s="79">
        <v>0</v>
      </c>
      <c r="M541" s="63"/>
      <c r="N541" s="79">
        <v>0</v>
      </c>
    </row>
    <row r="542" spans="1:14">
      <c r="A542" s="50"/>
      <c r="B542" s="52"/>
      <c r="C542" s="41"/>
      <c r="D542" s="41"/>
      <c r="E542" s="132"/>
      <c r="F542" s="63"/>
      <c r="G542" s="41"/>
      <c r="H542" s="50" t="s">
        <v>104</v>
      </c>
      <c r="I542" s="52" t="s">
        <v>651</v>
      </c>
      <c r="J542" s="79">
        <v>18000</v>
      </c>
      <c r="K542" s="79"/>
      <c r="L542" s="79">
        <v>18000</v>
      </c>
      <c r="M542" s="63"/>
      <c r="N542" s="79">
        <v>26812.54</v>
      </c>
    </row>
    <row r="543" spans="1:14">
      <c r="A543" s="48"/>
      <c r="B543" s="52"/>
      <c r="C543" s="41"/>
      <c r="D543" s="41"/>
      <c r="E543" s="132"/>
      <c r="F543" s="75"/>
      <c r="G543" s="41"/>
      <c r="H543" s="50"/>
      <c r="I543" s="52"/>
      <c r="J543" s="41"/>
      <c r="K543" s="41"/>
      <c r="L543" s="41"/>
      <c r="M543" s="41"/>
      <c r="N543" s="83"/>
    </row>
    <row r="544" spans="1:14">
      <c r="B544" s="52"/>
      <c r="C544" s="41"/>
      <c r="D544" s="41"/>
      <c r="E544" s="132"/>
      <c r="F544" s="75"/>
      <c r="G544" s="41"/>
      <c r="H544" s="50"/>
      <c r="I544" s="52"/>
      <c r="J544" s="41"/>
      <c r="K544" s="41"/>
      <c r="L544" s="41"/>
      <c r="M544" s="41"/>
      <c r="N544" s="83"/>
    </row>
    <row r="545" spans="1:15">
      <c r="A545" s="50" t="s">
        <v>1951</v>
      </c>
      <c r="B545" s="52" t="s">
        <v>1952</v>
      </c>
      <c r="C545" s="41">
        <f>SUM(C547:C557)</f>
        <v>806000</v>
      </c>
      <c r="D545" s="41"/>
      <c r="E545" s="41">
        <f>SUM(E547:E557)</f>
        <v>754000</v>
      </c>
      <c r="F545" s="41">
        <f>SUM(F547:F557)</f>
        <v>0</v>
      </c>
      <c r="G545" s="41">
        <f>SUM(G547:G557)</f>
        <v>631390.54</v>
      </c>
      <c r="H545" s="50" t="s">
        <v>1953</v>
      </c>
      <c r="I545" s="52" t="s">
        <v>1952</v>
      </c>
      <c r="J545" s="41">
        <f>SUM(J547:J564)</f>
        <v>806000</v>
      </c>
      <c r="K545" s="41"/>
      <c r="L545" s="41">
        <f>SUM(L547:L564)</f>
        <v>742000</v>
      </c>
      <c r="M545" s="41">
        <f>SUM(M547:M564)</f>
        <v>0</v>
      </c>
      <c r="N545" s="41">
        <f>SUM(N547:N561)</f>
        <v>717162.01</v>
      </c>
    </row>
    <row r="546" spans="1:15">
      <c r="A546" s="157" t="s">
        <v>12</v>
      </c>
      <c r="B546" s="157" t="s">
        <v>994</v>
      </c>
      <c r="C546" s="176" t="s">
        <v>660</v>
      </c>
      <c r="D546" s="131"/>
      <c r="E546" s="176" t="s">
        <v>7</v>
      </c>
      <c r="F546" s="158"/>
      <c r="G546" s="176" t="s">
        <v>7</v>
      </c>
      <c r="H546" s="157" t="s">
        <v>12</v>
      </c>
      <c r="I546" s="157" t="s">
        <v>994</v>
      </c>
      <c r="J546" s="176" t="s">
        <v>660</v>
      </c>
      <c r="K546" s="131"/>
      <c r="L546" s="176" t="s">
        <v>7</v>
      </c>
      <c r="M546" s="158"/>
      <c r="N546" s="176" t="s">
        <v>7</v>
      </c>
    </row>
    <row r="547" spans="1:15">
      <c r="A547" s="50" t="s">
        <v>373</v>
      </c>
      <c r="B547" s="16" t="s">
        <v>872</v>
      </c>
      <c r="C547" s="79">
        <v>466000</v>
      </c>
      <c r="D547" s="79"/>
      <c r="E547" s="132">
        <v>380000</v>
      </c>
      <c r="F547" s="63"/>
      <c r="G547" s="79">
        <v>362234.49</v>
      </c>
      <c r="H547" s="50" t="s">
        <v>1915</v>
      </c>
      <c r="I547" s="52" t="s">
        <v>1353</v>
      </c>
      <c r="J547" s="79">
        <v>78000</v>
      </c>
      <c r="K547" s="79"/>
      <c r="L547" s="79">
        <v>78000</v>
      </c>
      <c r="M547" s="63"/>
      <c r="N547" s="79">
        <v>78000</v>
      </c>
    </row>
    <row r="548" spans="1:15">
      <c r="A548" s="50"/>
      <c r="B548" s="16" t="s">
        <v>873</v>
      </c>
      <c r="C548" s="79">
        <v>0</v>
      </c>
      <c r="D548" s="79"/>
      <c r="E548" s="132">
        <v>0</v>
      </c>
      <c r="F548" s="63"/>
      <c r="G548" s="79">
        <v>0</v>
      </c>
      <c r="H548" s="50"/>
      <c r="I548" s="52"/>
      <c r="J548" s="79">
        <v>0</v>
      </c>
      <c r="K548" s="79"/>
      <c r="L548" s="79">
        <v>0</v>
      </c>
      <c r="M548" s="63"/>
      <c r="N548" s="79">
        <v>0</v>
      </c>
    </row>
    <row r="549" spans="1:15">
      <c r="A549" s="50" t="s">
        <v>1287</v>
      </c>
      <c r="B549" s="52" t="s">
        <v>882</v>
      </c>
      <c r="C549" s="79">
        <v>10000</v>
      </c>
      <c r="D549" s="79"/>
      <c r="E549" s="132">
        <v>15000</v>
      </c>
      <c r="F549" s="63"/>
      <c r="G549" s="79">
        <v>17584</v>
      </c>
      <c r="H549" s="50" t="s">
        <v>1757</v>
      </c>
      <c r="I549" s="52" t="s">
        <v>53</v>
      </c>
      <c r="J549" s="79">
        <v>100000</v>
      </c>
      <c r="K549" s="79"/>
      <c r="L549" s="79">
        <v>75000</v>
      </c>
      <c r="M549" s="63"/>
      <c r="N549" s="79">
        <v>134515.73000000001</v>
      </c>
    </row>
    <row r="550" spans="1:15">
      <c r="A550" s="50"/>
      <c r="B550" s="52"/>
      <c r="C550" s="79">
        <v>0</v>
      </c>
      <c r="D550" s="79"/>
      <c r="E550" s="132">
        <v>0</v>
      </c>
      <c r="F550" s="63"/>
      <c r="G550" s="79">
        <v>0</v>
      </c>
      <c r="H550" s="50"/>
      <c r="I550" s="52"/>
      <c r="J550" s="79">
        <v>0</v>
      </c>
      <c r="K550" s="79"/>
      <c r="L550" s="79">
        <v>0</v>
      </c>
      <c r="M550" s="63"/>
      <c r="N550" s="79">
        <v>0</v>
      </c>
    </row>
    <row r="551" spans="1:15">
      <c r="A551" s="50" t="s">
        <v>379</v>
      </c>
      <c r="B551" s="16" t="s">
        <v>875</v>
      </c>
      <c r="C551" s="79">
        <v>80000</v>
      </c>
      <c r="D551" s="79"/>
      <c r="E551" s="132">
        <v>80000</v>
      </c>
      <c r="F551" s="63"/>
      <c r="G551" s="79">
        <v>79592</v>
      </c>
      <c r="H551" s="50" t="s">
        <v>1472</v>
      </c>
      <c r="I551" s="16" t="s">
        <v>2174</v>
      </c>
      <c r="J551" s="79">
        <v>40000</v>
      </c>
      <c r="K551" s="79"/>
      <c r="L551" s="79">
        <v>36000</v>
      </c>
      <c r="M551" s="63"/>
      <c r="N551" s="79">
        <v>28953.96</v>
      </c>
    </row>
    <row r="552" spans="1:15" s="4" customFormat="1">
      <c r="A552" s="50"/>
      <c r="B552" s="16" t="s">
        <v>876</v>
      </c>
      <c r="C552" s="79">
        <v>0</v>
      </c>
      <c r="D552" s="79"/>
      <c r="E552" s="132">
        <v>0</v>
      </c>
      <c r="F552" s="63"/>
      <c r="G552" s="79">
        <v>0</v>
      </c>
      <c r="H552" s="50"/>
      <c r="I552" s="52"/>
      <c r="J552" s="79">
        <v>0</v>
      </c>
      <c r="K552" s="79"/>
      <c r="L552" s="79">
        <v>0</v>
      </c>
      <c r="M552" s="63"/>
      <c r="N552" s="79">
        <v>0</v>
      </c>
      <c r="O552" s="23"/>
    </row>
    <row r="553" spans="1:15">
      <c r="A553" s="56" t="s">
        <v>386</v>
      </c>
      <c r="B553" s="16" t="s">
        <v>883</v>
      </c>
      <c r="C553" s="79">
        <v>20000</v>
      </c>
      <c r="D553" s="79"/>
      <c r="E553" s="132">
        <v>24000</v>
      </c>
      <c r="F553" s="63"/>
      <c r="G553" s="79">
        <v>18759.04</v>
      </c>
      <c r="H553" s="50" t="s">
        <v>1107</v>
      </c>
      <c r="I553" s="16" t="s">
        <v>883</v>
      </c>
      <c r="J553" s="79">
        <v>20000</v>
      </c>
      <c r="K553" s="79"/>
      <c r="L553" s="79">
        <v>24000</v>
      </c>
      <c r="M553" s="63"/>
      <c r="N553" s="79">
        <v>18620</v>
      </c>
    </row>
    <row r="554" spans="1:15">
      <c r="C554" s="79">
        <v>0</v>
      </c>
      <c r="D554" s="79"/>
      <c r="E554" s="132">
        <v>0</v>
      </c>
      <c r="F554" s="63"/>
      <c r="G554" s="79">
        <v>0</v>
      </c>
      <c r="H554" s="50"/>
      <c r="I554" s="52"/>
      <c r="J554" s="79">
        <v>0</v>
      </c>
      <c r="K554" s="79"/>
      <c r="L554" s="79">
        <v>0</v>
      </c>
      <c r="M554" s="63"/>
      <c r="N554" s="79">
        <v>0</v>
      </c>
    </row>
    <row r="555" spans="1:15">
      <c r="A555" s="56" t="s">
        <v>387</v>
      </c>
      <c r="B555" s="16" t="s">
        <v>877</v>
      </c>
      <c r="C555" s="79">
        <v>30000</v>
      </c>
      <c r="D555" s="79"/>
      <c r="E555" s="132">
        <v>5000</v>
      </c>
      <c r="F555" s="63"/>
      <c r="G555" s="79">
        <v>0</v>
      </c>
      <c r="H555" s="50" t="s">
        <v>1736</v>
      </c>
      <c r="I555" s="16" t="s">
        <v>1495</v>
      </c>
      <c r="J555" s="79">
        <v>8000</v>
      </c>
      <c r="K555" s="79"/>
      <c r="L555" s="79">
        <v>20000</v>
      </c>
      <c r="M555" s="63"/>
      <c r="N555" s="79">
        <v>17220</v>
      </c>
    </row>
    <row r="556" spans="1:15">
      <c r="A556" s="50"/>
      <c r="B556" s="52"/>
      <c r="C556" s="79">
        <v>0</v>
      </c>
      <c r="D556" s="79"/>
      <c r="E556" s="132">
        <v>0</v>
      </c>
      <c r="F556" s="63"/>
      <c r="G556" s="79">
        <v>0</v>
      </c>
      <c r="H556" s="50"/>
      <c r="I556" s="16"/>
      <c r="J556" s="79">
        <v>0</v>
      </c>
      <c r="K556" s="79"/>
      <c r="L556" s="79">
        <v>0</v>
      </c>
      <c r="M556" s="63"/>
      <c r="N556" s="79">
        <v>0</v>
      </c>
    </row>
    <row r="557" spans="1:15">
      <c r="A557" s="50" t="s">
        <v>372</v>
      </c>
      <c r="B557" s="52" t="s">
        <v>53</v>
      </c>
      <c r="C557" s="79">
        <v>200000</v>
      </c>
      <c r="D557" s="79"/>
      <c r="E557" s="132">
        <v>250000</v>
      </c>
      <c r="F557" s="63"/>
      <c r="G557" s="79">
        <v>153221.01</v>
      </c>
      <c r="H557" s="50" t="s">
        <v>1446</v>
      </c>
      <c r="I557" s="52" t="s">
        <v>1169</v>
      </c>
      <c r="J557" s="79">
        <v>300000</v>
      </c>
      <c r="K557" s="79"/>
      <c r="L557" s="79">
        <v>434000</v>
      </c>
      <c r="M557" s="63"/>
      <c r="N557" s="79">
        <v>420606.32</v>
      </c>
    </row>
    <row r="558" spans="1:15" s="4" customFormat="1">
      <c r="A558" s="45"/>
      <c r="B558" s="45"/>
      <c r="C558" s="45"/>
      <c r="D558" s="45"/>
      <c r="E558" s="132"/>
      <c r="F558" s="75"/>
      <c r="G558" s="45"/>
      <c r="H558" s="50"/>
      <c r="I558" s="52"/>
      <c r="J558" s="79"/>
      <c r="K558" s="79"/>
      <c r="L558" s="79"/>
      <c r="M558" s="63"/>
      <c r="N558" s="79"/>
      <c r="O558" s="23"/>
    </row>
    <row r="559" spans="1:15">
      <c r="C559" s="115"/>
      <c r="D559" s="115"/>
      <c r="E559" s="132"/>
      <c r="F559" s="63"/>
      <c r="G559" s="115"/>
      <c r="H559" s="50" t="s">
        <v>169</v>
      </c>
      <c r="I559" s="16" t="s">
        <v>851</v>
      </c>
      <c r="J559" s="79">
        <v>160000</v>
      </c>
      <c r="K559" s="79"/>
      <c r="L559" s="79">
        <v>0</v>
      </c>
      <c r="M559" s="63"/>
      <c r="N559" s="79">
        <v>0</v>
      </c>
    </row>
    <row r="560" spans="1:15">
      <c r="C560" s="115"/>
      <c r="D560" s="115"/>
      <c r="E560" s="132"/>
      <c r="F560" s="63"/>
      <c r="G560" s="115"/>
      <c r="H560" s="50"/>
      <c r="I560" s="16"/>
      <c r="J560" s="79"/>
      <c r="K560" s="79"/>
      <c r="L560" s="79"/>
      <c r="M560" s="63"/>
      <c r="N560" s="79"/>
    </row>
    <row r="561" spans="1:21" s="4" customFormat="1">
      <c r="A561" s="62"/>
      <c r="B561" s="52"/>
      <c r="C561" s="41"/>
      <c r="D561" s="41"/>
      <c r="E561" s="132"/>
      <c r="F561" s="75"/>
      <c r="G561" s="41"/>
      <c r="H561" s="56" t="s">
        <v>1938</v>
      </c>
      <c r="I561" s="16" t="s">
        <v>586</v>
      </c>
      <c r="J561" s="79">
        <v>100000</v>
      </c>
      <c r="K561" s="79"/>
      <c r="L561" s="79">
        <v>75000</v>
      </c>
      <c r="M561" s="63"/>
      <c r="N561" s="79">
        <v>19246</v>
      </c>
      <c r="O561" s="23"/>
    </row>
    <row r="562" spans="1:21" s="4" customFormat="1">
      <c r="A562" s="62"/>
      <c r="B562" s="52"/>
      <c r="C562" s="41"/>
      <c r="D562" s="41"/>
      <c r="E562" s="132"/>
      <c r="F562" s="75"/>
      <c r="G562" s="41"/>
      <c r="O562" s="23"/>
    </row>
    <row r="563" spans="1:21">
      <c r="A563" s="52"/>
      <c r="B563" s="52"/>
      <c r="C563" s="41"/>
      <c r="D563" s="41"/>
      <c r="E563" s="132"/>
      <c r="F563" s="75"/>
      <c r="G563" s="41"/>
    </row>
    <row r="564" spans="1:21">
      <c r="B564" s="69"/>
      <c r="C564" s="41"/>
      <c r="D564" s="41"/>
      <c r="E564" s="115"/>
      <c r="F564" s="75"/>
      <c r="G564" s="41"/>
      <c r="I564" s="69"/>
      <c r="J564" s="136"/>
      <c r="K564" s="136"/>
      <c r="L564" s="136"/>
      <c r="M564" s="136"/>
      <c r="N564" s="83"/>
    </row>
    <row r="565" spans="1:21">
      <c r="A565" s="52"/>
      <c r="B565" s="52"/>
      <c r="C565" s="41"/>
      <c r="D565" s="41"/>
      <c r="E565" s="132"/>
      <c r="F565" s="75"/>
      <c r="G565" s="41"/>
      <c r="H565" s="52"/>
      <c r="I565" s="52"/>
      <c r="J565" s="41"/>
      <c r="K565" s="41"/>
      <c r="L565" s="41"/>
      <c r="M565" s="41"/>
      <c r="N565" s="73"/>
    </row>
    <row r="566" spans="1:21">
      <c r="A566" s="52"/>
      <c r="B566" s="52"/>
      <c r="C566" s="41"/>
      <c r="D566" s="41"/>
      <c r="E566" s="132"/>
      <c r="F566" s="75"/>
      <c r="G566" s="41"/>
      <c r="H566" s="52"/>
      <c r="I566" s="52"/>
      <c r="J566" s="41"/>
      <c r="K566" s="41"/>
      <c r="L566" s="41"/>
      <c r="M566" s="41"/>
      <c r="N566" s="73"/>
    </row>
    <row r="567" spans="1:21">
      <c r="A567" s="51" t="s">
        <v>383</v>
      </c>
      <c r="B567" s="68" t="s">
        <v>75</v>
      </c>
      <c r="C567" s="41">
        <f>SUM(C569,C597,C639,C676,C718,C791,C852,C885,C912,C953,C972,C1204)</f>
        <v>18413500</v>
      </c>
      <c r="D567" s="41"/>
      <c r="E567" s="41">
        <f>SUM(E569,E597,E639,E676,E718,E791,E852,E885,E912,E953,E972,E1204)</f>
        <v>19928000</v>
      </c>
      <c r="F567" s="41">
        <f>SUM(F569,F597,F639,F676,F718,F791,F852,F885,F912,F953,F972,F1204)</f>
        <v>0</v>
      </c>
      <c r="G567" s="41">
        <f>SUM(G569,G597,G639,G676,G718,G791,G852,G885,G912,G953,G972,G1204)</f>
        <v>17739364.240000002</v>
      </c>
      <c r="H567" s="73"/>
      <c r="I567" s="68" t="s">
        <v>75</v>
      </c>
      <c r="J567" s="41" t="e">
        <f>SUM(J569,J597,J639,J676,J718,J791,J852,J885,J912,J953,J972,J1204)</f>
        <v>#REF!</v>
      </c>
      <c r="K567" s="41"/>
      <c r="L567" s="41">
        <f>SUM(L569,L597,L639,L676,L718,L791,L852,L885,L912,L953,L972,L1204)</f>
        <v>37583000</v>
      </c>
      <c r="M567" s="41">
        <f>SUM(M569,M597,M639,M676,M718,M791,M852,M885,M912,M953,M972,M1204)</f>
        <v>0</v>
      </c>
      <c r="N567" s="41">
        <f>SUM(N569,N597,N639,N676,N718,N791,N852,N885,N912,N953,N972,N1204)</f>
        <v>36175084.82</v>
      </c>
      <c r="O567" s="41">
        <f>SUM(O569,O597,O639,O676,O718,O791,O852,O885,O912,O953,O972,O1204)</f>
        <v>0</v>
      </c>
    </row>
    <row r="568" spans="1:21">
      <c r="A568" s="37" t="s">
        <v>382</v>
      </c>
      <c r="B568" s="37" t="s">
        <v>1306</v>
      </c>
      <c r="C568" s="129" t="s">
        <v>8</v>
      </c>
      <c r="D568" s="129"/>
      <c r="E568" s="104" t="s">
        <v>8</v>
      </c>
      <c r="F568" s="47"/>
      <c r="G568" s="129" t="s">
        <v>8</v>
      </c>
      <c r="H568" s="129" t="s">
        <v>8</v>
      </c>
      <c r="I568" s="129" t="s">
        <v>8</v>
      </c>
      <c r="J568" s="129" t="s">
        <v>8</v>
      </c>
      <c r="K568" s="129"/>
      <c r="L568" s="129" t="s">
        <v>8</v>
      </c>
      <c r="M568" s="48"/>
      <c r="N568" s="129" t="s">
        <v>8</v>
      </c>
    </row>
    <row r="569" spans="1:21">
      <c r="A569" s="52"/>
      <c r="B569" s="68"/>
      <c r="C569" s="41"/>
      <c r="D569" s="41"/>
      <c r="E569" s="41"/>
      <c r="F569" s="75"/>
      <c r="G569" s="41"/>
      <c r="H569" s="52" t="s">
        <v>1914</v>
      </c>
      <c r="I569" s="68" t="s">
        <v>1352</v>
      </c>
      <c r="J569" s="41">
        <f>SUM(J571:J595)</f>
        <v>1170600</v>
      </c>
      <c r="K569" s="41"/>
      <c r="L569" s="41">
        <f>SUM(L571:L595)</f>
        <v>1143200</v>
      </c>
      <c r="M569" s="41">
        <f>SUM(M571:M595)</f>
        <v>0</v>
      </c>
      <c r="N569" s="41">
        <f>SUM(N571:N595)</f>
        <v>1149640.26</v>
      </c>
    </row>
    <row r="570" spans="1:21">
      <c r="A570" s="54"/>
      <c r="B570" s="54"/>
      <c r="C570" s="136"/>
      <c r="D570" s="136"/>
      <c r="E570" s="136"/>
      <c r="F570" s="76"/>
      <c r="G570" s="136"/>
      <c r="H570" s="157" t="s">
        <v>12</v>
      </c>
      <c r="I570" s="157" t="s">
        <v>994</v>
      </c>
      <c r="J570" s="176" t="s">
        <v>660</v>
      </c>
      <c r="K570" s="131"/>
      <c r="L570" s="176" t="s">
        <v>7</v>
      </c>
      <c r="M570" s="158"/>
      <c r="N570" s="176" t="s">
        <v>7</v>
      </c>
      <c r="O570" s="157"/>
      <c r="P570" s="157"/>
      <c r="Q570" s="176"/>
      <c r="R570" s="131"/>
      <c r="S570" s="176"/>
      <c r="T570" s="158"/>
      <c r="U570" s="176"/>
    </row>
    <row r="571" spans="1:21">
      <c r="A571" s="52"/>
      <c r="B571" s="52"/>
      <c r="C571" s="41"/>
      <c r="D571" s="41"/>
      <c r="E571" s="41"/>
      <c r="F571" s="75"/>
      <c r="G571" s="41"/>
      <c r="H571" s="52" t="s">
        <v>1915</v>
      </c>
      <c r="I571" s="52" t="s">
        <v>1353</v>
      </c>
      <c r="J571" s="79">
        <v>1033000</v>
      </c>
      <c r="K571" s="79"/>
      <c r="L571" s="79">
        <v>1000000</v>
      </c>
      <c r="M571" s="63"/>
      <c r="N571" s="79">
        <v>1018995.69</v>
      </c>
    </row>
    <row r="572" spans="1:21">
      <c r="A572" s="52"/>
      <c r="B572" s="52"/>
      <c r="C572" s="115"/>
      <c r="D572" s="115"/>
      <c r="E572" s="115"/>
      <c r="F572" s="77"/>
      <c r="G572" s="115"/>
      <c r="H572" s="50"/>
      <c r="I572" s="16"/>
      <c r="J572" s="41"/>
      <c r="K572" s="41"/>
      <c r="L572" s="41"/>
      <c r="M572" s="41"/>
      <c r="N572" s="79"/>
    </row>
    <row r="573" spans="1:21">
      <c r="A573" s="52"/>
      <c r="B573" s="52"/>
      <c r="C573" s="115"/>
      <c r="D573" s="115"/>
      <c r="E573" s="115"/>
      <c r="F573" s="77"/>
      <c r="G573" s="115"/>
      <c r="H573" s="52" t="s">
        <v>1916</v>
      </c>
      <c r="I573" s="52" t="s">
        <v>1354</v>
      </c>
      <c r="J573" s="79">
        <v>6800</v>
      </c>
      <c r="K573" s="79"/>
      <c r="L573" s="79">
        <v>4900</v>
      </c>
      <c r="M573" s="63"/>
      <c r="N573" s="79">
        <v>6827.96</v>
      </c>
    </row>
    <row r="574" spans="1:21">
      <c r="A574" s="52"/>
      <c r="B574" s="52"/>
      <c r="C574" s="115"/>
      <c r="D574" s="115"/>
      <c r="E574" s="115"/>
      <c r="F574" s="77"/>
      <c r="G574" s="115"/>
      <c r="H574" s="52"/>
      <c r="I574" s="52"/>
      <c r="J574" s="79">
        <v>0</v>
      </c>
      <c r="K574" s="79"/>
      <c r="L574" s="79">
        <v>0</v>
      </c>
      <c r="M574" s="63"/>
      <c r="N574" s="79">
        <v>0</v>
      </c>
    </row>
    <row r="575" spans="1:21">
      <c r="A575" s="52"/>
      <c r="B575" s="52"/>
      <c r="C575" s="115"/>
      <c r="D575" s="115"/>
      <c r="E575" s="115"/>
      <c r="F575" s="77"/>
      <c r="G575" s="115"/>
      <c r="H575" s="52" t="s">
        <v>1917</v>
      </c>
      <c r="I575" s="52" t="s">
        <v>1355</v>
      </c>
      <c r="J575" s="79">
        <v>5600</v>
      </c>
      <c r="K575" s="79"/>
      <c r="L575" s="79">
        <v>5400</v>
      </c>
      <c r="M575" s="63"/>
      <c r="N575" s="79">
        <v>5100.88</v>
      </c>
    </row>
    <row r="576" spans="1:21">
      <c r="A576" s="52"/>
      <c r="B576" s="52"/>
      <c r="C576" s="115"/>
      <c r="D576" s="115"/>
      <c r="E576" s="115"/>
      <c r="F576" s="77"/>
      <c r="G576" s="115"/>
      <c r="H576" s="52"/>
      <c r="I576" s="52"/>
      <c r="J576" s="79">
        <v>0</v>
      </c>
      <c r="K576" s="79"/>
      <c r="L576" s="79">
        <v>0</v>
      </c>
      <c r="M576" s="63"/>
      <c r="N576" s="79">
        <v>0</v>
      </c>
    </row>
    <row r="577" spans="1:14">
      <c r="A577" s="52"/>
      <c r="B577" s="52"/>
      <c r="C577" s="115"/>
      <c r="D577" s="115"/>
      <c r="E577" s="115"/>
      <c r="F577" s="77"/>
      <c r="G577" s="115"/>
      <c r="H577" s="52" t="s">
        <v>1918</v>
      </c>
      <c r="I577" s="52" t="s">
        <v>1357</v>
      </c>
      <c r="J577" s="79">
        <v>6400</v>
      </c>
      <c r="K577" s="79"/>
      <c r="L577" s="79">
        <v>3800</v>
      </c>
      <c r="M577" s="63"/>
      <c r="N577" s="79">
        <v>6065.37</v>
      </c>
    </row>
    <row r="578" spans="1:14">
      <c r="A578" s="52"/>
      <c r="B578" s="52"/>
      <c r="C578" s="115"/>
      <c r="D578" s="115"/>
      <c r="E578" s="115"/>
      <c r="F578" s="77"/>
      <c r="G578" s="115"/>
      <c r="H578" s="52"/>
      <c r="I578" s="52"/>
      <c r="J578" s="79">
        <v>0</v>
      </c>
      <c r="K578" s="79"/>
      <c r="L578" s="79">
        <v>0</v>
      </c>
      <c r="M578" s="63"/>
      <c r="N578" s="79">
        <v>0</v>
      </c>
    </row>
    <row r="579" spans="1:14">
      <c r="A579" s="52"/>
      <c r="B579" s="52"/>
      <c r="C579" s="115"/>
      <c r="D579" s="115"/>
      <c r="E579" s="115"/>
      <c r="F579" s="77"/>
      <c r="G579" s="115"/>
      <c r="H579" s="52" t="s">
        <v>1919</v>
      </c>
      <c r="I579" s="52" t="s">
        <v>1026</v>
      </c>
      <c r="J579" s="79">
        <v>2100</v>
      </c>
      <c r="K579" s="79"/>
      <c r="L579" s="79">
        <v>2100</v>
      </c>
      <c r="M579" s="63"/>
      <c r="N579" s="79">
        <v>1632.96</v>
      </c>
    </row>
    <row r="580" spans="1:14">
      <c r="A580" s="52"/>
      <c r="B580" s="52"/>
      <c r="C580" s="115"/>
      <c r="D580" s="115"/>
      <c r="E580" s="115"/>
      <c r="F580" s="77"/>
      <c r="G580" s="115"/>
      <c r="H580" s="52"/>
      <c r="I580" s="52"/>
      <c r="J580" s="79">
        <v>0</v>
      </c>
      <c r="K580" s="79"/>
      <c r="L580" s="79">
        <v>0</v>
      </c>
      <c r="M580" s="63"/>
      <c r="N580" s="79">
        <v>0</v>
      </c>
    </row>
    <row r="581" spans="1:14">
      <c r="A581" s="52"/>
      <c r="B581" s="52"/>
      <c r="C581" s="115"/>
      <c r="D581" s="115"/>
      <c r="E581" s="115"/>
      <c r="F581" s="77"/>
      <c r="G581" s="115"/>
      <c r="H581" s="52" t="s">
        <v>1920</v>
      </c>
      <c r="I581" s="52" t="s">
        <v>1358</v>
      </c>
      <c r="J581" s="79">
        <v>3800</v>
      </c>
      <c r="K581" s="79"/>
      <c r="L581" s="79">
        <v>3800</v>
      </c>
      <c r="M581" s="63"/>
      <c r="N581" s="79">
        <v>3392.18</v>
      </c>
    </row>
    <row r="582" spans="1:14">
      <c r="A582" s="52"/>
      <c r="B582" s="52"/>
      <c r="C582" s="115"/>
      <c r="D582" s="115"/>
      <c r="E582" s="115"/>
      <c r="F582" s="77"/>
      <c r="G582" s="115"/>
      <c r="H582" s="52"/>
      <c r="I582" s="52"/>
      <c r="J582" s="79">
        <v>0</v>
      </c>
      <c r="K582" s="79"/>
      <c r="L582" s="79">
        <v>0</v>
      </c>
      <c r="M582" s="63"/>
      <c r="N582" s="79">
        <v>0</v>
      </c>
    </row>
    <row r="583" spans="1:14">
      <c r="A583" s="50"/>
      <c r="B583" s="52"/>
      <c r="C583" s="115"/>
      <c r="D583" s="115"/>
      <c r="E583" s="115"/>
      <c r="F583" s="77"/>
      <c r="G583" s="115"/>
      <c r="H583" s="50" t="s">
        <v>1922</v>
      </c>
      <c r="I583" s="52" t="s">
        <v>1360</v>
      </c>
      <c r="J583" s="79">
        <v>0</v>
      </c>
      <c r="K583" s="79"/>
      <c r="L583" s="79">
        <v>49000</v>
      </c>
      <c r="M583" s="63"/>
      <c r="N583" s="79">
        <v>0</v>
      </c>
    </row>
    <row r="584" spans="1:14">
      <c r="A584" s="50"/>
      <c r="B584" s="52"/>
      <c r="C584" s="115"/>
      <c r="D584" s="115"/>
      <c r="E584" s="115"/>
      <c r="F584" s="77"/>
      <c r="G584" s="115"/>
      <c r="H584" s="50"/>
      <c r="I584" s="52"/>
      <c r="J584" s="79">
        <v>0</v>
      </c>
      <c r="K584" s="79"/>
      <c r="L584" s="79">
        <v>0</v>
      </c>
      <c r="M584" s="63"/>
      <c r="N584" s="79">
        <v>0</v>
      </c>
    </row>
    <row r="585" spans="1:14">
      <c r="A585" s="50"/>
      <c r="B585" s="52"/>
      <c r="C585" s="115"/>
      <c r="D585" s="115"/>
      <c r="E585" s="115"/>
      <c r="F585" s="77"/>
      <c r="G585" s="115"/>
      <c r="H585" s="50" t="s">
        <v>1923</v>
      </c>
      <c r="I585" s="52" t="s">
        <v>1361</v>
      </c>
      <c r="J585" s="79">
        <v>23500</v>
      </c>
      <c r="K585" s="79"/>
      <c r="L585" s="79">
        <v>22000</v>
      </c>
      <c r="M585" s="63"/>
      <c r="N585" s="79">
        <v>23214.92</v>
      </c>
    </row>
    <row r="586" spans="1:14">
      <c r="A586" s="50"/>
      <c r="B586" s="52"/>
      <c r="C586" s="115"/>
      <c r="D586" s="115"/>
      <c r="E586" s="115"/>
      <c r="F586" s="77"/>
      <c r="G586" s="115"/>
      <c r="H586" s="50"/>
      <c r="I586" s="52"/>
      <c r="J586" s="79">
        <v>0</v>
      </c>
      <c r="K586" s="79"/>
      <c r="L586" s="79">
        <v>0</v>
      </c>
      <c r="M586" s="63"/>
      <c r="N586" s="79">
        <v>0</v>
      </c>
    </row>
    <row r="587" spans="1:14">
      <c r="A587" s="50"/>
      <c r="B587" s="52"/>
      <c r="C587" s="115"/>
      <c r="D587" s="115"/>
      <c r="E587" s="115"/>
      <c r="F587" s="77"/>
      <c r="G587" s="115"/>
      <c r="H587" s="50" t="s">
        <v>1924</v>
      </c>
      <c r="I587" s="52" t="s">
        <v>1362</v>
      </c>
      <c r="J587" s="79">
        <v>12000</v>
      </c>
      <c r="K587" s="79"/>
      <c r="L587" s="79">
        <v>7600</v>
      </c>
      <c r="M587" s="63"/>
      <c r="N587" s="79">
        <v>21633.94</v>
      </c>
    </row>
    <row r="588" spans="1:14">
      <c r="A588" s="50"/>
      <c r="B588" s="52"/>
      <c r="C588" s="115"/>
      <c r="D588" s="115"/>
      <c r="E588" s="115"/>
      <c r="F588" s="77"/>
      <c r="G588" s="115"/>
      <c r="H588" s="50"/>
      <c r="I588" s="52"/>
      <c r="J588" s="79">
        <v>0</v>
      </c>
      <c r="K588" s="79"/>
      <c r="L588" s="79">
        <v>0</v>
      </c>
      <c r="M588" s="63"/>
      <c r="N588" s="79">
        <v>0</v>
      </c>
    </row>
    <row r="589" spans="1:14">
      <c r="A589" s="50"/>
      <c r="B589" s="52"/>
      <c r="C589" s="115"/>
      <c r="D589" s="115"/>
      <c r="E589" s="115"/>
      <c r="F589" s="77"/>
      <c r="G589" s="115"/>
      <c r="H589" s="50" t="s">
        <v>1925</v>
      </c>
      <c r="I589" s="52" t="s">
        <v>1363</v>
      </c>
      <c r="J589" s="79">
        <v>900</v>
      </c>
      <c r="K589" s="79"/>
      <c r="L589" s="79">
        <v>900</v>
      </c>
      <c r="M589" s="63"/>
      <c r="N589" s="79">
        <v>0</v>
      </c>
    </row>
    <row r="590" spans="1:14">
      <c r="A590" s="50"/>
      <c r="B590" s="52"/>
      <c r="C590" s="115"/>
      <c r="D590" s="115"/>
      <c r="E590" s="115"/>
      <c r="F590" s="77"/>
      <c r="G590" s="115"/>
      <c r="H590" s="50"/>
      <c r="I590" s="52"/>
      <c r="J590" s="79">
        <v>0</v>
      </c>
      <c r="K590" s="79"/>
      <c r="L590" s="79">
        <v>0</v>
      </c>
      <c r="M590" s="63"/>
      <c r="N590" s="79">
        <v>0</v>
      </c>
    </row>
    <row r="591" spans="1:14">
      <c r="A591" s="50"/>
      <c r="B591" s="52"/>
      <c r="C591" s="115"/>
      <c r="D591" s="115"/>
      <c r="E591" s="115"/>
      <c r="F591" s="77"/>
      <c r="G591" s="115"/>
      <c r="H591" s="50" t="s">
        <v>1926</v>
      </c>
      <c r="I591" s="52" t="s">
        <v>1364</v>
      </c>
      <c r="J591" s="79">
        <v>7600</v>
      </c>
      <c r="K591" s="79"/>
      <c r="L591" s="79">
        <v>7600</v>
      </c>
      <c r="M591" s="63"/>
      <c r="N591" s="79">
        <v>6842.12</v>
      </c>
    </row>
    <row r="592" spans="1:14">
      <c r="A592" s="50"/>
      <c r="B592" s="52"/>
      <c r="C592" s="115"/>
      <c r="D592" s="115"/>
      <c r="E592" s="115"/>
      <c r="F592" s="77"/>
      <c r="G592" s="115"/>
      <c r="H592" s="50"/>
      <c r="I592" s="52"/>
      <c r="J592" s="79">
        <v>0</v>
      </c>
      <c r="K592" s="79"/>
      <c r="L592" s="79">
        <v>0</v>
      </c>
      <c r="M592" s="63"/>
      <c r="N592" s="79">
        <v>0</v>
      </c>
    </row>
    <row r="593" spans="1:15">
      <c r="A593" s="50"/>
      <c r="B593" s="52"/>
      <c r="C593" s="115"/>
      <c r="D593" s="115"/>
      <c r="E593" s="115"/>
      <c r="F593" s="77"/>
      <c r="G593" s="115"/>
      <c r="H593" s="50" t="s">
        <v>1927</v>
      </c>
      <c r="I593" s="52" t="s">
        <v>1365</v>
      </c>
      <c r="J593" s="79">
        <v>100</v>
      </c>
      <c r="K593" s="79"/>
      <c r="L593" s="79">
        <v>100</v>
      </c>
      <c r="M593" s="63"/>
      <c r="N593" s="79">
        <v>138.84</v>
      </c>
    </row>
    <row r="594" spans="1:15">
      <c r="A594" s="50"/>
      <c r="B594" s="52"/>
      <c r="C594" s="115"/>
      <c r="D594" s="115"/>
      <c r="E594" s="115"/>
      <c r="F594" s="77"/>
      <c r="G594" s="115"/>
      <c r="H594" s="50"/>
      <c r="I594" s="52"/>
      <c r="J594" s="79"/>
      <c r="K594" s="79"/>
      <c r="L594" s="79"/>
      <c r="M594" s="63"/>
      <c r="N594" s="79"/>
    </row>
    <row r="595" spans="1:15">
      <c r="A595" s="50"/>
      <c r="B595" s="52"/>
      <c r="C595" s="115"/>
      <c r="D595" s="115"/>
      <c r="E595" s="115"/>
      <c r="F595" s="77"/>
      <c r="G595" s="115"/>
      <c r="H595" s="50" t="s">
        <v>1928</v>
      </c>
      <c r="I595" s="52" t="s">
        <v>1366</v>
      </c>
      <c r="J595" s="79">
        <v>68800</v>
      </c>
      <c r="K595" s="79"/>
      <c r="L595" s="79">
        <v>36000</v>
      </c>
      <c r="M595" s="63"/>
      <c r="N595" s="79">
        <v>55795.4</v>
      </c>
    </row>
    <row r="596" spans="1:15">
      <c r="A596" s="50"/>
      <c r="B596" s="52"/>
      <c r="C596" s="115"/>
      <c r="D596" s="115"/>
      <c r="E596" s="115"/>
      <c r="F596" s="77"/>
      <c r="G596" s="115"/>
      <c r="H596" s="50"/>
      <c r="I596" s="52"/>
      <c r="J596" s="41"/>
      <c r="K596" s="41"/>
      <c r="L596" s="41"/>
      <c r="M596" s="41"/>
      <c r="N596" s="79"/>
    </row>
    <row r="597" spans="1:15">
      <c r="A597" s="52"/>
      <c r="B597" s="52" t="s">
        <v>2176</v>
      </c>
      <c r="C597" s="41">
        <f>SUM(C599)</f>
        <v>779000</v>
      </c>
      <c r="D597" s="41"/>
      <c r="E597" s="41">
        <f>SUM(E599)</f>
        <v>872000</v>
      </c>
      <c r="F597" s="41">
        <f>SUM(F599)</f>
        <v>0</v>
      </c>
      <c r="G597" s="41">
        <f>SUM(G599)</f>
        <v>744565.59</v>
      </c>
      <c r="H597" s="52" t="s">
        <v>1930</v>
      </c>
      <c r="I597" s="52" t="s">
        <v>2176</v>
      </c>
      <c r="J597" s="41">
        <f>SUM(J599)</f>
        <v>2087200</v>
      </c>
      <c r="K597" s="41"/>
      <c r="L597" s="41">
        <f>SUM(L599)</f>
        <v>2445800</v>
      </c>
      <c r="M597" s="41">
        <f>SUM(M599)</f>
        <v>0</v>
      </c>
      <c r="N597" s="41">
        <f>SUM(N599)</f>
        <v>2045435.7999999998</v>
      </c>
      <c r="O597" s="78"/>
    </row>
    <row r="598" spans="1:15">
      <c r="A598" s="157" t="s">
        <v>12</v>
      </c>
      <c r="B598" s="157" t="s">
        <v>994</v>
      </c>
      <c r="C598" s="176" t="s">
        <v>660</v>
      </c>
      <c r="D598" s="131"/>
      <c r="E598" s="176" t="s">
        <v>7</v>
      </c>
      <c r="F598" s="158"/>
      <c r="G598" s="176" t="s">
        <v>7</v>
      </c>
      <c r="H598" s="157" t="s">
        <v>12</v>
      </c>
      <c r="I598" s="157" t="s">
        <v>994</v>
      </c>
      <c r="J598" s="176" t="s">
        <v>660</v>
      </c>
      <c r="K598" s="131"/>
      <c r="L598" s="176" t="s">
        <v>7</v>
      </c>
      <c r="M598" s="158"/>
      <c r="N598" s="176" t="s">
        <v>7</v>
      </c>
      <c r="O598" s="79"/>
    </row>
    <row r="599" spans="1:15">
      <c r="A599" s="52" t="s">
        <v>384</v>
      </c>
      <c r="B599" s="52" t="s">
        <v>2178</v>
      </c>
      <c r="C599" s="41">
        <f>SUM(C601:C609)</f>
        <v>779000</v>
      </c>
      <c r="D599" s="41"/>
      <c r="E599" s="41">
        <f>SUM(E601:E609)</f>
        <v>872000</v>
      </c>
      <c r="F599" s="41">
        <f>SUM(F601:F609)</f>
        <v>0</v>
      </c>
      <c r="G599" s="41">
        <f>SUM(G601:G609)</f>
        <v>744565.59</v>
      </c>
      <c r="H599" s="52" t="s">
        <v>1931</v>
      </c>
      <c r="I599" s="52" t="s">
        <v>1368</v>
      </c>
      <c r="J599" s="41">
        <f>SUM(J601:J636)</f>
        <v>2087200</v>
      </c>
      <c r="K599" s="41"/>
      <c r="L599" s="41">
        <f>SUM(L601:L636)</f>
        <v>2445800</v>
      </c>
      <c r="M599" s="41">
        <f>SUM(M601:M636)</f>
        <v>0</v>
      </c>
      <c r="N599" s="41">
        <f>SUM(N601:N636)</f>
        <v>2045435.7999999998</v>
      </c>
      <c r="O599" s="79"/>
    </row>
    <row r="600" spans="1:15">
      <c r="A600" s="157" t="s">
        <v>12</v>
      </c>
      <c r="B600" s="157" t="s">
        <v>994</v>
      </c>
      <c r="C600" s="176" t="s">
        <v>660</v>
      </c>
      <c r="D600" s="131"/>
      <c r="E600" s="176" t="s">
        <v>7</v>
      </c>
      <c r="F600" s="158"/>
      <c r="G600" s="176" t="s">
        <v>7</v>
      </c>
      <c r="H600" s="157" t="s">
        <v>12</v>
      </c>
      <c r="I600" s="157" t="s">
        <v>994</v>
      </c>
      <c r="J600" s="176" t="s">
        <v>660</v>
      </c>
      <c r="K600" s="131"/>
      <c r="L600" s="176" t="s">
        <v>7</v>
      </c>
      <c r="M600" s="158"/>
      <c r="N600" s="176" t="s">
        <v>7</v>
      </c>
      <c r="O600" s="79"/>
    </row>
    <row r="601" spans="1:15">
      <c r="A601" s="52" t="s">
        <v>1916</v>
      </c>
      <c r="B601" s="52" t="s">
        <v>2179</v>
      </c>
      <c r="C601" s="79">
        <v>25000</v>
      </c>
      <c r="D601" s="79"/>
      <c r="E601" s="132">
        <v>30000</v>
      </c>
      <c r="F601" s="63"/>
      <c r="G601" s="79">
        <v>23240</v>
      </c>
      <c r="H601" s="52" t="s">
        <v>1915</v>
      </c>
      <c r="I601" s="52" t="s">
        <v>1353</v>
      </c>
      <c r="J601" s="79">
        <v>736500</v>
      </c>
      <c r="K601" s="79"/>
      <c r="L601" s="79">
        <v>735000</v>
      </c>
      <c r="M601" s="63"/>
      <c r="N601" s="79">
        <v>661002.84</v>
      </c>
      <c r="O601" s="79"/>
    </row>
    <row r="602" spans="1:15">
      <c r="A602" s="52"/>
      <c r="B602" s="52"/>
      <c r="C602" s="132">
        <v>0</v>
      </c>
      <c r="D602" s="132"/>
      <c r="E602" s="132"/>
      <c r="F602" s="63"/>
      <c r="G602" s="132">
        <v>0</v>
      </c>
      <c r="H602" s="52"/>
      <c r="I602" s="52"/>
      <c r="J602" s="79">
        <v>0</v>
      </c>
      <c r="K602" s="79"/>
      <c r="L602" s="79">
        <v>0</v>
      </c>
      <c r="M602" s="63"/>
      <c r="N602" s="79">
        <v>0</v>
      </c>
      <c r="O602" s="79"/>
    </row>
    <row r="603" spans="1:15">
      <c r="A603" s="50" t="s">
        <v>997</v>
      </c>
      <c r="B603" s="16" t="s">
        <v>814</v>
      </c>
      <c r="C603" s="79"/>
      <c r="D603" s="79"/>
      <c r="E603" s="132">
        <v>2000</v>
      </c>
      <c r="F603" s="63"/>
      <c r="G603" s="79">
        <v>0</v>
      </c>
      <c r="H603" s="50" t="s">
        <v>1932</v>
      </c>
      <c r="I603" s="16" t="s">
        <v>1369</v>
      </c>
      <c r="J603" s="79">
        <v>5000</v>
      </c>
      <c r="K603" s="79"/>
      <c r="L603" s="79">
        <v>64000</v>
      </c>
      <c r="M603" s="63"/>
      <c r="N603" s="79">
        <v>0</v>
      </c>
      <c r="O603" s="79"/>
    </row>
    <row r="604" spans="1:15">
      <c r="A604" s="45"/>
      <c r="B604" s="45"/>
      <c r="C604" s="79">
        <v>0</v>
      </c>
      <c r="D604" s="79"/>
      <c r="E604" s="132">
        <v>0</v>
      </c>
      <c r="F604" s="63"/>
      <c r="G604" s="79">
        <v>0</v>
      </c>
      <c r="H604" s="50"/>
      <c r="I604" s="16"/>
      <c r="J604" s="79">
        <v>0</v>
      </c>
      <c r="K604" s="79"/>
      <c r="L604" s="79">
        <v>0</v>
      </c>
      <c r="M604" s="63"/>
      <c r="N604" s="79">
        <v>0</v>
      </c>
      <c r="O604" s="79"/>
    </row>
    <row r="605" spans="1:15">
      <c r="A605" s="50" t="s">
        <v>1287</v>
      </c>
      <c r="B605" s="52" t="s">
        <v>1852</v>
      </c>
      <c r="C605" s="79">
        <v>90000</v>
      </c>
      <c r="D605" s="79"/>
      <c r="E605" s="132">
        <v>105000</v>
      </c>
      <c r="F605" s="63"/>
      <c r="G605" s="79">
        <v>89999</v>
      </c>
      <c r="H605" s="50" t="s">
        <v>1933</v>
      </c>
      <c r="I605" s="52" t="s">
        <v>1641</v>
      </c>
      <c r="J605" s="79">
        <v>75000</v>
      </c>
      <c r="K605" s="79"/>
      <c r="L605" s="79">
        <v>75000</v>
      </c>
      <c r="M605" s="63"/>
      <c r="N605" s="79">
        <v>62120.14</v>
      </c>
      <c r="O605" s="79"/>
    </row>
    <row r="606" spans="1:15">
      <c r="A606" s="50"/>
      <c r="C606" s="79">
        <v>0</v>
      </c>
      <c r="D606" s="79"/>
      <c r="E606" s="132">
        <v>0</v>
      </c>
      <c r="F606" s="63"/>
      <c r="G606" s="79">
        <v>0</v>
      </c>
      <c r="H606" s="50"/>
      <c r="I606" s="52"/>
      <c r="J606" s="79">
        <v>0</v>
      </c>
      <c r="K606" s="79"/>
      <c r="L606" s="79">
        <v>0</v>
      </c>
      <c r="M606" s="63"/>
      <c r="N606" s="79">
        <v>0</v>
      </c>
      <c r="O606" s="79"/>
    </row>
    <row r="607" spans="1:15">
      <c r="A607" s="50" t="s">
        <v>1288</v>
      </c>
      <c r="B607" s="52" t="s">
        <v>2180</v>
      </c>
      <c r="C607" s="132">
        <v>650000</v>
      </c>
      <c r="D607" s="132"/>
      <c r="E607" s="132">
        <v>650000</v>
      </c>
      <c r="F607" s="63"/>
      <c r="G607" s="79">
        <v>512637</v>
      </c>
      <c r="H607" s="52" t="s">
        <v>1917</v>
      </c>
      <c r="I607" s="52" t="s">
        <v>1355</v>
      </c>
      <c r="J607" s="79">
        <v>3900</v>
      </c>
      <c r="K607" s="79"/>
      <c r="L607" s="79">
        <v>3800</v>
      </c>
      <c r="M607" s="63"/>
      <c r="N607" s="79">
        <v>3690.57</v>
      </c>
      <c r="O607" s="79"/>
    </row>
    <row r="608" spans="1:15">
      <c r="A608" s="50"/>
      <c r="B608" s="52"/>
      <c r="C608" s="79">
        <v>0</v>
      </c>
      <c r="D608" s="79"/>
      <c r="E608" s="132">
        <v>0</v>
      </c>
      <c r="F608" s="63"/>
      <c r="G608" s="79">
        <v>0</v>
      </c>
      <c r="H608" s="50"/>
      <c r="I608" s="52"/>
      <c r="J608" s="79">
        <v>0</v>
      </c>
      <c r="K608" s="79"/>
      <c r="L608" s="79">
        <v>0</v>
      </c>
      <c r="M608" s="63"/>
      <c r="N608" s="79">
        <v>0</v>
      </c>
      <c r="O608" s="79"/>
    </row>
    <row r="609" spans="1:15">
      <c r="A609" s="52" t="s">
        <v>379</v>
      </c>
      <c r="B609" s="52" t="s">
        <v>2181</v>
      </c>
      <c r="C609" s="79">
        <v>14000</v>
      </c>
      <c r="D609" s="79"/>
      <c r="E609" s="132">
        <v>85000</v>
      </c>
      <c r="F609" s="63"/>
      <c r="G609" s="79">
        <v>118689.59</v>
      </c>
      <c r="H609" s="52" t="s">
        <v>1919</v>
      </c>
      <c r="I609" s="52" t="s">
        <v>1026</v>
      </c>
      <c r="J609" s="79">
        <v>900</v>
      </c>
      <c r="K609" s="79"/>
      <c r="L609" s="79">
        <v>900</v>
      </c>
      <c r="M609" s="63"/>
      <c r="N609" s="79">
        <v>734.82</v>
      </c>
      <c r="O609" s="79"/>
    </row>
    <row r="610" spans="1:15">
      <c r="A610" s="50"/>
      <c r="B610" s="52"/>
      <c r="C610" s="132">
        <v>0</v>
      </c>
      <c r="D610" s="132"/>
      <c r="E610" s="132">
        <v>0</v>
      </c>
      <c r="F610" s="63"/>
      <c r="G610" s="132">
        <v>0</v>
      </c>
      <c r="H610" s="62"/>
      <c r="I610" s="16"/>
      <c r="J610" s="79">
        <v>0</v>
      </c>
      <c r="K610" s="79"/>
      <c r="L610" s="79">
        <v>0</v>
      </c>
      <c r="M610" s="63"/>
      <c r="N610" s="79">
        <v>0</v>
      </c>
      <c r="O610" s="79"/>
    </row>
    <row r="611" spans="1:15">
      <c r="A611" s="50"/>
      <c r="B611" s="52"/>
      <c r="C611" s="132"/>
      <c r="D611" s="132"/>
      <c r="E611" s="132"/>
      <c r="F611" s="63"/>
      <c r="G611" s="132"/>
      <c r="H611" s="50" t="s">
        <v>1920</v>
      </c>
      <c r="I611" s="52" t="s">
        <v>1358</v>
      </c>
      <c r="J611" s="79">
        <v>1800</v>
      </c>
      <c r="K611" s="79"/>
      <c r="L611" s="79">
        <v>1800</v>
      </c>
      <c r="M611" s="63"/>
      <c r="N611" s="79">
        <v>1776.95</v>
      </c>
      <c r="O611" s="79"/>
    </row>
    <row r="612" spans="1:15">
      <c r="A612" s="62"/>
      <c r="B612" s="52"/>
      <c r="C612" s="41"/>
      <c r="D612" s="41"/>
      <c r="E612" s="41"/>
      <c r="F612" s="75"/>
      <c r="G612" s="41"/>
      <c r="H612" s="62"/>
      <c r="I612" s="16"/>
      <c r="J612" s="79">
        <v>0</v>
      </c>
      <c r="K612" s="79"/>
      <c r="L612" s="79">
        <v>0</v>
      </c>
      <c r="M612" s="63"/>
      <c r="N612" s="79">
        <v>0</v>
      </c>
      <c r="O612" s="79"/>
    </row>
    <row r="613" spans="1:15">
      <c r="A613" s="50"/>
      <c r="B613" s="52"/>
      <c r="C613" s="41"/>
      <c r="D613" s="41"/>
      <c r="E613" s="41"/>
      <c r="F613" s="75"/>
      <c r="G613" s="41"/>
      <c r="H613" s="50" t="s">
        <v>1922</v>
      </c>
      <c r="I613" s="52" t="s">
        <v>643</v>
      </c>
      <c r="J613" s="79">
        <v>56700</v>
      </c>
      <c r="K613" s="79"/>
      <c r="L613" s="79">
        <v>45000</v>
      </c>
      <c r="M613" s="63"/>
      <c r="N613" s="79">
        <v>54006.82</v>
      </c>
      <c r="O613" s="79"/>
    </row>
    <row r="614" spans="1:15">
      <c r="A614" s="56"/>
      <c r="C614" s="132"/>
      <c r="D614" s="132"/>
      <c r="E614" s="132"/>
      <c r="F614" s="63"/>
      <c r="G614" s="132"/>
      <c r="H614" s="62"/>
      <c r="I614" s="16"/>
      <c r="J614" s="79">
        <v>0</v>
      </c>
      <c r="K614" s="79"/>
      <c r="L614" s="79">
        <v>0</v>
      </c>
      <c r="M614" s="63"/>
      <c r="N614" s="79">
        <v>0</v>
      </c>
      <c r="O614" s="79"/>
    </row>
    <row r="615" spans="1:15">
      <c r="A615" s="52"/>
      <c r="B615" s="52"/>
      <c r="C615" s="115"/>
      <c r="D615" s="115"/>
      <c r="E615" s="115"/>
      <c r="F615" s="77"/>
      <c r="G615" s="115"/>
      <c r="H615" s="52" t="s">
        <v>1923</v>
      </c>
      <c r="I615" s="52" t="s">
        <v>1361</v>
      </c>
      <c r="J615" s="79">
        <v>7700</v>
      </c>
      <c r="K615" s="79"/>
      <c r="L615" s="79">
        <v>5400</v>
      </c>
      <c r="M615" s="63"/>
      <c r="N615" s="79">
        <v>7605.76</v>
      </c>
      <c r="O615" s="79"/>
    </row>
    <row r="616" spans="1:15">
      <c r="A616" s="62"/>
      <c r="C616" s="104"/>
      <c r="D616" s="104"/>
      <c r="E616" s="104"/>
      <c r="F616" s="47"/>
      <c r="G616" s="104"/>
      <c r="H616" s="62"/>
      <c r="I616" s="16"/>
      <c r="J616" s="79">
        <v>0</v>
      </c>
      <c r="K616" s="79"/>
      <c r="L616" s="79">
        <v>0</v>
      </c>
      <c r="M616" s="63"/>
      <c r="N616" s="79">
        <v>0</v>
      </c>
      <c r="O616" s="79"/>
    </row>
    <row r="617" spans="1:15">
      <c r="A617" s="52"/>
      <c r="B617" s="52"/>
      <c r="C617" s="104"/>
      <c r="D617" s="104"/>
      <c r="E617" s="104"/>
      <c r="F617" s="47"/>
      <c r="G617" s="104"/>
      <c r="H617" s="52" t="s">
        <v>1924</v>
      </c>
      <c r="I617" s="52" t="s">
        <v>1362</v>
      </c>
      <c r="J617" s="79">
        <v>15300</v>
      </c>
      <c r="K617" s="79"/>
      <c r="L617" s="79">
        <v>15300</v>
      </c>
      <c r="M617" s="63"/>
      <c r="N617" s="79">
        <v>14424.42</v>
      </c>
      <c r="O617" s="79"/>
    </row>
    <row r="618" spans="1:15">
      <c r="A618" s="52"/>
      <c r="B618" s="52"/>
      <c r="C618" s="104"/>
      <c r="D618" s="104"/>
      <c r="E618" s="104"/>
      <c r="F618" s="47"/>
      <c r="G618" s="104"/>
      <c r="H618" s="52"/>
      <c r="I618" s="52"/>
      <c r="J618" s="79">
        <v>0</v>
      </c>
      <c r="K618" s="79"/>
      <c r="L618" s="79">
        <v>0</v>
      </c>
      <c r="M618" s="63"/>
      <c r="N618" s="79">
        <v>0</v>
      </c>
      <c r="O618" s="79"/>
    </row>
    <row r="619" spans="1:15">
      <c r="A619" s="52"/>
      <c r="B619" s="52"/>
      <c r="C619" s="104"/>
      <c r="D619" s="104"/>
      <c r="E619" s="104"/>
      <c r="F619" s="47"/>
      <c r="G619" s="104"/>
      <c r="H619" s="52" t="s">
        <v>1926</v>
      </c>
      <c r="I619" s="52" t="s">
        <v>1364</v>
      </c>
      <c r="J619" s="79">
        <v>1800</v>
      </c>
      <c r="K619" s="79"/>
      <c r="L619" s="79">
        <v>1800</v>
      </c>
      <c r="M619" s="63"/>
      <c r="N619" s="79">
        <v>1039.33</v>
      </c>
      <c r="O619" s="79"/>
    </row>
    <row r="620" spans="1:15">
      <c r="A620" s="52"/>
      <c r="B620" s="52"/>
      <c r="C620" s="104"/>
      <c r="D620" s="104"/>
      <c r="E620" s="104"/>
      <c r="F620" s="47"/>
      <c r="G620" s="104"/>
      <c r="H620" s="52"/>
      <c r="I620" s="52"/>
      <c r="J620" s="79">
        <v>0</v>
      </c>
      <c r="K620" s="79"/>
      <c r="L620" s="79">
        <v>0</v>
      </c>
      <c r="M620" s="63"/>
      <c r="N620" s="79">
        <v>0</v>
      </c>
      <c r="O620" s="79"/>
    </row>
    <row r="621" spans="1:15">
      <c r="A621" s="52"/>
      <c r="B621" s="52"/>
      <c r="C621" s="104"/>
      <c r="D621" s="104"/>
      <c r="E621" s="104"/>
      <c r="F621" s="47"/>
      <c r="G621" s="104"/>
      <c r="H621" s="52" t="s">
        <v>1927</v>
      </c>
      <c r="I621" s="52" t="s">
        <v>644</v>
      </c>
      <c r="J621" s="79">
        <v>100</v>
      </c>
      <c r="K621" s="79"/>
      <c r="L621" s="79">
        <v>100</v>
      </c>
      <c r="M621" s="63"/>
      <c r="N621" s="79">
        <v>138.84</v>
      </c>
      <c r="O621" s="79"/>
    </row>
    <row r="622" spans="1:15">
      <c r="A622" s="52"/>
      <c r="B622" s="52"/>
      <c r="C622" s="104"/>
      <c r="D622" s="104"/>
      <c r="E622" s="104"/>
      <c r="F622" s="47"/>
      <c r="G622" s="104"/>
      <c r="H622" s="52"/>
      <c r="I622" s="52"/>
      <c r="J622" s="79">
        <v>0</v>
      </c>
      <c r="K622" s="79"/>
      <c r="L622" s="79">
        <v>0</v>
      </c>
      <c r="M622" s="63"/>
      <c r="N622" s="79">
        <v>0</v>
      </c>
      <c r="O622" s="79"/>
    </row>
    <row r="623" spans="1:15">
      <c r="A623" s="52"/>
      <c r="B623" s="52"/>
      <c r="C623" s="104"/>
      <c r="D623" s="104"/>
      <c r="E623" s="104"/>
      <c r="F623" s="47"/>
      <c r="G623" s="104"/>
      <c r="H623" s="50" t="s">
        <v>1107</v>
      </c>
      <c r="I623" s="16" t="s">
        <v>971</v>
      </c>
      <c r="J623" s="79"/>
      <c r="K623" s="79"/>
      <c r="L623" s="79">
        <v>18500</v>
      </c>
      <c r="M623" s="63"/>
      <c r="N623" s="79">
        <v>9280</v>
      </c>
      <c r="O623" s="79"/>
    </row>
    <row r="624" spans="1:15">
      <c r="A624" s="52"/>
      <c r="B624" s="52"/>
      <c r="C624" s="104"/>
      <c r="D624" s="104"/>
      <c r="E624" s="104"/>
      <c r="F624" s="47"/>
      <c r="G624" s="104"/>
      <c r="H624" s="50"/>
      <c r="I624" s="16"/>
      <c r="J624" s="79">
        <v>0</v>
      </c>
      <c r="K624" s="79"/>
      <c r="L624" s="79">
        <v>0</v>
      </c>
      <c r="M624" s="63"/>
      <c r="N624" s="79">
        <v>0</v>
      </c>
      <c r="O624" s="79"/>
    </row>
    <row r="625" spans="1:15">
      <c r="A625" s="50"/>
      <c r="C625" s="104"/>
      <c r="D625" s="104"/>
      <c r="E625" s="104"/>
      <c r="F625" s="47"/>
      <c r="G625" s="104"/>
      <c r="H625" s="50" t="s">
        <v>1938</v>
      </c>
      <c r="I625" s="16" t="s">
        <v>645</v>
      </c>
      <c r="J625" s="79">
        <v>25000</v>
      </c>
      <c r="K625" s="79"/>
      <c r="L625" s="79">
        <v>49400</v>
      </c>
      <c r="M625" s="63"/>
      <c r="N625" s="79">
        <v>36990</v>
      </c>
      <c r="O625" s="79"/>
    </row>
    <row r="626" spans="1:15">
      <c r="A626" s="50"/>
      <c r="C626" s="104"/>
      <c r="D626" s="104"/>
      <c r="E626" s="104"/>
      <c r="F626" s="47"/>
      <c r="G626" s="104"/>
      <c r="H626" s="50"/>
      <c r="I626" s="16"/>
      <c r="J626" s="79">
        <v>0</v>
      </c>
      <c r="K626" s="79"/>
      <c r="L626" s="79">
        <v>0</v>
      </c>
      <c r="M626" s="63"/>
      <c r="N626" s="79">
        <v>0</v>
      </c>
      <c r="O626" s="79"/>
    </row>
    <row r="627" spans="1:15">
      <c r="A627" s="50"/>
      <c r="C627" s="104"/>
      <c r="D627" s="104"/>
      <c r="E627" s="104"/>
      <c r="F627" s="47"/>
      <c r="G627" s="104"/>
      <c r="H627" s="50" t="s">
        <v>1939</v>
      </c>
      <c r="I627" s="52" t="s">
        <v>972</v>
      </c>
      <c r="J627" s="79">
        <v>142500</v>
      </c>
      <c r="K627" s="79"/>
      <c r="L627" s="79">
        <v>142500</v>
      </c>
      <c r="M627" s="63"/>
      <c r="N627" s="79">
        <v>161246</v>
      </c>
      <c r="O627" s="79"/>
    </row>
    <row r="628" spans="1:15">
      <c r="A628" s="50"/>
      <c r="C628" s="104"/>
      <c r="D628" s="104"/>
      <c r="E628" s="104"/>
      <c r="F628" s="47"/>
      <c r="G628" s="104"/>
      <c r="H628" s="50"/>
      <c r="I628" s="52"/>
      <c r="J628" s="79"/>
      <c r="K628" s="79"/>
      <c r="L628" s="79"/>
      <c r="M628" s="63"/>
      <c r="N628" s="79"/>
      <c r="O628" s="79"/>
    </row>
    <row r="629" spans="1:15">
      <c r="A629" s="50"/>
      <c r="C629" s="104"/>
      <c r="D629" s="104"/>
      <c r="E629" s="104"/>
      <c r="F629" s="47"/>
      <c r="G629" s="104"/>
      <c r="H629" s="52" t="s">
        <v>1940</v>
      </c>
      <c r="I629" s="52" t="s">
        <v>2181</v>
      </c>
      <c r="J629" s="79">
        <v>600000</v>
      </c>
      <c r="K629" s="79"/>
      <c r="L629" s="79">
        <v>843100</v>
      </c>
      <c r="M629" s="63"/>
      <c r="N629" s="79">
        <v>752334</v>
      </c>
      <c r="O629" s="79"/>
    </row>
    <row r="630" spans="1:15">
      <c r="A630" s="50"/>
      <c r="C630" s="104"/>
      <c r="D630" s="104"/>
      <c r="E630" s="104"/>
      <c r="F630" s="47"/>
      <c r="G630" s="104"/>
      <c r="H630" s="50"/>
      <c r="I630" s="52"/>
      <c r="J630" s="79">
        <v>0</v>
      </c>
      <c r="K630" s="79"/>
      <c r="L630" s="79">
        <v>0</v>
      </c>
      <c r="M630" s="63"/>
      <c r="N630" s="79"/>
      <c r="O630" s="79"/>
    </row>
    <row r="631" spans="1:15">
      <c r="A631" s="50"/>
      <c r="C631" s="104"/>
      <c r="D631" s="104"/>
      <c r="E631" s="104"/>
      <c r="F631" s="47"/>
      <c r="G631" s="104"/>
      <c r="H631" s="50" t="s">
        <v>272</v>
      </c>
      <c r="I631" s="16" t="s">
        <v>2179</v>
      </c>
      <c r="J631" s="79">
        <v>95000</v>
      </c>
      <c r="K631" s="79"/>
      <c r="L631" s="79">
        <v>105000</v>
      </c>
      <c r="M631" s="63"/>
      <c r="N631" s="79">
        <v>104843.95</v>
      </c>
      <c r="O631" s="79"/>
    </row>
    <row r="632" spans="1:15">
      <c r="A632" s="50"/>
      <c r="C632" s="104"/>
      <c r="D632" s="104"/>
      <c r="E632" s="104"/>
      <c r="F632" s="47"/>
      <c r="G632" s="104"/>
      <c r="H632" s="50"/>
      <c r="I632" s="16"/>
      <c r="J632" s="79">
        <v>0</v>
      </c>
      <c r="K632" s="79"/>
      <c r="L632" s="79">
        <v>0</v>
      </c>
      <c r="M632" s="63"/>
      <c r="N632" s="79">
        <v>0</v>
      </c>
      <c r="O632" s="79"/>
    </row>
    <row r="633" spans="1:15">
      <c r="A633" s="50"/>
      <c r="B633" s="52"/>
      <c r="C633" s="115"/>
      <c r="D633" s="115"/>
      <c r="E633" s="115"/>
      <c r="F633" s="77"/>
      <c r="G633" s="115"/>
      <c r="H633" s="50" t="s">
        <v>274</v>
      </c>
      <c r="I633" s="52" t="s">
        <v>973</v>
      </c>
      <c r="J633" s="79">
        <v>285000</v>
      </c>
      <c r="K633" s="79"/>
      <c r="L633" s="79">
        <v>285000</v>
      </c>
      <c r="M633" s="63"/>
      <c r="N633" s="79">
        <v>122752.35</v>
      </c>
      <c r="O633" s="79"/>
    </row>
    <row r="634" spans="1:15">
      <c r="A634" s="50"/>
      <c r="B634" s="52"/>
      <c r="C634" s="115"/>
      <c r="D634" s="115"/>
      <c r="E634" s="115"/>
      <c r="F634" s="77"/>
      <c r="G634" s="115"/>
      <c r="H634" s="50"/>
      <c r="I634" s="52"/>
      <c r="J634" s="79">
        <v>0</v>
      </c>
      <c r="K634" s="79"/>
      <c r="L634" s="79">
        <v>0</v>
      </c>
      <c r="M634" s="63"/>
      <c r="N634" s="79">
        <v>0</v>
      </c>
    </row>
    <row r="635" spans="1:15">
      <c r="A635" s="50"/>
      <c r="B635" s="52"/>
      <c r="C635" s="115"/>
      <c r="D635" s="115"/>
      <c r="E635" s="115"/>
      <c r="F635" s="77"/>
      <c r="G635" s="115"/>
      <c r="H635" s="52" t="s">
        <v>1929</v>
      </c>
      <c r="I635" s="52" t="s">
        <v>1852</v>
      </c>
      <c r="J635" s="79">
        <v>35000</v>
      </c>
      <c r="K635" s="79"/>
      <c r="L635" s="79">
        <v>54200</v>
      </c>
      <c r="M635" s="63"/>
      <c r="N635" s="79">
        <v>51449.01</v>
      </c>
    </row>
    <row r="636" spans="1:15">
      <c r="A636" s="50"/>
      <c r="B636" s="52"/>
      <c r="C636" s="115"/>
      <c r="D636" s="115"/>
      <c r="E636" s="115"/>
      <c r="F636" s="77"/>
      <c r="G636" s="115"/>
      <c r="H636" s="50"/>
      <c r="I636" s="52"/>
      <c r="J636" s="79">
        <v>0</v>
      </c>
      <c r="K636" s="79"/>
      <c r="L636" s="79">
        <v>0</v>
      </c>
      <c r="M636" s="63"/>
      <c r="N636" s="79">
        <v>0</v>
      </c>
    </row>
    <row r="637" spans="1:15">
      <c r="A637" s="50"/>
      <c r="B637" s="52"/>
      <c r="C637" s="115"/>
      <c r="D637" s="115"/>
      <c r="E637" s="115"/>
      <c r="F637" s="77"/>
      <c r="G637" s="115"/>
      <c r="H637" s="50"/>
      <c r="I637" s="52"/>
      <c r="J637" s="79"/>
      <c r="K637" s="79"/>
      <c r="L637" s="79"/>
      <c r="M637" s="63"/>
      <c r="N637" s="79"/>
    </row>
    <row r="638" spans="1:15">
      <c r="A638" s="52"/>
      <c r="B638" s="52"/>
      <c r="C638" s="115"/>
      <c r="D638" s="115"/>
      <c r="E638" s="115"/>
      <c r="F638" s="77"/>
      <c r="G638" s="115"/>
      <c r="H638" s="52"/>
      <c r="I638" s="52"/>
      <c r="J638" s="41"/>
      <c r="K638" s="41"/>
      <c r="L638" s="41"/>
      <c r="M638" s="41"/>
      <c r="N638" s="79"/>
    </row>
    <row r="639" spans="1:15">
      <c r="A639" s="52" t="s">
        <v>389</v>
      </c>
      <c r="B639" s="52" t="s">
        <v>4</v>
      </c>
      <c r="C639" s="79">
        <f>SUM(C641:C645)</f>
        <v>2832000</v>
      </c>
      <c r="D639" s="79"/>
      <c r="E639" s="79">
        <f>SUM(E641:E645)</f>
        <v>2722000</v>
      </c>
      <c r="F639" s="79">
        <f>SUM(F641:F645)</f>
        <v>0</v>
      </c>
      <c r="G639" s="79">
        <f>SUM(G641:G645)</f>
        <v>2798731.4299999997</v>
      </c>
      <c r="H639" s="52" t="s">
        <v>1735</v>
      </c>
      <c r="I639" s="52" t="s">
        <v>4</v>
      </c>
      <c r="J639" s="41">
        <f>SUM(J641:J674)</f>
        <v>3283700</v>
      </c>
      <c r="K639" s="41"/>
      <c r="L639" s="41">
        <f>SUM(L641:L674)</f>
        <v>3358400</v>
      </c>
      <c r="M639" s="41">
        <f>SUM(M641:M674)</f>
        <v>0</v>
      </c>
      <c r="N639" s="41">
        <f>SUM(N641:N674)</f>
        <v>3321647.7900000005</v>
      </c>
    </row>
    <row r="640" spans="1:15">
      <c r="A640" s="157" t="s">
        <v>12</v>
      </c>
      <c r="B640" s="157" t="s">
        <v>994</v>
      </c>
      <c r="C640" s="176" t="s">
        <v>660</v>
      </c>
      <c r="D640" s="131"/>
      <c r="E640" s="176" t="s">
        <v>7</v>
      </c>
      <c r="F640" s="158"/>
      <c r="G640" s="176" t="s">
        <v>7</v>
      </c>
      <c r="H640" s="157" t="s">
        <v>12</v>
      </c>
      <c r="I640" s="157" t="s">
        <v>994</v>
      </c>
      <c r="J640" s="176" t="s">
        <v>660</v>
      </c>
      <c r="K640" s="131"/>
      <c r="L640" s="176" t="s">
        <v>7</v>
      </c>
      <c r="M640" s="158"/>
      <c r="N640" s="176" t="s">
        <v>7</v>
      </c>
    </row>
    <row r="641" spans="1:14" ht="33.75">
      <c r="A641" s="52" t="s">
        <v>1277</v>
      </c>
      <c r="B641" s="52" t="s">
        <v>1356</v>
      </c>
      <c r="C641" s="79">
        <v>2360000</v>
      </c>
      <c r="D641" s="79"/>
      <c r="E641" s="132">
        <v>2250000</v>
      </c>
      <c r="F641" s="63"/>
      <c r="G641" s="79">
        <v>2341171.19</v>
      </c>
      <c r="H641" s="52" t="s">
        <v>1915</v>
      </c>
      <c r="I641" s="52" t="s">
        <v>1353</v>
      </c>
      <c r="J641" s="79">
        <v>852500</v>
      </c>
      <c r="K641" s="79"/>
      <c r="L641" s="79">
        <v>833000</v>
      </c>
      <c r="M641" s="63"/>
      <c r="N641" s="167">
        <v>821801.81</v>
      </c>
    </row>
    <row r="642" spans="1:14" ht="33.75">
      <c r="A642" s="50"/>
      <c r="B642" s="52"/>
      <c r="C642" s="79">
        <v>0</v>
      </c>
      <c r="D642" s="79"/>
      <c r="E642" s="132">
        <v>0</v>
      </c>
      <c r="F642" s="63"/>
      <c r="G642" s="79">
        <v>0</v>
      </c>
      <c r="H642" s="52"/>
      <c r="I642" s="52"/>
      <c r="J642" s="79">
        <v>0</v>
      </c>
      <c r="K642" s="79"/>
      <c r="L642" s="79">
        <v>0</v>
      </c>
      <c r="M642" s="63"/>
      <c r="N642" s="167">
        <v>0</v>
      </c>
    </row>
    <row r="643" spans="1:14" ht="33.75">
      <c r="A643" s="50" t="s">
        <v>997</v>
      </c>
      <c r="B643" s="16" t="s">
        <v>435</v>
      </c>
      <c r="C643" s="79">
        <v>450000</v>
      </c>
      <c r="D643" s="79"/>
      <c r="E643" s="132">
        <v>450000</v>
      </c>
      <c r="F643" s="63"/>
      <c r="G643" s="79">
        <v>435960.24</v>
      </c>
      <c r="H643" s="50" t="s">
        <v>1932</v>
      </c>
      <c r="I643" s="16" t="s">
        <v>1369</v>
      </c>
      <c r="J643" s="79">
        <v>4200</v>
      </c>
      <c r="K643" s="79"/>
      <c r="L643" s="79">
        <v>4200</v>
      </c>
      <c r="M643" s="63"/>
      <c r="N643" s="167">
        <v>3480.63</v>
      </c>
    </row>
    <row r="644" spans="1:14" ht="33.75">
      <c r="A644" s="50" t="s">
        <v>11</v>
      </c>
      <c r="C644" s="79">
        <v>0</v>
      </c>
      <c r="D644" s="79"/>
      <c r="E644" s="132">
        <v>0</v>
      </c>
      <c r="F644" s="63"/>
      <c r="G644" s="79">
        <v>0</v>
      </c>
      <c r="H644" s="50"/>
      <c r="I644" s="16"/>
      <c r="J644" s="79">
        <v>0</v>
      </c>
      <c r="K644" s="79"/>
      <c r="L644" s="79">
        <v>0</v>
      </c>
      <c r="M644" s="63"/>
      <c r="N644" s="167">
        <v>0</v>
      </c>
    </row>
    <row r="645" spans="1:14" ht="33.75">
      <c r="A645" s="50" t="s">
        <v>1287</v>
      </c>
      <c r="B645" s="52" t="s">
        <v>1834</v>
      </c>
      <c r="C645" s="79">
        <v>22000</v>
      </c>
      <c r="D645" s="79"/>
      <c r="E645" s="132">
        <v>22000</v>
      </c>
      <c r="F645" s="63"/>
      <c r="G645" s="79">
        <v>21600</v>
      </c>
      <c r="H645" s="50" t="s">
        <v>1933</v>
      </c>
      <c r="I645" s="52" t="s">
        <v>654</v>
      </c>
      <c r="J645" s="79">
        <v>929000</v>
      </c>
      <c r="K645" s="79"/>
      <c r="L645" s="79">
        <v>929000</v>
      </c>
      <c r="M645" s="63"/>
      <c r="N645" s="167">
        <v>971552.86</v>
      </c>
    </row>
    <row r="646" spans="1:14" ht="33.75">
      <c r="A646" s="50"/>
      <c r="B646" s="52"/>
      <c r="C646" s="132"/>
      <c r="D646" s="132"/>
      <c r="E646" s="132"/>
      <c r="F646" s="63"/>
      <c r="G646" s="132"/>
      <c r="H646" s="50"/>
      <c r="I646" s="52"/>
      <c r="J646" s="79">
        <v>0</v>
      </c>
      <c r="K646" s="79"/>
      <c r="L646" s="79">
        <v>0</v>
      </c>
      <c r="M646" s="63"/>
      <c r="N646" s="167">
        <v>0</v>
      </c>
    </row>
    <row r="647" spans="1:14" ht="33.75">
      <c r="A647" s="62"/>
      <c r="C647" s="132"/>
      <c r="D647" s="132"/>
      <c r="E647" s="132"/>
      <c r="F647" s="63"/>
      <c r="G647" s="132"/>
      <c r="H647" s="50" t="s">
        <v>1277</v>
      </c>
      <c r="I647" s="52" t="s">
        <v>2001</v>
      </c>
      <c r="J647" s="79">
        <v>65000</v>
      </c>
      <c r="K647" s="79"/>
      <c r="L647" s="79">
        <v>65000</v>
      </c>
      <c r="M647" s="63"/>
      <c r="N647" s="167">
        <v>56462</v>
      </c>
    </row>
    <row r="648" spans="1:14" ht="33.75">
      <c r="A648" s="62"/>
      <c r="C648" s="132"/>
      <c r="D648" s="132"/>
      <c r="E648" s="132"/>
      <c r="F648" s="63"/>
      <c r="G648" s="132"/>
      <c r="H648" s="50"/>
      <c r="I648" s="16"/>
      <c r="J648" s="79">
        <v>0</v>
      </c>
      <c r="K648" s="79"/>
      <c r="L648" s="79">
        <v>0</v>
      </c>
      <c r="M648" s="63"/>
      <c r="N648" s="167">
        <v>0</v>
      </c>
    </row>
    <row r="649" spans="1:14" ht="33.75">
      <c r="A649" s="62"/>
      <c r="C649" s="132"/>
      <c r="D649" s="132"/>
      <c r="E649" s="132"/>
      <c r="F649" s="63"/>
      <c r="G649" s="132"/>
      <c r="H649" s="168" t="s">
        <v>1916</v>
      </c>
      <c r="I649" s="169" t="s">
        <v>647</v>
      </c>
      <c r="J649" s="79">
        <v>5000</v>
      </c>
      <c r="K649" s="167"/>
      <c r="L649" s="167">
        <v>5000</v>
      </c>
      <c r="M649" s="63"/>
      <c r="N649" s="167">
        <v>5000</v>
      </c>
    </row>
    <row r="650" spans="1:14" ht="33.75">
      <c r="A650" s="62"/>
      <c r="C650" s="132"/>
      <c r="D650" s="132"/>
      <c r="E650" s="132"/>
      <c r="F650" s="63"/>
      <c r="G650" s="132"/>
      <c r="H650" s="50"/>
      <c r="I650" s="16"/>
      <c r="J650" s="79"/>
      <c r="K650" s="79"/>
      <c r="L650" s="79"/>
      <c r="M650" s="63"/>
      <c r="N650" s="167"/>
    </row>
    <row r="651" spans="1:14" ht="33.75">
      <c r="A651" s="50"/>
      <c r="B651" s="52"/>
      <c r="C651" s="132"/>
      <c r="D651" s="132"/>
      <c r="E651" s="132"/>
      <c r="F651" s="63"/>
      <c r="G651" s="132"/>
      <c r="H651" s="50" t="s">
        <v>1917</v>
      </c>
      <c r="I651" s="52" t="s">
        <v>1355</v>
      </c>
      <c r="J651" s="79">
        <v>90900</v>
      </c>
      <c r="K651" s="79"/>
      <c r="L651" s="79">
        <v>76000</v>
      </c>
      <c r="M651" s="63"/>
      <c r="N651" s="167">
        <v>85749.32</v>
      </c>
    </row>
    <row r="652" spans="1:14" ht="33.75">
      <c r="A652" s="62"/>
      <c r="C652" s="41"/>
      <c r="D652" s="41"/>
      <c r="E652" s="41"/>
      <c r="F652" s="75"/>
      <c r="G652" s="41"/>
      <c r="H652" s="62"/>
      <c r="I652" s="16"/>
      <c r="J652" s="79">
        <v>0</v>
      </c>
      <c r="K652" s="79"/>
      <c r="L652" s="79">
        <v>0</v>
      </c>
      <c r="M652" s="63"/>
      <c r="N652" s="167">
        <v>0</v>
      </c>
    </row>
    <row r="653" spans="1:14" ht="33.75">
      <c r="A653" s="50"/>
      <c r="B653" s="52"/>
      <c r="C653" s="132"/>
      <c r="D653" s="132"/>
      <c r="E653" s="132"/>
      <c r="F653" s="63"/>
      <c r="G653" s="132"/>
      <c r="H653" s="50" t="s">
        <v>1918</v>
      </c>
      <c r="I653" s="52" t="s">
        <v>1357</v>
      </c>
      <c r="J653" s="79">
        <v>8900</v>
      </c>
      <c r="K653" s="79"/>
      <c r="L653" s="79">
        <v>8500</v>
      </c>
      <c r="M653" s="63"/>
      <c r="N653" s="167">
        <v>8386.02</v>
      </c>
    </row>
    <row r="654" spans="1:14" ht="33.75">
      <c r="A654" s="50"/>
      <c r="B654" s="52"/>
      <c r="C654" s="132"/>
      <c r="D654" s="132"/>
      <c r="E654" s="132"/>
      <c r="F654" s="63"/>
      <c r="G654" s="132"/>
      <c r="H654" s="50"/>
      <c r="I654" s="52"/>
      <c r="J654" s="79">
        <v>0</v>
      </c>
      <c r="K654" s="79"/>
      <c r="L654" s="79">
        <v>0</v>
      </c>
      <c r="M654" s="63"/>
      <c r="N654" s="167">
        <v>0</v>
      </c>
    </row>
    <row r="655" spans="1:14" ht="33.75">
      <c r="A655" s="50"/>
      <c r="B655" s="52"/>
      <c r="C655" s="132"/>
      <c r="D655" s="132"/>
      <c r="E655" s="132"/>
      <c r="F655" s="63"/>
      <c r="G655" s="132"/>
      <c r="H655" s="50" t="s">
        <v>1920</v>
      </c>
      <c r="I655" s="52" t="s">
        <v>659</v>
      </c>
      <c r="J655" s="79">
        <v>85000</v>
      </c>
      <c r="K655" s="79"/>
      <c r="L655" s="79">
        <v>57000</v>
      </c>
      <c r="M655" s="63"/>
      <c r="N655" s="167">
        <v>53628.04</v>
      </c>
    </row>
    <row r="656" spans="1:14" ht="33.75">
      <c r="A656" s="50"/>
      <c r="B656" s="52"/>
      <c r="C656" s="132"/>
      <c r="D656" s="132"/>
      <c r="E656" s="132"/>
      <c r="F656" s="63"/>
      <c r="G656" s="132"/>
      <c r="H656" s="50"/>
      <c r="I656" s="52"/>
      <c r="J656" s="79">
        <v>0</v>
      </c>
      <c r="K656" s="79"/>
      <c r="L656" s="79">
        <v>0</v>
      </c>
      <c r="M656" s="63"/>
      <c r="N656" s="167">
        <v>0</v>
      </c>
    </row>
    <row r="657" spans="1:14" ht="33.75">
      <c r="A657" s="50"/>
      <c r="B657" s="52"/>
      <c r="C657" s="132"/>
      <c r="D657" s="132"/>
      <c r="E657" s="132"/>
      <c r="F657" s="63"/>
      <c r="G657" s="132"/>
      <c r="H657" s="50" t="s">
        <v>1922</v>
      </c>
      <c r="I657" s="52" t="s">
        <v>655</v>
      </c>
      <c r="J657" s="79">
        <v>69400</v>
      </c>
      <c r="K657" s="79"/>
      <c r="L657" s="79">
        <v>70000</v>
      </c>
      <c r="M657" s="63"/>
      <c r="N657" s="167">
        <v>66084.23</v>
      </c>
    </row>
    <row r="658" spans="1:14" ht="33.75">
      <c r="A658" s="50"/>
      <c r="B658" s="52"/>
      <c r="C658" s="132"/>
      <c r="D658" s="132"/>
      <c r="E658" s="132"/>
      <c r="F658" s="63"/>
      <c r="G658" s="132"/>
      <c r="H658" s="50"/>
      <c r="I658" s="52"/>
      <c r="J658" s="79">
        <v>0</v>
      </c>
      <c r="K658" s="79"/>
      <c r="L658" s="79">
        <v>0</v>
      </c>
      <c r="M658" s="63"/>
      <c r="N658" s="167">
        <v>0</v>
      </c>
    </row>
    <row r="659" spans="1:14" ht="33.75">
      <c r="A659" s="50"/>
      <c r="B659" s="52"/>
      <c r="C659" s="41" t="s">
        <v>11</v>
      </c>
      <c r="D659" s="41"/>
      <c r="E659" s="41" t="s">
        <v>11</v>
      </c>
      <c r="F659" s="75"/>
      <c r="G659" s="41" t="s">
        <v>11</v>
      </c>
      <c r="H659" s="50" t="s">
        <v>1923</v>
      </c>
      <c r="I659" s="52" t="s">
        <v>1361</v>
      </c>
      <c r="J659" s="79">
        <v>10000</v>
      </c>
      <c r="K659" s="79"/>
      <c r="L659" s="79">
        <v>10600</v>
      </c>
      <c r="M659" s="63"/>
      <c r="N659" s="167">
        <v>9921.59</v>
      </c>
    </row>
    <row r="660" spans="1:14" ht="33.75">
      <c r="A660" s="50"/>
      <c r="C660" s="41"/>
      <c r="D660" s="41"/>
      <c r="E660" s="41"/>
      <c r="F660" s="75"/>
      <c r="G660" s="41"/>
      <c r="H660" s="50"/>
      <c r="I660" s="16"/>
      <c r="J660" s="79">
        <v>0</v>
      </c>
      <c r="K660" s="79"/>
      <c r="L660" s="79">
        <v>0</v>
      </c>
      <c r="M660" s="63"/>
      <c r="N660" s="167">
        <v>0</v>
      </c>
    </row>
    <row r="661" spans="1:14" ht="33.75">
      <c r="A661" s="112"/>
      <c r="B661" s="28"/>
      <c r="C661" s="41"/>
      <c r="D661" s="41"/>
      <c r="E661" s="41"/>
      <c r="F661" s="75"/>
      <c r="G661" s="41"/>
      <c r="H661" s="112" t="s">
        <v>1925</v>
      </c>
      <c r="I661" s="28" t="s">
        <v>1363</v>
      </c>
      <c r="J661" s="79">
        <v>17000</v>
      </c>
      <c r="K661" s="79"/>
      <c r="L661" s="79">
        <v>17000</v>
      </c>
      <c r="M661" s="63"/>
      <c r="N661" s="167">
        <v>9586.93</v>
      </c>
    </row>
    <row r="662" spans="1:14" ht="33.75">
      <c r="A662" s="112"/>
      <c r="B662" s="28"/>
      <c r="C662" s="41"/>
      <c r="D662" s="41"/>
      <c r="E662" s="41"/>
      <c r="F662" s="75"/>
      <c r="G662" s="41"/>
      <c r="H662" s="112"/>
      <c r="I662" s="28"/>
      <c r="J662" s="79">
        <v>0</v>
      </c>
      <c r="K662" s="79"/>
      <c r="L662" s="79">
        <v>0</v>
      </c>
      <c r="M662" s="63"/>
      <c r="N662" s="167">
        <v>0</v>
      </c>
    </row>
    <row r="663" spans="1:14" ht="33.75">
      <c r="A663" s="52"/>
      <c r="B663" s="52"/>
      <c r="C663" s="41"/>
      <c r="D663" s="41"/>
      <c r="E663" s="41"/>
      <c r="F663" s="75"/>
      <c r="G663" s="41"/>
      <c r="H663" s="52" t="s">
        <v>1927</v>
      </c>
      <c r="I663" s="52" t="s">
        <v>1365</v>
      </c>
      <c r="J663" s="79">
        <v>3800</v>
      </c>
      <c r="K663" s="79"/>
      <c r="L663" s="79">
        <v>1900</v>
      </c>
      <c r="M663" s="63"/>
      <c r="N663" s="167">
        <v>3612.82</v>
      </c>
    </row>
    <row r="664" spans="1:14" ht="33.75">
      <c r="A664" s="52"/>
      <c r="B664" s="52"/>
      <c r="C664" s="41"/>
      <c r="D664" s="41"/>
      <c r="E664" s="41"/>
      <c r="F664" s="75"/>
      <c r="G664" s="41"/>
      <c r="H664" s="52"/>
      <c r="I664" s="52"/>
      <c r="J664" s="79">
        <v>0</v>
      </c>
      <c r="K664" s="79"/>
      <c r="L664" s="79">
        <v>0</v>
      </c>
      <c r="M664" s="63"/>
      <c r="N664" s="167">
        <v>0</v>
      </c>
    </row>
    <row r="665" spans="1:14" ht="33.75">
      <c r="A665" s="52"/>
      <c r="B665" s="52"/>
      <c r="C665" s="41"/>
      <c r="D665" s="41"/>
      <c r="E665" s="41"/>
      <c r="F665" s="75"/>
      <c r="G665" s="41"/>
      <c r="H665" s="52" t="s">
        <v>1928</v>
      </c>
      <c r="I665" s="52" t="s">
        <v>1366</v>
      </c>
      <c r="J665" s="79">
        <v>48300</v>
      </c>
      <c r="K665" s="79"/>
      <c r="L665" s="79">
        <v>51500</v>
      </c>
      <c r="M665" s="63"/>
      <c r="N665" s="167">
        <v>43952.44</v>
      </c>
    </row>
    <row r="666" spans="1:14" ht="33.75">
      <c r="A666" s="52"/>
      <c r="B666" s="52"/>
      <c r="C666" s="41"/>
      <c r="D666" s="41"/>
      <c r="E666" s="41"/>
      <c r="F666" s="75"/>
      <c r="G666" s="41"/>
      <c r="H666" s="52"/>
      <c r="I666" s="52"/>
      <c r="J666" s="79">
        <v>0</v>
      </c>
      <c r="K666" s="79"/>
      <c r="L666" s="79">
        <v>0</v>
      </c>
      <c r="M666" s="63"/>
      <c r="N666" s="167">
        <v>0</v>
      </c>
    </row>
    <row r="667" spans="1:14" ht="33.75">
      <c r="A667" s="50"/>
      <c r="B667" s="28"/>
      <c r="C667" s="41"/>
      <c r="D667" s="41"/>
      <c r="E667" s="41"/>
      <c r="F667" s="75"/>
      <c r="G667" s="41"/>
      <c r="H667" s="50" t="s">
        <v>1736</v>
      </c>
      <c r="I667" s="28" t="s">
        <v>656</v>
      </c>
      <c r="J667" s="79">
        <v>500000</v>
      </c>
      <c r="K667" s="79"/>
      <c r="L667" s="79">
        <v>635000</v>
      </c>
      <c r="M667" s="63"/>
      <c r="N667" s="167">
        <v>537218.17000000004</v>
      </c>
    </row>
    <row r="668" spans="1:14" ht="33.75">
      <c r="B668" s="61"/>
      <c r="C668" s="41"/>
      <c r="D668" s="41"/>
      <c r="E668" s="41"/>
      <c r="F668" s="75"/>
      <c r="G668" s="41"/>
      <c r="I668" s="16"/>
      <c r="J668" s="79">
        <v>0</v>
      </c>
      <c r="K668" s="79"/>
      <c r="L668" s="79">
        <v>0</v>
      </c>
      <c r="M668" s="63"/>
      <c r="N668" s="167">
        <v>0</v>
      </c>
    </row>
    <row r="669" spans="1:14" ht="33.75">
      <c r="A669" s="50"/>
      <c r="B669" s="52"/>
      <c r="C669" s="115"/>
      <c r="D669" s="115"/>
      <c r="E669" s="115"/>
      <c r="F669" s="77"/>
      <c r="G669" s="115"/>
      <c r="H669" s="52" t="s">
        <v>1940</v>
      </c>
      <c r="I669" s="52" t="s">
        <v>657</v>
      </c>
      <c r="J669" s="79">
        <v>128500</v>
      </c>
      <c r="K669" s="79"/>
      <c r="L669" s="79">
        <v>128500</v>
      </c>
      <c r="M669" s="63"/>
      <c r="N669" s="167">
        <v>157654.20000000001</v>
      </c>
    </row>
    <row r="670" spans="1:14" ht="33.75">
      <c r="A670" s="52"/>
      <c r="B670" s="52"/>
      <c r="C670" s="115"/>
      <c r="D670" s="115"/>
      <c r="E670" s="115"/>
      <c r="F670" s="77"/>
      <c r="G670" s="115"/>
      <c r="I670" s="16"/>
      <c r="J670" s="79">
        <v>0</v>
      </c>
      <c r="K670" s="79"/>
      <c r="L670" s="79">
        <v>0</v>
      </c>
      <c r="M670" s="63"/>
      <c r="N670" s="167">
        <v>0</v>
      </c>
    </row>
    <row r="671" spans="1:14" ht="33.75">
      <c r="A671" s="52"/>
      <c r="B671" s="52"/>
      <c r="C671" s="115"/>
      <c r="D671" s="115"/>
      <c r="E671" s="115"/>
      <c r="F671" s="77"/>
      <c r="G671" s="115"/>
      <c r="H671" s="52" t="s">
        <v>270</v>
      </c>
      <c r="I671" s="52" t="s">
        <v>658</v>
      </c>
      <c r="J671" s="79">
        <v>450000</v>
      </c>
      <c r="K671" s="79"/>
      <c r="L671" s="79">
        <v>450000</v>
      </c>
      <c r="M671" s="63"/>
      <c r="N671" s="167">
        <v>473071.73</v>
      </c>
    </row>
    <row r="672" spans="1:14" ht="33.75">
      <c r="A672" s="52"/>
      <c r="B672" s="52"/>
      <c r="C672" s="115"/>
      <c r="D672" s="115"/>
      <c r="E672" s="115"/>
      <c r="F672" s="77"/>
      <c r="G672" s="115"/>
      <c r="I672" s="61"/>
      <c r="J672" s="79">
        <v>0</v>
      </c>
      <c r="K672" s="79"/>
      <c r="L672" s="79">
        <v>0</v>
      </c>
      <c r="M672" s="63"/>
      <c r="N672" s="167">
        <v>0</v>
      </c>
    </row>
    <row r="673" spans="1:14" ht="33.75">
      <c r="A673" s="52"/>
      <c r="B673" s="52"/>
      <c r="C673" s="115"/>
      <c r="D673" s="115"/>
      <c r="E673" s="115"/>
      <c r="F673" s="77"/>
      <c r="G673" s="115"/>
      <c r="H673" s="50" t="s">
        <v>272</v>
      </c>
      <c r="I673" s="52" t="s">
        <v>399</v>
      </c>
      <c r="J673" s="79">
        <v>16200</v>
      </c>
      <c r="K673" s="79"/>
      <c r="L673" s="79">
        <v>16200</v>
      </c>
      <c r="M673" s="63"/>
      <c r="N673" s="167">
        <v>14485</v>
      </c>
    </row>
    <row r="674" spans="1:14" ht="33.75">
      <c r="A674" s="52"/>
      <c r="B674" s="52"/>
      <c r="C674" s="115"/>
      <c r="D674" s="115"/>
      <c r="E674" s="115"/>
      <c r="F674" s="77"/>
      <c r="G674" s="115"/>
      <c r="H674" s="50"/>
      <c r="I674" s="52" t="s">
        <v>400</v>
      </c>
      <c r="J674" s="41"/>
      <c r="K674" s="41"/>
      <c r="L674" s="41"/>
      <c r="M674" s="41"/>
      <c r="N674" s="167">
        <v>0</v>
      </c>
    </row>
    <row r="675" spans="1:14" ht="33.75">
      <c r="A675" s="52"/>
      <c r="B675" s="52"/>
      <c r="C675" s="115"/>
      <c r="D675" s="115"/>
      <c r="E675" s="115"/>
      <c r="F675" s="77"/>
      <c r="G675" s="115"/>
      <c r="H675" s="50"/>
      <c r="I675" s="52"/>
      <c r="J675" s="41"/>
      <c r="K675" s="41"/>
      <c r="L675" s="41"/>
      <c r="M675" s="41"/>
      <c r="N675" s="167"/>
    </row>
    <row r="676" spans="1:14">
      <c r="A676" s="52" t="s">
        <v>385</v>
      </c>
      <c r="B676" s="52" t="s">
        <v>604</v>
      </c>
      <c r="C676" s="41">
        <f>SUM(C678:C691)</f>
        <v>623000</v>
      </c>
      <c r="D676" s="41"/>
      <c r="E676" s="41">
        <f>SUM(E678:E691)</f>
        <v>588000</v>
      </c>
      <c r="F676" s="41">
        <f>SUM(F678:F691)</f>
        <v>0</v>
      </c>
      <c r="G676" s="41">
        <f>SUM(G678:G691)</f>
        <v>619215.33000000007</v>
      </c>
      <c r="H676" s="52" t="s">
        <v>275</v>
      </c>
      <c r="I676" s="52" t="s">
        <v>604</v>
      </c>
      <c r="J676" s="41">
        <f>SUM(J678:J716)</f>
        <v>3026800</v>
      </c>
      <c r="K676" s="41"/>
      <c r="L676" s="41">
        <f>SUM(L678:L716)</f>
        <v>2985900</v>
      </c>
      <c r="M676" s="41">
        <f>SUM(M678:M716)</f>
        <v>0</v>
      </c>
      <c r="N676" s="41">
        <f>SUM(N678:N716)</f>
        <v>2903014.9200000009</v>
      </c>
    </row>
    <row r="677" spans="1:14">
      <c r="A677" s="157" t="s">
        <v>12</v>
      </c>
      <c r="B677" s="157" t="s">
        <v>994</v>
      </c>
      <c r="C677" s="176" t="s">
        <v>660</v>
      </c>
      <c r="D677" s="131"/>
      <c r="E677" s="176" t="s">
        <v>7</v>
      </c>
      <c r="F677" s="158"/>
      <c r="G677" s="176" t="s">
        <v>7</v>
      </c>
      <c r="H677" s="157" t="s">
        <v>12</v>
      </c>
      <c r="I677" s="157" t="s">
        <v>994</v>
      </c>
      <c r="J677" s="176" t="s">
        <v>660</v>
      </c>
      <c r="K677" s="131"/>
      <c r="L677" s="176" t="s">
        <v>7</v>
      </c>
      <c r="M677" s="158"/>
      <c r="N677" s="176" t="s">
        <v>7</v>
      </c>
    </row>
    <row r="678" spans="1:14">
      <c r="A678" s="59" t="s">
        <v>1277</v>
      </c>
      <c r="B678" s="16" t="s">
        <v>1025</v>
      </c>
      <c r="C678" s="79">
        <v>30000</v>
      </c>
      <c r="D678" s="79"/>
      <c r="E678" s="132"/>
      <c r="F678" s="63"/>
      <c r="G678" s="79">
        <v>31089.35</v>
      </c>
      <c r="H678" s="50" t="s">
        <v>1915</v>
      </c>
      <c r="I678" s="52" t="s">
        <v>1353</v>
      </c>
      <c r="J678" s="79">
        <v>2061900</v>
      </c>
      <c r="K678" s="79"/>
      <c r="L678" s="79">
        <v>2098000</v>
      </c>
      <c r="M678" s="63"/>
      <c r="N678" s="79">
        <v>2049821.9</v>
      </c>
    </row>
    <row r="679" spans="1:14">
      <c r="A679" s="59"/>
      <c r="C679" s="79"/>
      <c r="D679" s="79"/>
      <c r="E679" s="132"/>
      <c r="F679" s="63"/>
      <c r="G679" s="79"/>
      <c r="H679" s="50"/>
      <c r="I679" s="52"/>
      <c r="J679" s="79">
        <v>0</v>
      </c>
      <c r="K679" s="79"/>
      <c r="L679" s="79">
        <v>0</v>
      </c>
      <c r="M679" s="63"/>
      <c r="N679" s="79">
        <v>0</v>
      </c>
    </row>
    <row r="680" spans="1:14">
      <c r="A680" s="52" t="s">
        <v>1916</v>
      </c>
      <c r="B680" s="52" t="s">
        <v>23</v>
      </c>
      <c r="C680" s="79">
        <v>10000</v>
      </c>
      <c r="D680" s="79"/>
      <c r="E680" s="132"/>
      <c r="F680" s="63"/>
      <c r="G680" s="79">
        <v>11145</v>
      </c>
      <c r="H680" s="50" t="s">
        <v>1932</v>
      </c>
      <c r="I680" s="16" t="s">
        <v>1369</v>
      </c>
      <c r="J680" s="79">
        <v>8000</v>
      </c>
      <c r="K680" s="79"/>
      <c r="L680" s="79">
        <v>8000</v>
      </c>
      <c r="M680" s="63"/>
      <c r="N680" s="79">
        <v>0</v>
      </c>
    </row>
    <row r="681" spans="1:14">
      <c r="A681" s="52"/>
      <c r="B681" s="52"/>
      <c r="C681" s="79">
        <v>0</v>
      </c>
      <c r="D681" s="79"/>
      <c r="E681" s="132"/>
      <c r="F681" s="63"/>
      <c r="G681" s="79">
        <v>0</v>
      </c>
      <c r="H681" s="50"/>
      <c r="I681" s="16"/>
      <c r="J681" s="79">
        <v>0</v>
      </c>
      <c r="K681" s="79"/>
      <c r="L681" s="79">
        <v>0</v>
      </c>
      <c r="M681" s="63"/>
      <c r="N681" s="79">
        <v>0</v>
      </c>
    </row>
    <row r="682" spans="1:14">
      <c r="A682" s="50" t="s">
        <v>1287</v>
      </c>
      <c r="B682" s="16" t="s">
        <v>2183</v>
      </c>
      <c r="C682" s="79">
        <v>25000</v>
      </c>
      <c r="D682" s="79"/>
      <c r="E682" s="132">
        <v>25000</v>
      </c>
      <c r="F682" s="63"/>
      <c r="G682" s="79">
        <v>14404</v>
      </c>
      <c r="H682" s="52" t="s">
        <v>1916</v>
      </c>
      <c r="I682" s="52" t="s">
        <v>647</v>
      </c>
      <c r="J682" s="79">
        <v>11900</v>
      </c>
      <c r="K682" s="79"/>
      <c r="L682" s="79">
        <v>8500</v>
      </c>
      <c r="M682" s="63"/>
      <c r="N682" s="79">
        <v>8879.51</v>
      </c>
    </row>
    <row r="683" spans="1:14">
      <c r="A683" s="59"/>
      <c r="C683" s="79"/>
      <c r="D683" s="79"/>
      <c r="E683" s="132"/>
      <c r="F683" s="63"/>
      <c r="G683" s="79"/>
      <c r="I683" s="16"/>
      <c r="J683" s="79">
        <v>0</v>
      </c>
      <c r="K683" s="79"/>
      <c r="L683" s="79">
        <v>0</v>
      </c>
      <c r="M683" s="63"/>
      <c r="N683" s="79">
        <v>0</v>
      </c>
    </row>
    <row r="684" spans="1:14">
      <c r="A684" s="52" t="s">
        <v>1288</v>
      </c>
      <c r="B684" s="52" t="s">
        <v>0</v>
      </c>
      <c r="C684" s="79">
        <v>30000</v>
      </c>
      <c r="D684" s="79"/>
      <c r="E684" s="132">
        <v>40000</v>
      </c>
      <c r="F684" s="63"/>
      <c r="G684" s="79"/>
      <c r="H684" s="52" t="s">
        <v>1917</v>
      </c>
      <c r="I684" s="52" t="s">
        <v>1355</v>
      </c>
      <c r="J684" s="79">
        <v>205400</v>
      </c>
      <c r="K684" s="79"/>
      <c r="L684" s="79">
        <v>184000</v>
      </c>
      <c r="M684" s="63"/>
      <c r="N684" s="79">
        <v>194640.71</v>
      </c>
    </row>
    <row r="685" spans="1:14">
      <c r="A685" s="52"/>
      <c r="B685" s="52"/>
      <c r="C685" s="79">
        <v>0</v>
      </c>
      <c r="D685" s="79"/>
      <c r="E685" s="132"/>
      <c r="F685" s="63"/>
      <c r="G685" s="79">
        <v>0</v>
      </c>
      <c r="I685" s="16"/>
      <c r="J685" s="79">
        <v>0</v>
      </c>
      <c r="K685" s="79"/>
      <c r="L685" s="79">
        <v>0</v>
      </c>
      <c r="M685" s="63"/>
      <c r="N685" s="79">
        <v>0</v>
      </c>
    </row>
    <row r="686" spans="1:14">
      <c r="A686" s="52" t="s">
        <v>386</v>
      </c>
      <c r="B686" s="52" t="s">
        <v>1</v>
      </c>
      <c r="C686" s="79">
        <v>65000</v>
      </c>
      <c r="D686" s="79"/>
      <c r="E686" s="132">
        <v>65000</v>
      </c>
      <c r="F686" s="63"/>
      <c r="G686" s="79">
        <v>100197.5</v>
      </c>
      <c r="H686" s="52" t="s">
        <v>1918</v>
      </c>
      <c r="I686" s="52" t="s">
        <v>1357</v>
      </c>
      <c r="J686" s="79">
        <v>22200</v>
      </c>
      <c r="K686" s="79"/>
      <c r="L686" s="79">
        <v>30000</v>
      </c>
      <c r="M686" s="63"/>
      <c r="N686" s="79">
        <v>20961.16</v>
      </c>
    </row>
    <row r="687" spans="1:14">
      <c r="C687" s="79">
        <v>0</v>
      </c>
      <c r="D687" s="79"/>
      <c r="E687" s="132">
        <v>0</v>
      </c>
      <c r="F687" s="63"/>
      <c r="G687" s="79">
        <v>0</v>
      </c>
      <c r="I687" s="16"/>
      <c r="J687" s="79">
        <v>0</v>
      </c>
      <c r="K687" s="79"/>
      <c r="L687" s="79">
        <v>0</v>
      </c>
      <c r="M687" s="63"/>
      <c r="N687" s="79">
        <v>0</v>
      </c>
    </row>
    <row r="688" spans="1:14">
      <c r="A688" s="52" t="s">
        <v>387</v>
      </c>
      <c r="B688" s="52" t="s">
        <v>2</v>
      </c>
      <c r="C688" s="79">
        <v>9000</v>
      </c>
      <c r="D688" s="79"/>
      <c r="E688" s="132">
        <v>4000</v>
      </c>
      <c r="F688" s="63"/>
      <c r="G688" s="79">
        <v>9629.48</v>
      </c>
      <c r="H688" s="52" t="s">
        <v>1919</v>
      </c>
      <c r="I688" s="52" t="s">
        <v>1026</v>
      </c>
      <c r="J688" s="79">
        <v>22100</v>
      </c>
      <c r="K688" s="79"/>
      <c r="L688" s="79">
        <v>14000</v>
      </c>
      <c r="M688" s="63"/>
      <c r="N688" s="79">
        <v>11104.08</v>
      </c>
    </row>
    <row r="689" spans="1:14">
      <c r="A689" s="52"/>
      <c r="B689" s="52"/>
      <c r="C689" s="79"/>
      <c r="D689" s="79"/>
      <c r="E689" s="132">
        <v>0</v>
      </c>
      <c r="F689" s="63"/>
      <c r="G689" s="79"/>
      <c r="I689" s="16"/>
      <c r="J689" s="79">
        <v>0</v>
      </c>
      <c r="K689" s="79"/>
      <c r="L689" s="79">
        <v>0</v>
      </c>
      <c r="M689" s="63"/>
      <c r="N689" s="79">
        <v>0</v>
      </c>
    </row>
    <row r="690" spans="1:14">
      <c r="A690" s="52" t="s">
        <v>388</v>
      </c>
      <c r="B690" s="52" t="s">
        <v>974</v>
      </c>
      <c r="C690" s="79">
        <v>454000</v>
      </c>
      <c r="D690" s="79"/>
      <c r="E690" s="132">
        <v>454000</v>
      </c>
      <c r="F690" s="63"/>
      <c r="G690" s="79">
        <v>452750</v>
      </c>
      <c r="H690" s="52" t="s">
        <v>1920</v>
      </c>
      <c r="I690" s="52" t="s">
        <v>1358</v>
      </c>
      <c r="J690" s="79">
        <v>1600</v>
      </c>
      <c r="K690" s="79"/>
      <c r="L690" s="79">
        <v>2100</v>
      </c>
      <c r="M690" s="63"/>
      <c r="N690" s="79">
        <v>1997.64</v>
      </c>
    </row>
    <row r="691" spans="1:14">
      <c r="A691" s="52"/>
      <c r="B691" s="52"/>
      <c r="C691" s="79"/>
      <c r="D691" s="79"/>
      <c r="E691" s="132"/>
      <c r="F691" s="63"/>
      <c r="G691" s="79"/>
      <c r="I691" s="16"/>
      <c r="J691" s="79">
        <v>0</v>
      </c>
      <c r="K691" s="79"/>
      <c r="L691" s="79">
        <v>0</v>
      </c>
      <c r="M691" s="63"/>
      <c r="N691" s="79">
        <v>0</v>
      </c>
    </row>
    <row r="692" spans="1:14">
      <c r="A692" s="52"/>
      <c r="B692" s="52"/>
      <c r="C692" s="132"/>
      <c r="D692" s="132"/>
      <c r="E692" s="132"/>
      <c r="F692" s="63"/>
      <c r="G692" s="132"/>
      <c r="H692" s="52" t="s">
        <v>1923</v>
      </c>
      <c r="I692" s="52" t="s">
        <v>1361</v>
      </c>
      <c r="J692" s="79">
        <v>57100</v>
      </c>
      <c r="K692" s="79"/>
      <c r="L692" s="79">
        <v>50000</v>
      </c>
      <c r="M692" s="63"/>
      <c r="N692" s="79">
        <v>56536.87</v>
      </c>
    </row>
    <row r="693" spans="1:14">
      <c r="C693" s="132"/>
      <c r="D693" s="132"/>
      <c r="E693" s="132"/>
      <c r="F693" s="63"/>
      <c r="G693" s="132"/>
      <c r="I693" s="16"/>
      <c r="J693" s="79">
        <v>0</v>
      </c>
      <c r="K693" s="79"/>
      <c r="L693" s="79">
        <v>0</v>
      </c>
      <c r="M693" s="63"/>
      <c r="N693" s="79">
        <v>0</v>
      </c>
    </row>
    <row r="694" spans="1:14">
      <c r="A694" s="52"/>
      <c r="B694" s="52"/>
      <c r="C694" s="132"/>
      <c r="D694" s="132"/>
      <c r="E694" s="132"/>
      <c r="F694" s="63"/>
      <c r="G694" s="132"/>
      <c r="H694" s="52" t="s">
        <v>1924</v>
      </c>
      <c r="I694" s="52" t="s">
        <v>648</v>
      </c>
      <c r="J694" s="79">
        <v>37200</v>
      </c>
      <c r="K694" s="79"/>
      <c r="L694" s="79">
        <v>24000</v>
      </c>
      <c r="M694" s="63"/>
      <c r="N694" s="79">
        <v>32724.63</v>
      </c>
    </row>
    <row r="695" spans="1:14">
      <c r="C695" s="41"/>
      <c r="D695" s="41"/>
      <c r="E695" s="41"/>
      <c r="F695" s="75"/>
      <c r="G695" s="41"/>
      <c r="I695" s="16"/>
      <c r="J695" s="79">
        <v>0</v>
      </c>
      <c r="K695" s="79"/>
      <c r="L695" s="79">
        <v>0</v>
      </c>
      <c r="M695" s="63"/>
      <c r="N695" s="79">
        <v>0</v>
      </c>
    </row>
    <row r="696" spans="1:14">
      <c r="A696" s="52"/>
      <c r="B696" s="52"/>
      <c r="C696" s="115"/>
      <c r="D696" s="115"/>
      <c r="E696" s="115"/>
      <c r="F696" s="77"/>
      <c r="G696" s="115"/>
      <c r="H696" s="52" t="s">
        <v>1925</v>
      </c>
      <c r="I696" s="52" t="s">
        <v>1363</v>
      </c>
      <c r="J696" s="79">
        <v>26000</v>
      </c>
      <c r="K696" s="79"/>
      <c r="L696" s="79">
        <v>26000</v>
      </c>
      <c r="M696" s="63"/>
      <c r="N696" s="79">
        <v>12758.42</v>
      </c>
    </row>
    <row r="697" spans="1:14">
      <c r="C697" s="115"/>
      <c r="D697" s="115"/>
      <c r="E697" s="115"/>
      <c r="F697" s="77"/>
      <c r="G697" s="115"/>
      <c r="I697" s="16"/>
      <c r="J697" s="79">
        <v>0</v>
      </c>
      <c r="K697" s="79"/>
      <c r="L697" s="79">
        <v>0</v>
      </c>
      <c r="M697" s="63"/>
      <c r="N697" s="79">
        <v>0</v>
      </c>
    </row>
    <row r="698" spans="1:14">
      <c r="A698" s="52"/>
      <c r="B698" s="50"/>
      <c r="C698" s="115"/>
      <c r="D698" s="115"/>
      <c r="E698" s="115"/>
      <c r="F698" s="77"/>
      <c r="G698" s="115"/>
      <c r="H698" s="52" t="s">
        <v>1926</v>
      </c>
      <c r="I698" s="50" t="s">
        <v>649</v>
      </c>
      <c r="J698" s="79">
        <v>5800</v>
      </c>
      <c r="K698" s="79"/>
      <c r="L698" s="79">
        <v>5800</v>
      </c>
      <c r="M698" s="63"/>
      <c r="N698" s="79">
        <v>2487.1799999999998</v>
      </c>
    </row>
    <row r="699" spans="1:14">
      <c r="C699" s="115"/>
      <c r="D699" s="115"/>
      <c r="E699" s="115"/>
      <c r="F699" s="77"/>
      <c r="G699" s="115"/>
      <c r="I699" s="16"/>
      <c r="J699" s="79">
        <v>0</v>
      </c>
      <c r="K699" s="79"/>
      <c r="L699" s="79">
        <v>0</v>
      </c>
      <c r="M699" s="63"/>
      <c r="N699" s="79">
        <v>0</v>
      </c>
    </row>
    <row r="700" spans="1:14">
      <c r="A700" s="52"/>
      <c r="B700" s="52"/>
      <c r="C700" s="115"/>
      <c r="D700" s="115"/>
      <c r="E700" s="115"/>
      <c r="F700" s="77"/>
      <c r="G700" s="115"/>
      <c r="H700" s="52" t="s">
        <v>1927</v>
      </c>
      <c r="I700" s="52" t="s">
        <v>1365</v>
      </c>
      <c r="J700" s="79">
        <v>4100</v>
      </c>
      <c r="K700" s="79"/>
      <c r="L700" s="79">
        <v>2200</v>
      </c>
      <c r="M700" s="63"/>
      <c r="N700" s="79">
        <v>3890.47</v>
      </c>
    </row>
    <row r="701" spans="1:14">
      <c r="C701" s="115"/>
      <c r="D701" s="115"/>
      <c r="E701" s="115"/>
      <c r="F701" s="77"/>
      <c r="G701" s="115"/>
      <c r="I701" s="16"/>
      <c r="J701" s="79">
        <v>0</v>
      </c>
      <c r="K701" s="79"/>
      <c r="L701" s="79">
        <v>0</v>
      </c>
      <c r="M701" s="63"/>
      <c r="N701" s="79">
        <v>0</v>
      </c>
    </row>
    <row r="702" spans="1:14">
      <c r="A702" s="52"/>
      <c r="B702" s="52"/>
      <c r="C702" s="115"/>
      <c r="D702" s="115"/>
      <c r="E702" s="115"/>
      <c r="F702" s="77"/>
      <c r="G702" s="115"/>
      <c r="H702" s="52" t="s">
        <v>276</v>
      </c>
      <c r="I702" s="52" t="s">
        <v>650</v>
      </c>
      <c r="J702" s="79">
        <v>14400</v>
      </c>
      <c r="K702" s="79"/>
      <c r="L702" s="79">
        <v>14400</v>
      </c>
      <c r="M702" s="63"/>
      <c r="N702" s="79">
        <v>12085.54</v>
      </c>
    </row>
    <row r="703" spans="1:14">
      <c r="C703" s="115"/>
      <c r="D703" s="115"/>
      <c r="E703" s="115"/>
      <c r="F703" s="77"/>
      <c r="G703" s="115"/>
      <c r="I703" s="16"/>
      <c r="J703" s="79">
        <v>0</v>
      </c>
      <c r="K703" s="79"/>
      <c r="L703" s="79">
        <v>0</v>
      </c>
      <c r="M703" s="63"/>
      <c r="N703" s="79">
        <v>0</v>
      </c>
    </row>
    <row r="704" spans="1:14">
      <c r="A704" s="52"/>
      <c r="B704" s="52"/>
      <c r="C704" s="115"/>
      <c r="D704" s="115"/>
      <c r="E704" s="115"/>
      <c r="F704" s="77"/>
      <c r="G704" s="115"/>
      <c r="H704" s="52" t="s">
        <v>1928</v>
      </c>
      <c r="I704" s="52" t="s">
        <v>1366</v>
      </c>
      <c r="J704" s="79">
        <v>17000</v>
      </c>
      <c r="K704" s="79"/>
      <c r="L704" s="79">
        <v>9300</v>
      </c>
      <c r="M704" s="63"/>
      <c r="N704" s="79">
        <v>5776.5</v>
      </c>
    </row>
    <row r="705" spans="1:14">
      <c r="A705" s="52"/>
      <c r="B705" s="52"/>
      <c r="C705" s="115"/>
      <c r="D705" s="115"/>
      <c r="E705" s="115"/>
      <c r="F705" s="77"/>
      <c r="G705" s="115"/>
      <c r="H705" s="50"/>
      <c r="I705" s="52"/>
      <c r="J705" s="79">
        <v>0</v>
      </c>
      <c r="K705" s="79"/>
      <c r="L705" s="79">
        <v>0</v>
      </c>
      <c r="M705" s="63"/>
      <c r="N705" s="79">
        <v>0</v>
      </c>
    </row>
    <row r="706" spans="1:14">
      <c r="A706" s="90"/>
      <c r="B706" s="28"/>
      <c r="C706" s="115"/>
      <c r="D706" s="115"/>
      <c r="E706" s="115"/>
      <c r="F706" s="77"/>
      <c r="G706" s="115"/>
      <c r="H706" s="90" t="s">
        <v>277</v>
      </c>
      <c r="I706" s="28" t="s">
        <v>651</v>
      </c>
      <c r="J706" s="79">
        <v>12600</v>
      </c>
      <c r="K706" s="79"/>
      <c r="L706" s="79">
        <v>12600</v>
      </c>
      <c r="M706" s="63"/>
      <c r="N706" s="79">
        <v>15817.95</v>
      </c>
    </row>
    <row r="707" spans="1:14">
      <c r="A707" s="90"/>
      <c r="B707" s="28"/>
      <c r="C707" s="115"/>
      <c r="D707" s="115"/>
      <c r="E707" s="115"/>
      <c r="F707" s="77"/>
      <c r="G707" s="115"/>
      <c r="H707" s="90"/>
      <c r="I707" s="28"/>
      <c r="J707" s="79"/>
      <c r="K707" s="79"/>
      <c r="L707" s="79"/>
      <c r="M707" s="63"/>
      <c r="N707" s="79"/>
    </row>
    <row r="708" spans="1:14">
      <c r="A708" s="90"/>
      <c r="B708" s="28"/>
      <c r="C708" s="115"/>
      <c r="D708" s="115"/>
      <c r="E708" s="115"/>
      <c r="F708" s="77"/>
      <c r="G708" s="115"/>
      <c r="H708" s="90" t="s">
        <v>1940</v>
      </c>
      <c r="I708" s="28" t="s">
        <v>2182</v>
      </c>
      <c r="J708" s="79">
        <v>30000</v>
      </c>
      <c r="K708" s="79"/>
      <c r="L708" s="79">
        <v>0</v>
      </c>
      <c r="M708" s="63"/>
      <c r="N708" s="79">
        <v>0</v>
      </c>
    </row>
    <row r="709" spans="1:14">
      <c r="A709" s="90"/>
      <c r="B709" s="28"/>
      <c r="C709" s="115"/>
      <c r="D709" s="115"/>
      <c r="E709" s="115"/>
      <c r="F709" s="77"/>
      <c r="G709" s="115"/>
      <c r="H709" s="90"/>
      <c r="I709" s="28"/>
      <c r="J709" s="79"/>
      <c r="K709" s="79"/>
      <c r="L709" s="79"/>
      <c r="M709" s="63"/>
      <c r="N709" s="79"/>
    </row>
    <row r="710" spans="1:14">
      <c r="A710" s="52"/>
      <c r="B710" s="52"/>
      <c r="C710" s="115"/>
      <c r="D710" s="115"/>
      <c r="E710" s="115"/>
      <c r="F710" s="77"/>
      <c r="G710" s="115"/>
      <c r="H710" s="52" t="s">
        <v>273</v>
      </c>
      <c r="I710" s="52" t="s">
        <v>2183</v>
      </c>
      <c r="J710" s="79">
        <v>25000</v>
      </c>
      <c r="K710" s="79"/>
      <c r="L710" s="79">
        <v>25000</v>
      </c>
      <c r="M710" s="63"/>
      <c r="N710" s="79">
        <v>10648</v>
      </c>
    </row>
    <row r="711" spans="1:14">
      <c r="A711" s="52"/>
      <c r="B711" s="52"/>
      <c r="C711" s="115"/>
      <c r="D711" s="115"/>
      <c r="E711" s="115"/>
      <c r="F711" s="77"/>
      <c r="G711" s="115"/>
      <c r="H711" s="52"/>
      <c r="I711" s="52"/>
      <c r="J711" s="79"/>
      <c r="K711" s="79"/>
      <c r="L711" s="79"/>
      <c r="M711" s="63"/>
      <c r="N711" s="79"/>
    </row>
    <row r="712" spans="1:14">
      <c r="A712" s="52"/>
      <c r="B712" s="52"/>
      <c r="C712" s="115"/>
      <c r="D712" s="115"/>
      <c r="E712" s="115"/>
      <c r="F712" s="77"/>
      <c r="G712" s="115"/>
      <c r="H712" s="52" t="s">
        <v>1733</v>
      </c>
      <c r="I712" s="52" t="s">
        <v>652</v>
      </c>
      <c r="J712" s="79">
        <v>6000</v>
      </c>
      <c r="K712" s="79"/>
      <c r="L712" s="79">
        <v>12700</v>
      </c>
      <c r="M712" s="63"/>
      <c r="N712" s="79">
        <v>5940.36</v>
      </c>
    </row>
    <row r="713" spans="1:14">
      <c r="A713" s="52"/>
      <c r="B713" s="52"/>
      <c r="C713" s="115"/>
      <c r="D713" s="115"/>
      <c r="E713" s="115"/>
      <c r="F713" s="77"/>
      <c r="G713" s="115"/>
      <c r="H713" s="52"/>
      <c r="I713" s="52"/>
      <c r="J713" s="79"/>
      <c r="K713" s="79"/>
      <c r="L713" s="79"/>
      <c r="M713" s="63"/>
      <c r="N713" s="79"/>
    </row>
    <row r="714" spans="1:14">
      <c r="A714" s="52"/>
      <c r="B714" s="52"/>
      <c r="C714" s="115"/>
      <c r="D714" s="115"/>
      <c r="E714" s="115"/>
      <c r="F714" s="77"/>
      <c r="G714" s="115"/>
      <c r="H714" s="52" t="s">
        <v>1767</v>
      </c>
      <c r="I714" s="52" t="s">
        <v>2132</v>
      </c>
      <c r="J714" s="79">
        <v>454000</v>
      </c>
      <c r="K714" s="79"/>
      <c r="L714" s="79">
        <v>454000</v>
      </c>
      <c r="M714" s="63"/>
      <c r="N714" s="79">
        <v>452750</v>
      </c>
    </row>
    <row r="715" spans="1:14">
      <c r="A715" s="52"/>
      <c r="B715" s="52"/>
      <c r="C715" s="115"/>
      <c r="D715" s="115"/>
      <c r="E715" s="115"/>
      <c r="F715" s="77"/>
      <c r="G715" s="115"/>
      <c r="H715" s="52"/>
      <c r="I715" s="52"/>
      <c r="J715" s="79"/>
      <c r="K715" s="79"/>
      <c r="L715" s="79"/>
      <c r="M715" s="63"/>
      <c r="N715" s="79"/>
    </row>
    <row r="716" spans="1:14">
      <c r="A716" s="52"/>
      <c r="B716" s="52"/>
      <c r="C716" s="115"/>
      <c r="D716" s="115"/>
      <c r="E716" s="115"/>
      <c r="F716" s="77"/>
      <c r="G716" s="115"/>
      <c r="H716" s="28" t="s">
        <v>1734</v>
      </c>
      <c r="I716" s="16" t="s">
        <v>653</v>
      </c>
      <c r="J716" s="79">
        <v>4500</v>
      </c>
      <c r="K716" s="79"/>
      <c r="L716" s="79">
        <v>5300</v>
      </c>
      <c r="M716" s="63"/>
      <c r="N716" s="79">
        <v>4194</v>
      </c>
    </row>
    <row r="717" spans="1:14">
      <c r="A717" s="28"/>
      <c r="C717" s="115"/>
      <c r="D717" s="115"/>
      <c r="E717" s="115"/>
      <c r="F717" s="77"/>
      <c r="G717" s="115"/>
      <c r="H717" s="28"/>
      <c r="I717" s="16"/>
      <c r="J717" s="41"/>
      <c r="K717" s="41"/>
      <c r="L717" s="41"/>
      <c r="M717" s="41"/>
      <c r="N717" s="79"/>
    </row>
    <row r="718" spans="1:14">
      <c r="A718" s="52">
        <v>325</v>
      </c>
      <c r="B718" s="16" t="s">
        <v>1836</v>
      </c>
      <c r="C718" s="41">
        <f>SUM(C756)</f>
        <v>1503000</v>
      </c>
      <c r="D718" s="41"/>
      <c r="E718" s="41">
        <f>SUM(E756)</f>
        <v>1740000</v>
      </c>
      <c r="F718" s="63"/>
      <c r="G718" s="41">
        <f>SUM(G756)</f>
        <v>1510856.21</v>
      </c>
      <c r="H718" s="52">
        <v>825</v>
      </c>
      <c r="I718" s="16" t="s">
        <v>1836</v>
      </c>
      <c r="J718" s="41">
        <f>SUM(J720,J756)</f>
        <v>2939200</v>
      </c>
      <c r="K718" s="41"/>
      <c r="L718" s="41">
        <f>SUM(L720,L756)</f>
        <v>2845500</v>
      </c>
      <c r="M718" s="41">
        <f>SUM(M720,M756)</f>
        <v>0</v>
      </c>
      <c r="N718" s="41">
        <f>SUM(N720,N756)</f>
        <v>2640309.42</v>
      </c>
    </row>
    <row r="719" spans="1:14">
      <c r="A719" s="157" t="s">
        <v>12</v>
      </c>
      <c r="B719" s="157" t="s">
        <v>994</v>
      </c>
      <c r="C719" s="176" t="s">
        <v>660</v>
      </c>
      <c r="D719" s="131"/>
      <c r="E719" s="176" t="s">
        <v>7</v>
      </c>
      <c r="F719" s="158"/>
      <c r="G719" s="176" t="s">
        <v>7</v>
      </c>
      <c r="H719" s="157" t="s">
        <v>12</v>
      </c>
      <c r="I719" s="157" t="s">
        <v>994</v>
      </c>
      <c r="J719" s="176" t="s">
        <v>660</v>
      </c>
      <c r="K719" s="131"/>
      <c r="L719" s="176" t="s">
        <v>7</v>
      </c>
      <c r="M719" s="158"/>
      <c r="N719" s="176" t="s">
        <v>7</v>
      </c>
    </row>
    <row r="720" spans="1:14">
      <c r="A720" s="50"/>
      <c r="C720" s="41">
        <v>0</v>
      </c>
      <c r="D720" s="41"/>
      <c r="E720" s="41">
        <v>0</v>
      </c>
      <c r="F720" s="75"/>
      <c r="G720" s="41">
        <v>0</v>
      </c>
      <c r="H720" s="50">
        <v>8251</v>
      </c>
      <c r="I720" s="16" t="s">
        <v>1716</v>
      </c>
      <c r="J720" s="41">
        <f>SUM(J722:J755)</f>
        <v>1436200</v>
      </c>
      <c r="K720" s="41"/>
      <c r="L720" s="41">
        <f>SUM(L722:L755)</f>
        <v>1323900</v>
      </c>
      <c r="M720" s="41">
        <f>SUM(M722:M755)</f>
        <v>0</v>
      </c>
      <c r="N720" s="41">
        <f>SUM(N722:N755)</f>
        <v>1387520.85</v>
      </c>
    </row>
    <row r="721" spans="1:21">
      <c r="A721" s="54"/>
      <c r="B721" s="54"/>
      <c r="C721" s="136"/>
      <c r="D721" s="136"/>
      <c r="E721" s="136"/>
      <c r="F721" s="76"/>
      <c r="G721" s="136"/>
      <c r="H721" s="157" t="s">
        <v>12</v>
      </c>
      <c r="I721" s="157" t="s">
        <v>994</v>
      </c>
      <c r="J721" s="176" t="s">
        <v>660</v>
      </c>
      <c r="K721" s="131"/>
      <c r="L721" s="176" t="s">
        <v>7</v>
      </c>
      <c r="M721" s="158"/>
      <c r="N721" s="176" t="s">
        <v>7</v>
      </c>
      <c r="O721" s="157"/>
      <c r="P721" s="157"/>
      <c r="Q721" s="176"/>
      <c r="R721" s="131"/>
      <c r="S721" s="176"/>
      <c r="T721" s="158"/>
      <c r="U721" s="176"/>
    </row>
    <row r="722" spans="1:21" ht="33.75">
      <c r="A722" s="50"/>
      <c r="C722" s="41"/>
      <c r="D722" s="41"/>
      <c r="E722" s="41"/>
      <c r="F722" s="75"/>
      <c r="G722" s="41"/>
      <c r="H722" s="50" t="s">
        <v>1915</v>
      </c>
      <c r="I722" s="16" t="s">
        <v>666</v>
      </c>
      <c r="J722" s="167">
        <v>911000</v>
      </c>
      <c r="K722" s="79"/>
      <c r="L722" s="79">
        <v>870000</v>
      </c>
      <c r="M722" s="63"/>
      <c r="N722" s="79">
        <v>896981.58</v>
      </c>
    </row>
    <row r="723" spans="1:21" ht="33.75">
      <c r="A723" s="50"/>
      <c r="B723" s="52"/>
      <c r="C723" s="41"/>
      <c r="D723" s="41"/>
      <c r="E723" s="41"/>
      <c r="F723" s="75"/>
      <c r="G723" s="41"/>
      <c r="H723" s="50"/>
      <c r="I723" s="52"/>
      <c r="J723" s="167">
        <v>0</v>
      </c>
      <c r="K723" s="79"/>
      <c r="L723" s="79">
        <v>0</v>
      </c>
      <c r="M723" s="63"/>
      <c r="N723" s="79">
        <v>0</v>
      </c>
    </row>
    <row r="724" spans="1:21" ht="33.75">
      <c r="A724" s="50"/>
      <c r="C724" s="137"/>
      <c r="D724" s="137"/>
      <c r="E724" s="137"/>
      <c r="F724" s="138"/>
      <c r="G724" s="137"/>
      <c r="H724" s="50" t="s">
        <v>1932</v>
      </c>
      <c r="I724" s="16" t="s">
        <v>1369</v>
      </c>
      <c r="J724" s="167">
        <v>49000</v>
      </c>
      <c r="K724" s="79"/>
      <c r="L724" s="79">
        <v>49000</v>
      </c>
      <c r="M724" s="63"/>
      <c r="N724" s="79">
        <v>52470.62</v>
      </c>
    </row>
    <row r="725" spans="1:21" ht="33.75">
      <c r="A725" s="50"/>
      <c r="C725" s="137"/>
      <c r="D725" s="137"/>
      <c r="E725" s="137"/>
      <c r="F725" s="138"/>
      <c r="G725" s="137"/>
      <c r="H725" s="50"/>
      <c r="I725" s="16"/>
      <c r="J725" s="167">
        <v>0</v>
      </c>
      <c r="K725" s="79"/>
      <c r="L725" s="79">
        <v>0</v>
      </c>
      <c r="M725" s="63"/>
      <c r="N725" s="79">
        <v>0</v>
      </c>
    </row>
    <row r="726" spans="1:21" ht="33.75">
      <c r="A726" s="52"/>
      <c r="B726" s="52"/>
      <c r="C726" s="137"/>
      <c r="D726" s="137"/>
      <c r="E726" s="137"/>
      <c r="F726" s="138"/>
      <c r="G726" s="137"/>
      <c r="H726" s="52" t="s">
        <v>1916</v>
      </c>
      <c r="I726" s="52" t="s">
        <v>647</v>
      </c>
      <c r="J726" s="167">
        <v>48000</v>
      </c>
      <c r="K726" s="79"/>
      <c r="L726" s="79">
        <v>27000</v>
      </c>
      <c r="M726" s="63"/>
      <c r="N726" s="79">
        <v>26944.39</v>
      </c>
    </row>
    <row r="727" spans="1:21" ht="33.75">
      <c r="A727" s="52"/>
      <c r="C727" s="137"/>
      <c r="D727" s="137"/>
      <c r="E727" s="137"/>
      <c r="F727" s="138"/>
      <c r="G727" s="137"/>
      <c r="H727" s="52"/>
      <c r="I727" s="16"/>
      <c r="J727" s="167">
        <v>0</v>
      </c>
      <c r="K727" s="79"/>
      <c r="L727" s="79">
        <v>0</v>
      </c>
      <c r="M727" s="63"/>
      <c r="N727" s="79">
        <v>0</v>
      </c>
    </row>
    <row r="728" spans="1:21" ht="33.75">
      <c r="A728" s="52"/>
      <c r="B728" s="52"/>
      <c r="C728" s="137"/>
      <c r="D728" s="137"/>
      <c r="E728" s="137"/>
      <c r="F728" s="138"/>
      <c r="G728" s="137"/>
      <c r="H728" s="52" t="s">
        <v>1917</v>
      </c>
      <c r="I728" s="52" t="s">
        <v>1355</v>
      </c>
      <c r="J728" s="167">
        <v>121300</v>
      </c>
      <c r="K728" s="79"/>
      <c r="L728" s="79">
        <v>90000</v>
      </c>
      <c r="M728" s="63"/>
      <c r="N728" s="79">
        <v>114390.71</v>
      </c>
    </row>
    <row r="729" spans="1:21">
      <c r="A729" s="52"/>
      <c r="B729" s="52"/>
      <c r="C729" s="137"/>
      <c r="D729" s="137"/>
      <c r="E729" s="137"/>
      <c r="F729" s="138"/>
      <c r="G729" s="137"/>
      <c r="H729" s="52"/>
      <c r="I729" s="52"/>
      <c r="J729" s="79"/>
      <c r="K729" s="79"/>
      <c r="L729" s="79"/>
      <c r="M729" s="63"/>
      <c r="N729" s="79"/>
    </row>
    <row r="730" spans="1:21">
      <c r="A730" s="52"/>
      <c r="C730" s="141"/>
      <c r="D730" s="141"/>
      <c r="E730" s="141"/>
      <c r="F730" s="142"/>
      <c r="G730" s="141"/>
      <c r="H730" s="52" t="s">
        <v>1918</v>
      </c>
      <c r="I730" s="16" t="s">
        <v>1357</v>
      </c>
      <c r="J730" s="79">
        <v>16700</v>
      </c>
      <c r="K730" s="79"/>
      <c r="L730" s="79">
        <v>0</v>
      </c>
      <c r="M730" s="63"/>
      <c r="N730" s="79">
        <v>15729.75</v>
      </c>
    </row>
    <row r="731" spans="1:21">
      <c r="A731" s="52"/>
      <c r="C731" s="141"/>
      <c r="D731" s="141"/>
      <c r="E731" s="141"/>
      <c r="F731" s="142"/>
      <c r="G731" s="141"/>
      <c r="H731" s="52"/>
      <c r="I731" s="16"/>
      <c r="J731" s="79"/>
      <c r="K731" s="79"/>
      <c r="L731" s="79"/>
      <c r="M731" s="63"/>
      <c r="N731" s="79"/>
    </row>
    <row r="732" spans="1:21">
      <c r="A732" s="52"/>
      <c r="B732" s="52"/>
      <c r="C732" s="41"/>
      <c r="D732" s="41"/>
      <c r="E732" s="41"/>
      <c r="F732" s="75"/>
      <c r="G732" s="41"/>
      <c r="H732" s="52" t="s">
        <v>1919</v>
      </c>
      <c r="I732" s="52" t="s">
        <v>1026</v>
      </c>
      <c r="J732" s="79">
        <v>12600</v>
      </c>
      <c r="K732" s="79"/>
      <c r="L732" s="79">
        <v>8000</v>
      </c>
      <c r="M732" s="63"/>
      <c r="N732" s="79">
        <v>6368.52</v>
      </c>
    </row>
    <row r="733" spans="1:21">
      <c r="A733" s="50"/>
      <c r="C733" s="41"/>
      <c r="D733" s="41"/>
      <c r="E733" s="41"/>
      <c r="F733" s="75"/>
      <c r="G733" s="41"/>
      <c r="H733" s="50"/>
      <c r="I733" s="16"/>
      <c r="J733" s="79">
        <v>0</v>
      </c>
      <c r="K733" s="79"/>
      <c r="L733" s="79">
        <v>0</v>
      </c>
      <c r="M733" s="63"/>
      <c r="N733" s="79">
        <v>0</v>
      </c>
    </row>
    <row r="734" spans="1:21">
      <c r="A734" s="52"/>
      <c r="B734" s="52"/>
      <c r="C734" s="41"/>
      <c r="D734" s="41"/>
      <c r="E734" s="41"/>
      <c r="F734" s="75"/>
      <c r="G734" s="41"/>
      <c r="H734" s="52" t="s">
        <v>1920</v>
      </c>
      <c r="I734" s="52" t="s">
        <v>1717</v>
      </c>
      <c r="J734" s="79">
        <v>1100</v>
      </c>
      <c r="K734" s="79"/>
      <c r="L734" s="79">
        <v>1800</v>
      </c>
      <c r="M734" s="63"/>
      <c r="N734" s="79">
        <v>1759.77</v>
      </c>
    </row>
    <row r="735" spans="1:21">
      <c r="A735" s="52"/>
      <c r="B735" s="52"/>
      <c r="C735" s="41"/>
      <c r="D735" s="41"/>
      <c r="E735" s="41"/>
      <c r="F735" s="75"/>
      <c r="G735" s="41"/>
      <c r="H735" s="52"/>
      <c r="I735" s="52"/>
      <c r="J735" s="79">
        <v>0</v>
      </c>
      <c r="K735" s="79"/>
      <c r="L735" s="79">
        <v>0</v>
      </c>
      <c r="M735" s="63"/>
      <c r="N735" s="79">
        <v>0</v>
      </c>
    </row>
    <row r="736" spans="1:21">
      <c r="A736" s="52"/>
      <c r="B736" s="52"/>
      <c r="C736" s="139"/>
      <c r="D736" s="139"/>
      <c r="E736" s="139"/>
      <c r="F736" s="128"/>
      <c r="G736" s="139"/>
      <c r="H736" s="52" t="s">
        <v>1922</v>
      </c>
      <c r="I736" s="52" t="s">
        <v>587</v>
      </c>
      <c r="J736" s="79">
        <v>50900</v>
      </c>
      <c r="K736" s="79"/>
      <c r="L736" s="79">
        <v>54000</v>
      </c>
      <c r="M736" s="63"/>
      <c r="N736" s="79">
        <v>48433.07</v>
      </c>
    </row>
    <row r="737" spans="1:14">
      <c r="A737" s="62"/>
      <c r="C737" s="139"/>
      <c r="D737" s="139"/>
      <c r="E737" s="139"/>
      <c r="F737" s="128"/>
      <c r="G737" s="139"/>
      <c r="H737" s="62"/>
      <c r="I737" s="16"/>
      <c r="J737" s="79">
        <v>0</v>
      </c>
      <c r="K737" s="79"/>
      <c r="L737" s="79">
        <v>0</v>
      </c>
      <c r="M737" s="63"/>
      <c r="N737" s="79">
        <v>0</v>
      </c>
    </row>
    <row r="738" spans="1:14">
      <c r="A738" s="52"/>
      <c r="B738" s="52"/>
      <c r="C738" s="115"/>
      <c r="D738" s="115"/>
      <c r="E738" s="115"/>
      <c r="F738" s="77"/>
      <c r="G738" s="115"/>
      <c r="H738" s="52" t="s">
        <v>1923</v>
      </c>
      <c r="I738" s="52" t="s">
        <v>1361</v>
      </c>
      <c r="J738" s="79">
        <v>3500</v>
      </c>
      <c r="K738" s="79"/>
      <c r="L738" s="79">
        <v>3600</v>
      </c>
      <c r="M738" s="63"/>
      <c r="N738" s="79">
        <v>3511.82</v>
      </c>
    </row>
    <row r="739" spans="1:14">
      <c r="A739" s="50"/>
      <c r="C739" s="115"/>
      <c r="D739" s="115"/>
      <c r="E739" s="115"/>
      <c r="F739" s="77"/>
      <c r="G739" s="115"/>
      <c r="H739" s="50"/>
      <c r="I739" s="16"/>
      <c r="J739" s="79">
        <v>0</v>
      </c>
      <c r="K739" s="79"/>
      <c r="L739" s="79">
        <v>0</v>
      </c>
      <c r="M739" s="63"/>
      <c r="N739" s="79">
        <v>0</v>
      </c>
    </row>
    <row r="740" spans="1:14">
      <c r="A740" s="52"/>
      <c r="B740" s="52"/>
      <c r="C740" s="115"/>
      <c r="D740" s="115"/>
      <c r="E740" s="115"/>
      <c r="F740" s="77"/>
      <c r="G740" s="115"/>
      <c r="H740" s="52" t="s">
        <v>1924</v>
      </c>
      <c r="I740" s="52" t="s">
        <v>648</v>
      </c>
      <c r="J740" s="79">
        <v>1000</v>
      </c>
      <c r="K740" s="79"/>
      <c r="L740" s="79">
        <v>700</v>
      </c>
      <c r="M740" s="63"/>
      <c r="N740" s="79">
        <v>671.27</v>
      </c>
    </row>
    <row r="741" spans="1:14">
      <c r="A741" s="50"/>
      <c r="C741" s="115"/>
      <c r="D741" s="115"/>
      <c r="E741" s="115"/>
      <c r="F741" s="77"/>
      <c r="G741" s="115"/>
      <c r="H741" s="50"/>
      <c r="I741" s="16"/>
      <c r="J741" s="79">
        <v>0</v>
      </c>
      <c r="K741" s="79"/>
      <c r="L741" s="79">
        <v>0</v>
      </c>
      <c r="M741" s="63"/>
      <c r="N741" s="79">
        <v>0</v>
      </c>
    </row>
    <row r="742" spans="1:14">
      <c r="A742" s="52"/>
      <c r="B742" s="52"/>
      <c r="C742" s="41"/>
      <c r="D742" s="41"/>
      <c r="E742" s="41"/>
      <c r="F742" s="75"/>
      <c r="G742" s="41"/>
      <c r="H742" s="52" t="s">
        <v>1925</v>
      </c>
      <c r="I742" s="52" t="s">
        <v>1363</v>
      </c>
      <c r="J742" s="79">
        <v>13000</v>
      </c>
      <c r="K742" s="79"/>
      <c r="L742" s="79">
        <v>13000</v>
      </c>
      <c r="M742" s="63"/>
      <c r="N742" s="79">
        <v>17504.45</v>
      </c>
    </row>
    <row r="743" spans="1:14">
      <c r="A743" s="61"/>
      <c r="B743" s="61"/>
      <c r="C743" s="104"/>
      <c r="D743" s="104"/>
      <c r="E743" s="104"/>
      <c r="F743" s="47"/>
      <c r="G743" s="104"/>
      <c r="H743" s="61"/>
      <c r="I743" s="61"/>
      <c r="J743" s="79">
        <v>0</v>
      </c>
      <c r="K743" s="79"/>
      <c r="L743" s="79">
        <v>0</v>
      </c>
      <c r="M743" s="63"/>
      <c r="N743" s="79">
        <v>0</v>
      </c>
    </row>
    <row r="744" spans="1:14">
      <c r="A744" s="52"/>
      <c r="B744" s="52"/>
      <c r="C744" s="41"/>
      <c r="D744" s="41"/>
      <c r="E744" s="41"/>
      <c r="F744" s="75"/>
      <c r="G744" s="41"/>
      <c r="H744" s="52" t="s">
        <v>1926</v>
      </c>
      <c r="I744" s="52" t="s">
        <v>1364</v>
      </c>
      <c r="J744" s="79">
        <v>1800</v>
      </c>
      <c r="K744" s="79"/>
      <c r="L744" s="79">
        <v>1800</v>
      </c>
      <c r="M744" s="63"/>
      <c r="N744" s="79">
        <v>1669.64</v>
      </c>
    </row>
    <row r="745" spans="1:14">
      <c r="A745" s="52"/>
      <c r="B745" s="52"/>
      <c r="C745" s="104"/>
      <c r="D745" s="104"/>
      <c r="E745" s="104"/>
      <c r="F745" s="47"/>
      <c r="G745" s="104"/>
      <c r="H745" s="52"/>
      <c r="I745" s="52"/>
      <c r="J745" s="79">
        <v>0</v>
      </c>
      <c r="K745" s="79"/>
      <c r="L745" s="79">
        <v>0</v>
      </c>
      <c r="M745" s="63"/>
      <c r="N745" s="79">
        <v>0</v>
      </c>
    </row>
    <row r="746" spans="1:14">
      <c r="A746" s="52"/>
      <c r="B746" s="52"/>
      <c r="C746" s="41"/>
      <c r="D746" s="41"/>
      <c r="E746" s="41"/>
      <c r="F746" s="75"/>
      <c r="G746" s="41"/>
      <c r="H746" s="52" t="s">
        <v>1927</v>
      </c>
      <c r="I746" s="52" t="s">
        <v>1365</v>
      </c>
      <c r="J746" s="79">
        <v>3800</v>
      </c>
      <c r="K746" s="79"/>
      <c r="L746" s="79">
        <v>1900</v>
      </c>
      <c r="M746" s="63"/>
      <c r="N746" s="79">
        <v>3612.82</v>
      </c>
    </row>
    <row r="747" spans="1:14">
      <c r="A747" s="50"/>
      <c r="C747" s="41"/>
      <c r="D747" s="41"/>
      <c r="E747" s="41"/>
      <c r="F747" s="75"/>
      <c r="G747" s="41"/>
      <c r="H747" s="50"/>
      <c r="I747" s="16"/>
      <c r="J747" s="79">
        <v>0</v>
      </c>
      <c r="K747" s="79"/>
      <c r="L747" s="79">
        <v>0</v>
      </c>
      <c r="M747" s="63"/>
      <c r="N747" s="79">
        <v>0</v>
      </c>
    </row>
    <row r="748" spans="1:14">
      <c r="A748" s="52"/>
      <c r="B748" s="52"/>
      <c r="C748" s="41"/>
      <c r="D748" s="41"/>
      <c r="E748" s="41"/>
      <c r="F748" s="75"/>
      <c r="G748" s="41"/>
      <c r="H748" s="52" t="s">
        <v>1928</v>
      </c>
      <c r="I748" s="52" t="s">
        <v>1366</v>
      </c>
      <c r="J748" s="79">
        <v>167300</v>
      </c>
      <c r="K748" s="79"/>
      <c r="L748" s="79">
        <v>167900</v>
      </c>
      <c r="M748" s="63"/>
      <c r="N748" s="79">
        <v>152123.5</v>
      </c>
    </row>
    <row r="749" spans="1:14">
      <c r="A749" s="62"/>
      <c r="C749" s="41"/>
      <c r="D749" s="41"/>
      <c r="E749" s="41"/>
      <c r="F749" s="75"/>
      <c r="G749" s="41"/>
      <c r="H749" s="62"/>
      <c r="I749" s="16"/>
      <c r="J749" s="79">
        <v>0</v>
      </c>
      <c r="K749" s="79"/>
      <c r="L749" s="79">
        <v>0</v>
      </c>
      <c r="M749" s="63"/>
      <c r="N749" s="79">
        <v>0</v>
      </c>
    </row>
    <row r="750" spans="1:14">
      <c r="A750" s="52"/>
      <c r="B750" s="52"/>
      <c r="C750" s="41"/>
      <c r="D750" s="41"/>
      <c r="E750" s="41"/>
      <c r="F750" s="75"/>
      <c r="G750" s="41"/>
      <c r="H750" s="52" t="s">
        <v>1758</v>
      </c>
      <c r="I750" s="52" t="s">
        <v>1718</v>
      </c>
      <c r="J750" s="79">
        <v>28000</v>
      </c>
      <c r="K750" s="79"/>
      <c r="L750" s="79">
        <v>28000</v>
      </c>
      <c r="M750" s="63"/>
      <c r="N750" s="79">
        <v>28714.99</v>
      </c>
    </row>
    <row r="751" spans="1:14">
      <c r="A751" s="52"/>
      <c r="B751" s="52"/>
      <c r="C751" s="41"/>
      <c r="D751" s="41"/>
      <c r="E751" s="41"/>
      <c r="F751" s="75"/>
      <c r="G751" s="41"/>
      <c r="H751" s="52"/>
      <c r="I751" s="52"/>
      <c r="J751" s="79"/>
      <c r="K751" s="79"/>
      <c r="L751" s="79"/>
      <c r="M751" s="63"/>
      <c r="N751" s="79"/>
    </row>
    <row r="752" spans="1:14">
      <c r="A752" s="62"/>
      <c r="C752" s="41"/>
      <c r="D752" s="41"/>
      <c r="E752" s="41"/>
      <c r="F752" s="75"/>
      <c r="G752" s="41"/>
      <c r="H752" s="52" t="s">
        <v>1938</v>
      </c>
      <c r="I752" s="16" t="s">
        <v>1420</v>
      </c>
      <c r="J752" s="79">
        <v>0</v>
      </c>
      <c r="K752" s="79"/>
      <c r="L752" s="79">
        <v>0</v>
      </c>
      <c r="M752" s="63"/>
      <c r="N752" s="79">
        <v>8200</v>
      </c>
    </row>
    <row r="753" spans="1:14">
      <c r="A753" s="62"/>
      <c r="C753" s="41"/>
      <c r="D753" s="41"/>
      <c r="E753" s="41"/>
      <c r="F753" s="75"/>
      <c r="G753" s="41"/>
      <c r="H753" s="52"/>
      <c r="I753" s="16"/>
      <c r="J753" s="79"/>
      <c r="K753" s="79"/>
      <c r="L753" s="79"/>
      <c r="M753" s="63"/>
      <c r="N753" s="79"/>
    </row>
    <row r="754" spans="1:14">
      <c r="A754" s="52"/>
      <c r="C754" s="41"/>
      <c r="D754" s="41"/>
      <c r="E754" s="41"/>
      <c r="F754" s="75"/>
      <c r="G754" s="41"/>
      <c r="H754" s="52" t="s">
        <v>277</v>
      </c>
      <c r="I754" s="16" t="s">
        <v>657</v>
      </c>
      <c r="J754" s="79">
        <v>7200</v>
      </c>
      <c r="K754" s="79"/>
      <c r="L754" s="79">
        <v>7200</v>
      </c>
      <c r="M754" s="63"/>
      <c r="N754" s="79">
        <v>8433.9500000000007</v>
      </c>
    </row>
    <row r="755" spans="1:14">
      <c r="A755" s="52"/>
      <c r="C755" s="41"/>
      <c r="D755" s="41"/>
      <c r="E755" s="41"/>
      <c r="F755" s="75"/>
      <c r="G755" s="41"/>
      <c r="H755" s="52"/>
      <c r="I755" s="16"/>
      <c r="J755" s="41"/>
      <c r="K755" s="41"/>
      <c r="L755" s="41"/>
      <c r="M755" s="41"/>
      <c r="N755" s="79"/>
    </row>
    <row r="756" spans="1:14">
      <c r="A756" s="50" t="s">
        <v>1537</v>
      </c>
      <c r="B756" s="16" t="s">
        <v>1837</v>
      </c>
      <c r="C756" s="143">
        <f>SUM(C758:C762)</f>
        <v>1503000</v>
      </c>
      <c r="D756" s="143"/>
      <c r="E756" s="143">
        <f>SUM(E758:E762)</f>
        <v>1740000</v>
      </c>
      <c r="F756" s="143">
        <f>SUM(F758:F762)</f>
        <v>0</v>
      </c>
      <c r="G756" s="143">
        <f>SUM(G758:G762)</f>
        <v>1510856.21</v>
      </c>
      <c r="H756" s="50" t="s">
        <v>1759</v>
      </c>
      <c r="I756" s="16" t="s">
        <v>976</v>
      </c>
      <c r="J756" s="144">
        <f>SUM(J758:J789)</f>
        <v>1503000</v>
      </c>
      <c r="K756" s="144"/>
      <c r="L756" s="144">
        <f>SUM(L758:L789)</f>
        <v>1521600</v>
      </c>
      <c r="M756" s="144">
        <f>SUM(M758:M789)</f>
        <v>0</v>
      </c>
      <c r="N756" s="144">
        <f>SUM(N758:N789)</f>
        <v>1252788.57</v>
      </c>
    </row>
    <row r="757" spans="1:14">
      <c r="A757" s="157" t="s">
        <v>12</v>
      </c>
      <c r="B757" s="157" t="s">
        <v>994</v>
      </c>
      <c r="C757" s="176" t="s">
        <v>660</v>
      </c>
      <c r="D757" s="131"/>
      <c r="E757" s="176" t="s">
        <v>7</v>
      </c>
      <c r="F757" s="158"/>
      <c r="G757" s="176" t="s">
        <v>7</v>
      </c>
      <c r="H757" s="157" t="s">
        <v>12</v>
      </c>
      <c r="I757" s="157" t="s">
        <v>994</v>
      </c>
      <c r="J757" s="176" t="s">
        <v>660</v>
      </c>
      <c r="K757" s="131"/>
      <c r="L757" s="176" t="s">
        <v>7</v>
      </c>
      <c r="M757" s="158"/>
      <c r="N757" s="176" t="s">
        <v>7</v>
      </c>
    </row>
    <row r="758" spans="1:14">
      <c r="A758" s="52" t="s">
        <v>1277</v>
      </c>
      <c r="B758" s="52" t="s">
        <v>5</v>
      </c>
      <c r="C758" s="79">
        <v>93000</v>
      </c>
      <c r="D758" s="79"/>
      <c r="E758" s="132">
        <v>70000</v>
      </c>
      <c r="F758" s="63"/>
      <c r="G758" s="79">
        <v>59855.28</v>
      </c>
      <c r="H758" s="52" t="s">
        <v>1933</v>
      </c>
      <c r="I758" s="52" t="s">
        <v>654</v>
      </c>
      <c r="J758" s="79">
        <v>57500</v>
      </c>
      <c r="K758" s="79"/>
      <c r="L758" s="79">
        <v>95000</v>
      </c>
      <c r="M758" s="63"/>
      <c r="N758" s="79">
        <v>41630.14</v>
      </c>
    </row>
    <row r="759" spans="1:14">
      <c r="A759" s="52"/>
      <c r="B759" s="52"/>
      <c r="C759" s="79">
        <v>0</v>
      </c>
      <c r="D759" s="79"/>
      <c r="E759" s="132">
        <v>0</v>
      </c>
      <c r="F759" s="63"/>
      <c r="G759" s="79">
        <v>0</v>
      </c>
      <c r="H759" s="52"/>
      <c r="I759" s="52"/>
      <c r="J759" s="79">
        <v>0</v>
      </c>
      <c r="K759" s="79"/>
      <c r="L759" s="79">
        <v>0</v>
      </c>
      <c r="M759" s="63"/>
      <c r="N759" s="79">
        <v>0</v>
      </c>
    </row>
    <row r="760" spans="1:14">
      <c r="A760" s="50" t="s">
        <v>1916</v>
      </c>
      <c r="B760" s="52" t="s">
        <v>1838</v>
      </c>
      <c r="C760" s="79">
        <v>910000</v>
      </c>
      <c r="D760" s="79"/>
      <c r="E760" s="132">
        <v>1170000</v>
      </c>
      <c r="F760" s="63"/>
      <c r="G760" s="79">
        <v>968328.01</v>
      </c>
      <c r="H760" s="50" t="s">
        <v>1916</v>
      </c>
      <c r="I760" s="52" t="s">
        <v>647</v>
      </c>
      <c r="J760" s="79">
        <v>32000</v>
      </c>
      <c r="K760" s="79"/>
      <c r="L760" s="79">
        <v>15000</v>
      </c>
      <c r="M760" s="63"/>
      <c r="N760" s="79">
        <v>28076.77</v>
      </c>
    </row>
    <row r="761" spans="1:14">
      <c r="A761" s="52"/>
      <c r="B761" s="52"/>
      <c r="C761" s="79">
        <v>0</v>
      </c>
      <c r="D761" s="79"/>
      <c r="E761" s="132">
        <v>0</v>
      </c>
      <c r="F761" s="63"/>
      <c r="G761" s="79">
        <v>0</v>
      </c>
      <c r="H761" s="52"/>
      <c r="I761" s="52"/>
      <c r="J761" s="79">
        <v>0</v>
      </c>
      <c r="K761" s="79"/>
      <c r="L761" s="79">
        <v>0</v>
      </c>
      <c r="M761" s="63"/>
      <c r="N761" s="79">
        <v>0</v>
      </c>
    </row>
    <row r="762" spans="1:14">
      <c r="A762" s="56" t="s">
        <v>997</v>
      </c>
      <c r="B762" s="52" t="s">
        <v>1698</v>
      </c>
      <c r="C762" s="79">
        <v>500000</v>
      </c>
      <c r="D762" s="79"/>
      <c r="E762" s="132">
        <v>500000</v>
      </c>
      <c r="F762" s="63"/>
      <c r="G762" s="79">
        <v>482672.92</v>
      </c>
      <c r="H762" s="52" t="s">
        <v>1917</v>
      </c>
      <c r="I762" s="52" t="s">
        <v>1355</v>
      </c>
      <c r="J762" s="79">
        <v>131400</v>
      </c>
      <c r="K762" s="79"/>
      <c r="L762" s="79">
        <v>127000</v>
      </c>
      <c r="M762" s="63"/>
      <c r="N762" s="79">
        <v>123923.28</v>
      </c>
    </row>
    <row r="763" spans="1:14">
      <c r="A763" s="52"/>
      <c r="B763" s="52"/>
      <c r="C763" s="41" t="s">
        <v>11</v>
      </c>
      <c r="D763" s="41"/>
      <c r="E763" s="41"/>
      <c r="F763" s="75"/>
      <c r="G763" s="41" t="s">
        <v>11</v>
      </c>
      <c r="H763" s="52"/>
      <c r="I763" s="16"/>
      <c r="J763" s="79">
        <v>0</v>
      </c>
      <c r="K763" s="79"/>
      <c r="L763" s="79">
        <v>0</v>
      </c>
      <c r="M763" s="63"/>
      <c r="N763" s="79">
        <v>0</v>
      </c>
    </row>
    <row r="764" spans="1:14">
      <c r="A764" s="50"/>
      <c r="B764" s="52"/>
      <c r="C764" s="115"/>
      <c r="D764" s="115"/>
      <c r="E764" s="115"/>
      <c r="F764" s="77"/>
      <c r="G764" s="115"/>
      <c r="H764" s="52" t="s">
        <v>1918</v>
      </c>
      <c r="I764" s="52" t="s">
        <v>1357</v>
      </c>
      <c r="J764" s="79">
        <v>0</v>
      </c>
      <c r="K764" s="79"/>
      <c r="L764" s="79">
        <v>500</v>
      </c>
      <c r="M764" s="63"/>
      <c r="N764" s="79">
        <v>0</v>
      </c>
    </row>
    <row r="765" spans="1:14">
      <c r="A765" s="52"/>
      <c r="C765" s="41" t="s">
        <v>11</v>
      </c>
      <c r="D765" s="41"/>
      <c r="E765" s="41" t="s">
        <v>11</v>
      </c>
      <c r="F765" s="75"/>
      <c r="G765" s="41" t="s">
        <v>11</v>
      </c>
      <c r="H765" s="62"/>
      <c r="I765" s="16"/>
      <c r="J765" s="79">
        <v>0</v>
      </c>
      <c r="K765" s="79"/>
      <c r="L765" s="79">
        <v>0</v>
      </c>
      <c r="M765" s="63"/>
      <c r="N765" s="79">
        <v>0</v>
      </c>
    </row>
    <row r="766" spans="1:14">
      <c r="A766" s="52"/>
      <c r="B766" s="52"/>
      <c r="C766" s="115"/>
      <c r="D766" s="115"/>
      <c r="E766" s="115"/>
      <c r="F766" s="77"/>
      <c r="G766" s="115"/>
      <c r="H766" s="52" t="s">
        <v>1920</v>
      </c>
      <c r="I766" s="52" t="s">
        <v>1717</v>
      </c>
      <c r="J766" s="79">
        <v>1800</v>
      </c>
      <c r="K766" s="79"/>
      <c r="L766" s="79">
        <v>1800</v>
      </c>
      <c r="M766" s="63"/>
      <c r="N766" s="79">
        <v>1789.11</v>
      </c>
    </row>
    <row r="767" spans="1:14">
      <c r="A767" s="62"/>
      <c r="C767" s="115"/>
      <c r="D767" s="115"/>
      <c r="E767" s="115"/>
      <c r="F767" s="77"/>
      <c r="G767" s="115"/>
      <c r="H767" s="50"/>
      <c r="I767" s="52"/>
      <c r="J767" s="79">
        <v>0</v>
      </c>
      <c r="K767" s="79"/>
      <c r="L767" s="79">
        <v>0</v>
      </c>
      <c r="M767" s="63"/>
      <c r="N767" s="79">
        <v>0</v>
      </c>
    </row>
    <row r="768" spans="1:14">
      <c r="A768" s="52"/>
      <c r="B768" s="52"/>
      <c r="C768" s="115"/>
      <c r="D768" s="115"/>
      <c r="E768" s="115"/>
      <c r="F768" s="77"/>
      <c r="G768" s="115"/>
      <c r="H768" s="52" t="s">
        <v>1923</v>
      </c>
      <c r="I768" s="52" t="s">
        <v>1361</v>
      </c>
      <c r="J768" s="79">
        <v>11500</v>
      </c>
      <c r="K768" s="79"/>
      <c r="L768" s="79">
        <v>13800</v>
      </c>
      <c r="M768" s="63"/>
      <c r="N768" s="79">
        <v>11397.42</v>
      </c>
    </row>
    <row r="769" spans="1:14">
      <c r="A769" s="50"/>
      <c r="B769" s="52"/>
      <c r="C769" s="41"/>
      <c r="D769" s="41"/>
      <c r="E769" s="41"/>
      <c r="F769" s="75"/>
      <c r="G769" s="41"/>
      <c r="H769" s="62"/>
      <c r="I769" s="16"/>
      <c r="J769" s="79">
        <v>0</v>
      </c>
      <c r="K769" s="79"/>
      <c r="L769" s="79">
        <v>0</v>
      </c>
      <c r="M769" s="63"/>
      <c r="N769" s="79">
        <v>0</v>
      </c>
    </row>
    <row r="770" spans="1:14">
      <c r="A770" s="52"/>
      <c r="B770" s="52"/>
      <c r="C770" s="41"/>
      <c r="D770" s="41"/>
      <c r="E770" s="41"/>
      <c r="F770" s="75"/>
      <c r="G770" s="41"/>
      <c r="H770" s="52" t="s">
        <v>1924</v>
      </c>
      <c r="I770" s="52" t="s">
        <v>648</v>
      </c>
      <c r="J770" s="79">
        <v>4400</v>
      </c>
      <c r="K770" s="79"/>
      <c r="L770" s="79">
        <v>3500</v>
      </c>
      <c r="M770" s="63"/>
      <c r="N770" s="79">
        <v>3356.3</v>
      </c>
    </row>
    <row r="771" spans="1:14">
      <c r="A771" s="62"/>
      <c r="C771" s="41"/>
      <c r="D771" s="41"/>
      <c r="E771" s="41"/>
      <c r="F771" s="75"/>
      <c r="G771" s="41"/>
      <c r="H771" s="50"/>
      <c r="I771" s="16"/>
      <c r="J771" s="79">
        <v>0</v>
      </c>
      <c r="K771" s="79"/>
      <c r="L771" s="79">
        <v>0</v>
      </c>
      <c r="M771" s="63"/>
      <c r="N771" s="79">
        <v>0</v>
      </c>
    </row>
    <row r="772" spans="1:14">
      <c r="A772" s="52"/>
      <c r="B772" s="52"/>
      <c r="C772" s="41"/>
      <c r="D772" s="41"/>
      <c r="E772" s="41"/>
      <c r="F772" s="75"/>
      <c r="G772" s="41"/>
      <c r="H772" s="52" t="s">
        <v>1925</v>
      </c>
      <c r="I772" s="52" t="s">
        <v>1363</v>
      </c>
      <c r="J772" s="79">
        <v>71300</v>
      </c>
      <c r="K772" s="79"/>
      <c r="L772" s="79">
        <v>71300</v>
      </c>
      <c r="M772" s="63"/>
      <c r="N772" s="79">
        <v>72262.399999999994</v>
      </c>
    </row>
    <row r="773" spans="1:14">
      <c r="A773" s="50"/>
      <c r="C773" s="41"/>
      <c r="D773" s="41"/>
      <c r="E773" s="41"/>
      <c r="F773" s="75"/>
      <c r="G773" s="41"/>
      <c r="H773" s="61"/>
      <c r="I773" s="61"/>
      <c r="J773" s="79">
        <v>0</v>
      </c>
      <c r="K773" s="79"/>
      <c r="L773" s="79">
        <v>0</v>
      </c>
      <c r="M773" s="63"/>
      <c r="N773" s="79">
        <v>0</v>
      </c>
    </row>
    <row r="774" spans="1:14">
      <c r="A774" s="52"/>
      <c r="B774" s="52"/>
      <c r="C774" s="41"/>
      <c r="D774" s="41"/>
      <c r="E774" s="41"/>
      <c r="F774" s="75"/>
      <c r="G774" s="41"/>
      <c r="H774" s="52" t="s">
        <v>1926</v>
      </c>
      <c r="I774" s="52" t="s">
        <v>1364</v>
      </c>
      <c r="J774" s="79">
        <v>2700</v>
      </c>
      <c r="K774" s="79"/>
      <c r="L774" s="79">
        <v>2700</v>
      </c>
      <c r="M774" s="63"/>
      <c r="N774" s="79">
        <v>3105.67</v>
      </c>
    </row>
    <row r="775" spans="1:14">
      <c r="A775" s="61"/>
      <c r="B775" s="61"/>
      <c r="C775" s="41"/>
      <c r="D775" s="41"/>
      <c r="E775" s="41"/>
      <c r="F775" s="75"/>
      <c r="G775" s="41"/>
      <c r="H775" s="52"/>
      <c r="I775" s="52"/>
      <c r="J775" s="79">
        <v>0</v>
      </c>
      <c r="K775" s="79"/>
      <c r="L775" s="79">
        <v>0</v>
      </c>
      <c r="M775" s="63"/>
      <c r="N775" s="79">
        <v>0</v>
      </c>
    </row>
    <row r="776" spans="1:14">
      <c r="A776" s="52"/>
      <c r="B776" s="52"/>
      <c r="C776" s="41"/>
      <c r="D776" s="41"/>
      <c r="E776" s="41"/>
      <c r="F776" s="75"/>
      <c r="G776" s="41"/>
      <c r="H776" s="50" t="s">
        <v>276</v>
      </c>
      <c r="I776" s="52" t="s">
        <v>650</v>
      </c>
      <c r="J776" s="79">
        <v>5400</v>
      </c>
      <c r="K776" s="79"/>
      <c r="L776" s="79">
        <v>5400</v>
      </c>
      <c r="M776" s="63"/>
      <c r="N776" s="79">
        <v>5215.8900000000003</v>
      </c>
    </row>
    <row r="777" spans="1:14">
      <c r="A777" s="52"/>
      <c r="B777" s="52"/>
      <c r="C777" s="41"/>
      <c r="D777" s="41"/>
      <c r="E777" s="41"/>
      <c r="F777" s="75"/>
      <c r="G777" s="41"/>
      <c r="H777" s="52"/>
      <c r="I777" s="52"/>
      <c r="J777" s="79">
        <v>0</v>
      </c>
      <c r="K777" s="79"/>
      <c r="L777" s="79">
        <v>0</v>
      </c>
      <c r="M777" s="63"/>
      <c r="N777" s="79">
        <v>0</v>
      </c>
    </row>
    <row r="778" spans="1:14">
      <c r="A778" s="50"/>
      <c r="B778" s="52"/>
      <c r="C778" s="41"/>
      <c r="D778" s="41"/>
      <c r="E778" s="41"/>
      <c r="F778" s="75"/>
      <c r="G778" s="41"/>
      <c r="H778" s="52" t="s">
        <v>1928</v>
      </c>
      <c r="I778" s="52" t="s">
        <v>1366</v>
      </c>
      <c r="J778" s="79">
        <v>176200</v>
      </c>
      <c r="K778" s="79"/>
      <c r="L778" s="79">
        <v>167900</v>
      </c>
      <c r="M778" s="63"/>
      <c r="N778" s="79">
        <v>160189.5</v>
      </c>
    </row>
    <row r="779" spans="1:14">
      <c r="A779" s="52"/>
      <c r="B779" s="52"/>
      <c r="C779" s="41"/>
      <c r="D779" s="41"/>
      <c r="E779" s="41"/>
      <c r="F779" s="75"/>
      <c r="G779" s="41"/>
      <c r="H779" s="50"/>
      <c r="I779" s="16"/>
      <c r="J779" s="79">
        <v>0</v>
      </c>
      <c r="K779" s="79"/>
      <c r="L779" s="79">
        <v>0</v>
      </c>
      <c r="M779" s="63"/>
      <c r="N779" s="79">
        <v>0</v>
      </c>
    </row>
    <row r="780" spans="1:14">
      <c r="A780" s="52"/>
      <c r="B780" s="52"/>
      <c r="C780" s="41"/>
      <c r="D780" s="41"/>
      <c r="E780" s="41"/>
      <c r="F780" s="75"/>
      <c r="G780" s="41"/>
      <c r="H780" s="50" t="s">
        <v>1758</v>
      </c>
      <c r="I780" s="16" t="s">
        <v>669</v>
      </c>
      <c r="J780" s="79">
        <v>53200</v>
      </c>
      <c r="K780" s="79"/>
      <c r="L780" s="79">
        <v>53200</v>
      </c>
      <c r="M780" s="63"/>
      <c r="N780" s="79">
        <v>0</v>
      </c>
    </row>
    <row r="781" spans="1:14">
      <c r="A781" s="50"/>
      <c r="C781" s="115"/>
      <c r="D781" s="115"/>
      <c r="E781" s="115"/>
      <c r="F781" s="77"/>
      <c r="G781" s="115"/>
      <c r="H781" s="50"/>
      <c r="I781" s="16"/>
      <c r="J781" s="79">
        <v>0</v>
      </c>
      <c r="K781" s="79"/>
      <c r="L781" s="79">
        <v>0</v>
      </c>
      <c r="M781" s="63"/>
      <c r="N781" s="79">
        <v>0</v>
      </c>
    </row>
    <row r="782" spans="1:14">
      <c r="A782" s="50"/>
      <c r="C782" s="137"/>
      <c r="D782" s="137"/>
      <c r="E782" s="137"/>
      <c r="F782" s="138"/>
      <c r="G782" s="137"/>
      <c r="H782" s="52" t="s">
        <v>1938</v>
      </c>
      <c r="I782" s="52" t="s">
        <v>816</v>
      </c>
      <c r="J782" s="79">
        <v>47500</v>
      </c>
      <c r="K782" s="79"/>
      <c r="L782" s="79">
        <v>47500</v>
      </c>
      <c r="M782" s="63"/>
      <c r="N782" s="79">
        <v>47181.599999999999</v>
      </c>
    </row>
    <row r="783" spans="1:14">
      <c r="A783" s="50"/>
      <c r="C783" s="115"/>
      <c r="D783" s="115"/>
      <c r="E783" s="115"/>
      <c r="F783" s="77"/>
      <c r="G783" s="115"/>
      <c r="H783" s="50"/>
      <c r="I783" s="16"/>
      <c r="J783" s="79">
        <v>0</v>
      </c>
      <c r="K783" s="79"/>
      <c r="L783" s="79">
        <v>0</v>
      </c>
      <c r="M783" s="63"/>
      <c r="N783" s="79">
        <v>0</v>
      </c>
    </row>
    <row r="784" spans="1:14">
      <c r="A784" s="52"/>
      <c r="B784" s="52"/>
      <c r="C784" s="115"/>
      <c r="D784" s="115"/>
      <c r="E784" s="115"/>
      <c r="F784" s="77"/>
      <c r="G784" s="115"/>
      <c r="H784" s="52" t="s">
        <v>277</v>
      </c>
      <c r="I784" s="16" t="s">
        <v>657</v>
      </c>
      <c r="J784" s="79">
        <v>27000</v>
      </c>
      <c r="K784" s="79"/>
      <c r="L784" s="79">
        <v>27000</v>
      </c>
      <c r="M784" s="63"/>
      <c r="N784" s="79">
        <v>20027.32</v>
      </c>
    </row>
    <row r="785" spans="1:14">
      <c r="A785" s="50"/>
      <c r="C785" s="115"/>
      <c r="D785" s="115"/>
      <c r="E785" s="115"/>
      <c r="F785" s="77"/>
      <c r="G785" s="115"/>
      <c r="H785" s="52"/>
      <c r="I785" s="16"/>
      <c r="J785" s="79">
        <v>0</v>
      </c>
      <c r="K785" s="79"/>
      <c r="L785" s="79">
        <v>0</v>
      </c>
      <c r="M785" s="63"/>
      <c r="N785" s="79">
        <v>0</v>
      </c>
    </row>
    <row r="786" spans="1:14">
      <c r="A786" s="52"/>
      <c r="C786" s="115"/>
      <c r="D786" s="115"/>
      <c r="E786" s="115"/>
      <c r="F786" s="77"/>
      <c r="G786" s="115"/>
      <c r="H786" s="52" t="s">
        <v>1940</v>
      </c>
      <c r="I786" s="16" t="s">
        <v>817</v>
      </c>
      <c r="J786" s="79">
        <v>381100</v>
      </c>
      <c r="K786" s="79"/>
      <c r="L786" s="79">
        <v>390000</v>
      </c>
      <c r="M786" s="63"/>
      <c r="N786" s="79">
        <v>734633.17</v>
      </c>
    </row>
    <row r="787" spans="1:14">
      <c r="A787" s="52"/>
      <c r="C787" s="115"/>
      <c r="D787" s="115"/>
      <c r="E787" s="115"/>
      <c r="F787" s="77"/>
      <c r="G787" s="115"/>
      <c r="H787" s="52"/>
      <c r="I787" s="16"/>
      <c r="J787" s="79">
        <v>0</v>
      </c>
      <c r="K787" s="79"/>
      <c r="L787" s="79">
        <v>0</v>
      </c>
      <c r="M787" s="63"/>
      <c r="N787" s="79">
        <v>0</v>
      </c>
    </row>
    <row r="788" spans="1:14">
      <c r="A788" s="52"/>
      <c r="B788" s="46"/>
      <c r="C788" s="139"/>
      <c r="D788" s="139"/>
      <c r="E788" s="139"/>
      <c r="F788" s="128"/>
      <c r="G788" s="139"/>
      <c r="H788" s="50" t="s">
        <v>273</v>
      </c>
      <c r="I788" s="16" t="s">
        <v>16</v>
      </c>
      <c r="J788" s="79">
        <v>500000</v>
      </c>
      <c r="K788" s="79"/>
      <c r="L788" s="79">
        <v>500000</v>
      </c>
      <c r="M788" s="63"/>
      <c r="N788" s="79">
        <v>0</v>
      </c>
    </row>
    <row r="789" spans="1:14">
      <c r="A789" s="28"/>
      <c r="C789" s="115"/>
      <c r="D789" s="115"/>
      <c r="E789" s="115"/>
      <c r="F789" s="77"/>
      <c r="G789" s="115"/>
      <c r="H789" s="28"/>
      <c r="I789" s="16"/>
      <c r="J789" s="41"/>
      <c r="K789" s="41"/>
      <c r="L789" s="41"/>
      <c r="M789" s="41"/>
      <c r="N789" s="79"/>
    </row>
    <row r="790" spans="1:14">
      <c r="A790" s="28"/>
      <c r="C790" s="115"/>
      <c r="D790" s="115"/>
      <c r="E790" s="115"/>
      <c r="F790" s="77"/>
      <c r="G790" s="115"/>
      <c r="H790" s="28"/>
      <c r="I790" s="16"/>
      <c r="J790" s="41"/>
      <c r="K790" s="41"/>
      <c r="L790" s="41"/>
      <c r="M790" s="41"/>
      <c r="N790" s="79"/>
    </row>
    <row r="791" spans="1:14">
      <c r="A791" s="50" t="s">
        <v>1535</v>
      </c>
      <c r="B791" s="52" t="s">
        <v>975</v>
      </c>
      <c r="C791" s="41">
        <f>SUM(C826)</f>
        <v>5000000</v>
      </c>
      <c r="D791" s="41"/>
      <c r="E791" s="41">
        <f>SUM(E826)</f>
        <v>4757000</v>
      </c>
      <c r="F791" s="41">
        <f>SUM(F826)</f>
        <v>0</v>
      </c>
      <c r="G791" s="41">
        <f>SUM(G826)</f>
        <v>4516986.71</v>
      </c>
      <c r="H791" s="50" t="s">
        <v>1737</v>
      </c>
      <c r="I791" s="52" t="s">
        <v>975</v>
      </c>
      <c r="J791" s="41">
        <f>SUM(J793,J826)</f>
        <v>6875500</v>
      </c>
      <c r="K791" s="41"/>
      <c r="L791" s="41">
        <f>SUM(L793,L826)</f>
        <v>6517900</v>
      </c>
      <c r="M791" s="41">
        <f>SUM(M793,M826)</f>
        <v>0</v>
      </c>
      <c r="N791" s="41">
        <f>SUM(N793,N826)</f>
        <v>6616788.5100000007</v>
      </c>
    </row>
    <row r="792" spans="1:14">
      <c r="A792" s="157" t="s">
        <v>12</v>
      </c>
      <c r="B792" s="157" t="s">
        <v>994</v>
      </c>
      <c r="C792" s="176" t="s">
        <v>660</v>
      </c>
      <c r="D792" s="131"/>
      <c r="E792" s="176" t="s">
        <v>7</v>
      </c>
      <c r="F792" s="158"/>
      <c r="G792" s="176" t="s">
        <v>7</v>
      </c>
      <c r="H792" s="157" t="s">
        <v>12</v>
      </c>
      <c r="I792" s="157" t="s">
        <v>994</v>
      </c>
      <c r="J792" s="176" t="s">
        <v>660</v>
      </c>
      <c r="K792" s="131"/>
      <c r="L792" s="176" t="s">
        <v>7</v>
      </c>
      <c r="M792" s="158"/>
      <c r="N792" s="176" t="s">
        <v>7</v>
      </c>
    </row>
    <row r="793" spans="1:14">
      <c r="A793" s="50"/>
      <c r="B793" s="50"/>
      <c r="C793" s="140"/>
      <c r="D793" s="140"/>
      <c r="E793" s="140"/>
      <c r="F793" s="122"/>
      <c r="G793" s="140"/>
      <c r="H793" s="50" t="s">
        <v>328</v>
      </c>
      <c r="I793" s="50" t="s">
        <v>1716</v>
      </c>
      <c r="J793" s="41">
        <f>SUM(J795:J824)</f>
        <v>1875500</v>
      </c>
      <c r="K793" s="41"/>
      <c r="L793" s="41">
        <f>SUM(L795:L824)</f>
        <v>1760900</v>
      </c>
      <c r="M793" s="41">
        <f>SUM(M795:M824)</f>
        <v>0</v>
      </c>
      <c r="N793" s="41">
        <f>SUM(N795:N824)</f>
        <v>1648395.3</v>
      </c>
    </row>
    <row r="794" spans="1:14">
      <c r="A794" s="157"/>
      <c r="B794" s="157"/>
      <c r="C794" s="176"/>
      <c r="D794" s="131"/>
      <c r="E794" s="176"/>
      <c r="F794" s="158"/>
      <c r="G794" s="176"/>
      <c r="H794" s="157" t="s">
        <v>12</v>
      </c>
      <c r="I794" s="157" t="s">
        <v>994</v>
      </c>
      <c r="J794" s="176" t="s">
        <v>660</v>
      </c>
      <c r="K794" s="131"/>
      <c r="L794" s="176" t="s">
        <v>7</v>
      </c>
      <c r="M794" s="158"/>
      <c r="N794" s="176" t="s">
        <v>7</v>
      </c>
    </row>
    <row r="795" spans="1:14">
      <c r="A795" s="52"/>
      <c r="B795" s="52"/>
      <c r="C795" s="136"/>
      <c r="D795" s="136"/>
      <c r="E795" s="136"/>
      <c r="F795" s="76"/>
      <c r="G795" s="136"/>
      <c r="H795" s="52" t="s">
        <v>1915</v>
      </c>
      <c r="I795" s="52" t="s">
        <v>1353</v>
      </c>
      <c r="J795" s="79">
        <v>1157400</v>
      </c>
      <c r="K795" s="79"/>
      <c r="L795" s="79">
        <v>1109000</v>
      </c>
      <c r="M795" s="63"/>
      <c r="N795" s="79">
        <v>1081853.81</v>
      </c>
    </row>
    <row r="796" spans="1:14">
      <c r="A796" s="48"/>
      <c r="B796" s="52"/>
      <c r="C796" s="136"/>
      <c r="D796" s="136"/>
      <c r="E796" s="136"/>
      <c r="F796" s="76"/>
      <c r="G796" s="136"/>
      <c r="H796" s="48"/>
      <c r="I796" s="52"/>
      <c r="J796" s="79">
        <v>0</v>
      </c>
      <c r="K796" s="79"/>
      <c r="L796" s="79">
        <v>0</v>
      </c>
      <c r="M796" s="63"/>
      <c r="N796" s="79">
        <v>0</v>
      </c>
    </row>
    <row r="797" spans="1:14">
      <c r="A797" s="50"/>
      <c r="B797" s="52"/>
      <c r="C797" s="136"/>
      <c r="D797" s="136"/>
      <c r="E797" s="136"/>
      <c r="F797" s="76"/>
      <c r="G797" s="136"/>
      <c r="H797" s="50" t="s">
        <v>1932</v>
      </c>
      <c r="I797" s="52" t="s">
        <v>1369</v>
      </c>
      <c r="J797" s="79">
        <v>22000</v>
      </c>
      <c r="K797" s="79"/>
      <c r="L797" s="79">
        <v>22000</v>
      </c>
      <c r="M797" s="63"/>
      <c r="N797" s="79">
        <v>27292.560000000001</v>
      </c>
    </row>
    <row r="798" spans="1:14">
      <c r="A798" s="50"/>
      <c r="B798" s="52"/>
      <c r="C798" s="136"/>
      <c r="D798" s="136"/>
      <c r="E798" s="136"/>
      <c r="F798" s="76"/>
      <c r="G798" s="136"/>
      <c r="H798" s="50"/>
      <c r="I798" s="52"/>
      <c r="J798" s="79">
        <v>0</v>
      </c>
      <c r="K798" s="79"/>
      <c r="L798" s="79">
        <v>0</v>
      </c>
      <c r="M798" s="63"/>
      <c r="N798" s="79">
        <v>0</v>
      </c>
    </row>
    <row r="799" spans="1:14">
      <c r="A799" s="50"/>
      <c r="C799" s="136"/>
      <c r="D799" s="136"/>
      <c r="E799" s="136"/>
      <c r="F799" s="76"/>
      <c r="G799" s="136"/>
      <c r="H799" s="88" t="s">
        <v>1933</v>
      </c>
      <c r="I799" s="52" t="s">
        <v>666</v>
      </c>
      <c r="J799" s="79">
        <v>274100</v>
      </c>
      <c r="K799" s="79"/>
      <c r="L799" s="79">
        <v>274100</v>
      </c>
      <c r="M799" s="63"/>
      <c r="N799" s="79"/>
    </row>
    <row r="800" spans="1:14">
      <c r="A800" s="50"/>
      <c r="C800" s="136"/>
      <c r="D800" s="136"/>
      <c r="E800" s="136"/>
      <c r="F800" s="76"/>
      <c r="G800" s="136"/>
      <c r="H800" s="88"/>
      <c r="I800" s="52"/>
      <c r="J800" s="79">
        <v>0</v>
      </c>
      <c r="K800" s="79"/>
      <c r="L800" s="79">
        <v>0</v>
      </c>
      <c r="M800" s="63"/>
      <c r="N800" s="79">
        <v>0</v>
      </c>
    </row>
    <row r="801" spans="1:14">
      <c r="A801" s="50"/>
      <c r="B801" s="52"/>
      <c r="C801" s="136"/>
      <c r="D801" s="136"/>
      <c r="E801" s="136"/>
      <c r="F801" s="76"/>
      <c r="G801" s="136"/>
      <c r="H801" s="50" t="s">
        <v>1916</v>
      </c>
      <c r="I801" s="52" t="s">
        <v>661</v>
      </c>
      <c r="J801" s="79">
        <v>9000</v>
      </c>
      <c r="K801" s="79"/>
      <c r="L801" s="41">
        <v>5000</v>
      </c>
      <c r="M801" s="63"/>
      <c r="N801" s="79">
        <v>3608.93</v>
      </c>
    </row>
    <row r="802" spans="1:14">
      <c r="A802" s="52"/>
      <c r="C802" s="136"/>
      <c r="D802" s="136"/>
      <c r="E802" s="136"/>
      <c r="F802" s="76"/>
      <c r="G802" s="136"/>
      <c r="H802" s="52"/>
      <c r="I802" s="16"/>
      <c r="J802" s="79">
        <v>0</v>
      </c>
      <c r="K802" s="79"/>
      <c r="L802" s="41">
        <v>0</v>
      </c>
      <c r="M802" s="63"/>
      <c r="N802" s="79">
        <v>0</v>
      </c>
    </row>
    <row r="803" spans="1:14">
      <c r="A803" s="52"/>
      <c r="B803" s="52"/>
      <c r="C803" s="136"/>
      <c r="D803" s="136"/>
      <c r="E803" s="136"/>
      <c r="F803" s="76"/>
      <c r="G803" s="136"/>
      <c r="H803" s="52" t="s">
        <v>329</v>
      </c>
      <c r="I803" s="52" t="s">
        <v>662</v>
      </c>
      <c r="J803" s="79">
        <v>208800</v>
      </c>
      <c r="K803" s="79"/>
      <c r="L803" s="41">
        <v>149000</v>
      </c>
      <c r="M803" s="63"/>
      <c r="N803" s="79">
        <v>197056.38</v>
      </c>
    </row>
    <row r="804" spans="1:14">
      <c r="A804" s="52"/>
      <c r="C804" s="136"/>
      <c r="D804" s="136"/>
      <c r="E804" s="136"/>
      <c r="F804" s="76"/>
      <c r="G804" s="136"/>
      <c r="H804" s="52"/>
      <c r="I804" s="16"/>
      <c r="J804" s="79">
        <v>0</v>
      </c>
      <c r="K804" s="79"/>
      <c r="L804" s="41">
        <v>0</v>
      </c>
      <c r="M804" s="63"/>
      <c r="N804" s="79">
        <v>0</v>
      </c>
    </row>
    <row r="805" spans="1:14">
      <c r="A805" s="52"/>
      <c r="B805" s="52"/>
      <c r="C805" s="136"/>
      <c r="D805" s="136"/>
      <c r="E805" s="136"/>
      <c r="F805" s="76"/>
      <c r="G805" s="136"/>
      <c r="H805" s="52" t="s">
        <v>330</v>
      </c>
      <c r="I805" s="52" t="s">
        <v>663</v>
      </c>
      <c r="J805" s="79">
        <v>16100</v>
      </c>
      <c r="K805" s="79"/>
      <c r="L805" s="41">
        <v>16500</v>
      </c>
      <c r="M805" s="63"/>
      <c r="N805" s="79">
        <v>15147.45</v>
      </c>
    </row>
    <row r="806" spans="1:14">
      <c r="A806" s="52"/>
      <c r="C806" s="136"/>
      <c r="D806" s="136"/>
      <c r="E806" s="136"/>
      <c r="F806" s="76"/>
      <c r="G806" s="136"/>
      <c r="H806" s="52"/>
      <c r="I806" s="16"/>
      <c r="J806" s="79">
        <v>0</v>
      </c>
      <c r="K806" s="79"/>
      <c r="L806" s="41"/>
      <c r="M806" s="63"/>
      <c r="N806" s="79">
        <v>0</v>
      </c>
    </row>
    <row r="807" spans="1:14">
      <c r="A807" s="52"/>
      <c r="B807" s="52"/>
      <c r="C807" s="136"/>
      <c r="D807" s="136"/>
      <c r="E807" s="136"/>
      <c r="F807" s="76"/>
      <c r="G807" s="136"/>
      <c r="H807" s="52" t="s">
        <v>331</v>
      </c>
      <c r="I807" s="52" t="s">
        <v>1026</v>
      </c>
      <c r="J807" s="79">
        <v>12600</v>
      </c>
      <c r="K807" s="79"/>
      <c r="L807" s="41">
        <v>8000</v>
      </c>
      <c r="M807" s="63"/>
      <c r="N807" s="79">
        <v>6368.52</v>
      </c>
    </row>
    <row r="808" spans="1:14">
      <c r="A808" s="62"/>
      <c r="C808" s="136"/>
      <c r="D808" s="136"/>
      <c r="E808" s="136"/>
      <c r="F808" s="76"/>
      <c r="G808" s="136"/>
      <c r="H808" s="62"/>
      <c r="I808" s="16"/>
      <c r="J808" s="79">
        <v>0</v>
      </c>
      <c r="K808" s="79"/>
      <c r="L808" s="41">
        <v>0</v>
      </c>
      <c r="M808" s="63"/>
      <c r="N808" s="79">
        <v>0</v>
      </c>
    </row>
    <row r="809" spans="1:14">
      <c r="A809" s="50"/>
      <c r="C809" s="136"/>
      <c r="D809" s="136"/>
      <c r="E809" s="136"/>
      <c r="F809" s="76"/>
      <c r="G809" s="136"/>
      <c r="H809" s="50" t="s">
        <v>1920</v>
      </c>
      <c r="I809" s="16" t="s">
        <v>659</v>
      </c>
      <c r="J809" s="79">
        <v>2300</v>
      </c>
      <c r="K809" s="79"/>
      <c r="L809" s="41">
        <v>2300</v>
      </c>
      <c r="M809" s="63"/>
      <c r="N809" s="79">
        <v>2199.0700000000002</v>
      </c>
    </row>
    <row r="810" spans="1:14">
      <c r="A810" s="62"/>
      <c r="C810" s="136"/>
      <c r="D810" s="136"/>
      <c r="E810" s="136"/>
      <c r="F810" s="76"/>
      <c r="G810" s="136"/>
      <c r="H810" s="62"/>
      <c r="I810" s="16"/>
      <c r="J810" s="79">
        <v>0</v>
      </c>
      <c r="K810" s="79"/>
      <c r="L810" s="41">
        <v>0</v>
      </c>
      <c r="M810" s="63"/>
      <c r="N810" s="79">
        <v>0</v>
      </c>
    </row>
    <row r="811" spans="1:14">
      <c r="A811" s="52"/>
      <c r="B811" s="52"/>
      <c r="C811" s="136"/>
      <c r="D811" s="136"/>
      <c r="E811" s="136"/>
      <c r="F811" s="76"/>
      <c r="G811" s="136"/>
      <c r="H811" s="52" t="s">
        <v>332</v>
      </c>
      <c r="I811" s="52" t="s">
        <v>1361</v>
      </c>
      <c r="J811" s="79">
        <v>12900</v>
      </c>
      <c r="K811" s="79"/>
      <c r="L811" s="41">
        <v>10000</v>
      </c>
      <c r="M811" s="63"/>
      <c r="N811" s="79">
        <v>12730.38</v>
      </c>
    </row>
    <row r="812" spans="1:14">
      <c r="A812" s="52"/>
      <c r="C812" s="136"/>
      <c r="D812" s="136"/>
      <c r="E812" s="136"/>
      <c r="F812" s="76"/>
      <c r="G812" s="136"/>
      <c r="H812" s="52"/>
      <c r="I812" s="16"/>
      <c r="J812" s="79">
        <v>0</v>
      </c>
      <c r="K812" s="79"/>
      <c r="L812" s="41">
        <v>0</v>
      </c>
      <c r="M812" s="63"/>
      <c r="N812" s="79">
        <v>0</v>
      </c>
    </row>
    <row r="813" spans="1:14">
      <c r="A813" s="50"/>
      <c r="B813" s="52"/>
      <c r="C813" s="136"/>
      <c r="D813" s="136"/>
      <c r="E813" s="136"/>
      <c r="F813" s="76"/>
      <c r="G813" s="136"/>
      <c r="H813" s="50" t="s">
        <v>1925</v>
      </c>
      <c r="I813" s="52" t="s">
        <v>1363</v>
      </c>
      <c r="J813" s="79">
        <v>12000</v>
      </c>
      <c r="K813" s="79"/>
      <c r="L813" s="41">
        <v>12000</v>
      </c>
      <c r="M813" s="63"/>
      <c r="N813" s="79">
        <v>15097.92</v>
      </c>
    </row>
    <row r="814" spans="1:14">
      <c r="A814" s="62"/>
      <c r="C814" s="136"/>
      <c r="D814" s="136"/>
      <c r="E814" s="136"/>
      <c r="F814" s="76"/>
      <c r="G814" s="136"/>
      <c r="H814" s="62"/>
      <c r="I814" s="16"/>
      <c r="J814" s="79">
        <v>0</v>
      </c>
      <c r="K814" s="79"/>
      <c r="L814" s="41">
        <v>0</v>
      </c>
      <c r="M814" s="63"/>
      <c r="N814" s="79">
        <v>0</v>
      </c>
    </row>
    <row r="815" spans="1:14">
      <c r="A815" s="52"/>
      <c r="B815" s="52"/>
      <c r="C815" s="136"/>
      <c r="D815" s="136"/>
      <c r="E815" s="136"/>
      <c r="F815" s="76"/>
      <c r="G815" s="136"/>
      <c r="H815" s="52" t="s">
        <v>1926</v>
      </c>
      <c r="I815" s="52" t="s">
        <v>1364</v>
      </c>
      <c r="J815" s="79">
        <v>10000</v>
      </c>
      <c r="K815" s="79"/>
      <c r="L815" s="41">
        <v>12000</v>
      </c>
      <c r="M815" s="63"/>
      <c r="N815" s="79">
        <v>4494.68</v>
      </c>
    </row>
    <row r="816" spans="1:14">
      <c r="A816" s="62"/>
      <c r="C816" s="136"/>
      <c r="D816" s="136"/>
      <c r="E816" s="136"/>
      <c r="F816" s="76"/>
      <c r="G816" s="136"/>
      <c r="H816" s="62"/>
      <c r="I816" s="16"/>
      <c r="J816" s="79">
        <v>0</v>
      </c>
      <c r="K816" s="79"/>
      <c r="L816" s="41">
        <v>0</v>
      </c>
      <c r="M816" s="63"/>
      <c r="N816" s="79">
        <v>0</v>
      </c>
    </row>
    <row r="817" spans="1:14">
      <c r="A817" s="52"/>
      <c r="B817" s="52"/>
      <c r="C817" s="115"/>
      <c r="D817" s="115"/>
      <c r="E817" s="115"/>
      <c r="F817" s="77"/>
      <c r="G817" s="115"/>
      <c r="H817" s="52" t="s">
        <v>1097</v>
      </c>
      <c r="I817" s="52" t="s">
        <v>1365</v>
      </c>
      <c r="J817" s="79">
        <v>100</v>
      </c>
      <c r="K817" s="79"/>
      <c r="L817" s="41">
        <v>100</v>
      </c>
      <c r="M817" s="63"/>
      <c r="N817" s="79">
        <v>138.84</v>
      </c>
    </row>
    <row r="818" spans="1:14">
      <c r="A818" s="52"/>
      <c r="B818" s="52"/>
      <c r="C818" s="115"/>
      <c r="D818" s="115"/>
      <c r="E818" s="115"/>
      <c r="F818" s="77"/>
      <c r="G818" s="115"/>
      <c r="H818" s="52"/>
      <c r="I818" s="52"/>
      <c r="J818" s="79">
        <v>0</v>
      </c>
      <c r="K818" s="79"/>
      <c r="L818" s="41">
        <v>0</v>
      </c>
      <c r="M818" s="63"/>
      <c r="N818" s="79">
        <v>0</v>
      </c>
    </row>
    <row r="819" spans="1:14">
      <c r="A819" s="50"/>
      <c r="B819" s="52"/>
      <c r="C819" s="115"/>
      <c r="D819" s="115"/>
      <c r="E819" s="115"/>
      <c r="F819" s="77"/>
      <c r="G819" s="115"/>
      <c r="H819" s="50" t="s">
        <v>1100</v>
      </c>
      <c r="I819" s="52" t="s">
        <v>664</v>
      </c>
      <c r="J819" s="79">
        <v>1800</v>
      </c>
      <c r="K819" s="79"/>
      <c r="L819" s="41">
        <v>1800</v>
      </c>
      <c r="M819" s="63"/>
      <c r="N819" s="79">
        <v>1794</v>
      </c>
    </row>
    <row r="820" spans="1:14">
      <c r="A820" s="50"/>
      <c r="B820" s="52"/>
      <c r="C820" s="115"/>
      <c r="D820" s="115"/>
      <c r="E820" s="115"/>
      <c r="F820" s="77"/>
      <c r="G820" s="115"/>
      <c r="H820" s="50"/>
      <c r="I820" s="52"/>
      <c r="J820" s="79">
        <v>0</v>
      </c>
      <c r="K820" s="79"/>
      <c r="L820" s="41">
        <v>0</v>
      </c>
      <c r="M820" s="63"/>
      <c r="N820" s="79">
        <v>0</v>
      </c>
    </row>
    <row r="821" spans="1:14">
      <c r="A821" s="50"/>
      <c r="B821" s="52"/>
      <c r="C821" s="104"/>
      <c r="D821" s="104"/>
      <c r="E821" s="104"/>
      <c r="F821" s="47"/>
      <c r="G821" s="104"/>
      <c r="H821" s="50" t="s">
        <v>1928</v>
      </c>
      <c r="I821" s="52" t="s">
        <v>36</v>
      </c>
      <c r="J821" s="79">
        <v>84400</v>
      </c>
      <c r="K821" s="79"/>
      <c r="L821" s="41">
        <v>72100</v>
      </c>
      <c r="M821" s="63"/>
      <c r="N821" s="79">
        <v>76772.58</v>
      </c>
    </row>
    <row r="822" spans="1:14">
      <c r="A822" s="50"/>
      <c r="B822" s="52"/>
      <c r="C822" s="104"/>
      <c r="D822" s="104"/>
      <c r="E822" s="104"/>
      <c r="F822" s="47"/>
      <c r="G822" s="104"/>
      <c r="H822" s="50" t="s">
        <v>1940</v>
      </c>
      <c r="I822" s="52" t="s">
        <v>665</v>
      </c>
      <c r="J822" s="79">
        <v>32000</v>
      </c>
      <c r="K822" s="79"/>
      <c r="L822" s="41">
        <v>37000</v>
      </c>
      <c r="M822" s="63"/>
      <c r="N822" s="79">
        <v>31666.720000000001</v>
      </c>
    </row>
    <row r="823" spans="1:14">
      <c r="A823" s="48"/>
      <c r="B823" s="48"/>
      <c r="C823" s="104"/>
      <c r="D823" s="104"/>
      <c r="E823" s="104"/>
      <c r="F823" s="47"/>
      <c r="G823" s="104"/>
      <c r="H823" s="50" t="s">
        <v>273</v>
      </c>
      <c r="I823" s="52" t="s">
        <v>1715</v>
      </c>
      <c r="J823" s="79">
        <v>20000</v>
      </c>
      <c r="K823" s="79"/>
      <c r="L823" s="79">
        <v>30000</v>
      </c>
      <c r="M823" s="63"/>
      <c r="N823" s="79">
        <v>9458</v>
      </c>
    </row>
    <row r="824" spans="1:14">
      <c r="A824" s="48"/>
      <c r="B824" s="48"/>
      <c r="C824" s="104"/>
      <c r="D824" s="104"/>
      <c r="E824" s="104"/>
      <c r="F824" s="47"/>
      <c r="G824" s="104"/>
      <c r="H824" s="50" t="s">
        <v>1453</v>
      </c>
      <c r="I824" s="52" t="s">
        <v>745</v>
      </c>
      <c r="J824" s="41"/>
      <c r="K824" s="41"/>
      <c r="L824" s="41"/>
      <c r="M824" s="41"/>
      <c r="N824" s="79">
        <v>162715.46</v>
      </c>
    </row>
    <row r="825" spans="1:14">
      <c r="B825" s="52"/>
      <c r="C825" s="41">
        <v>0</v>
      </c>
      <c r="D825" s="41"/>
      <c r="E825" s="41"/>
      <c r="F825" s="75"/>
      <c r="G825" s="41"/>
      <c r="I825" s="52"/>
      <c r="J825" s="41"/>
      <c r="K825" s="41"/>
      <c r="L825" s="41"/>
      <c r="M825" s="41"/>
      <c r="N825" s="83"/>
    </row>
    <row r="826" spans="1:14">
      <c r="A826" s="50" t="s">
        <v>1536</v>
      </c>
      <c r="B826" s="52" t="s">
        <v>24</v>
      </c>
      <c r="C826" s="41">
        <f>SUM(C828:C838)</f>
        <v>5000000</v>
      </c>
      <c r="D826" s="41"/>
      <c r="E826" s="41">
        <f>SUM(E828:E838)</f>
        <v>4757000</v>
      </c>
      <c r="F826" s="41">
        <f>SUM(F828:F838)</f>
        <v>0</v>
      </c>
      <c r="G826" s="41">
        <f>SUM(G828:G838)</f>
        <v>4516986.71</v>
      </c>
      <c r="H826" s="50" t="s">
        <v>1101</v>
      </c>
      <c r="I826" s="52" t="s">
        <v>24</v>
      </c>
      <c r="J826" s="41">
        <f>SUM(J828:J851)</f>
        <v>5000000</v>
      </c>
      <c r="K826" s="41"/>
      <c r="L826" s="41">
        <f>SUM(L828:L851)</f>
        <v>4757000</v>
      </c>
      <c r="M826" s="41">
        <f>SUM(M828:M851)</f>
        <v>0</v>
      </c>
      <c r="N826" s="41">
        <f>SUM(N828:N851)</f>
        <v>4968393.2100000009</v>
      </c>
    </row>
    <row r="827" spans="1:14">
      <c r="A827" s="157" t="s">
        <v>12</v>
      </c>
      <c r="B827" s="157" t="s">
        <v>994</v>
      </c>
      <c r="C827" s="176" t="s">
        <v>660</v>
      </c>
      <c r="D827" s="131"/>
      <c r="E827" s="176" t="s">
        <v>7</v>
      </c>
      <c r="F827" s="158"/>
      <c r="G827" s="176" t="s">
        <v>7</v>
      </c>
      <c r="H827" s="157" t="s">
        <v>12</v>
      </c>
      <c r="I827" s="157" t="s">
        <v>994</v>
      </c>
      <c r="J827" s="176" t="s">
        <v>660</v>
      </c>
      <c r="K827" s="131"/>
      <c r="L827" s="176" t="s">
        <v>7</v>
      </c>
      <c r="M827" s="158"/>
      <c r="N827" s="176" t="s">
        <v>7</v>
      </c>
    </row>
    <row r="828" spans="1:14">
      <c r="A828" s="88" t="s">
        <v>1277</v>
      </c>
      <c r="B828" s="52" t="s">
        <v>5</v>
      </c>
      <c r="C828" s="79">
        <v>4330000</v>
      </c>
      <c r="D828" s="79"/>
      <c r="E828" s="132">
        <v>4000000</v>
      </c>
      <c r="F828" s="63"/>
      <c r="G828" s="79">
        <v>3814798.4</v>
      </c>
      <c r="H828" s="88" t="s">
        <v>1933</v>
      </c>
      <c r="I828" s="52" t="s">
        <v>666</v>
      </c>
      <c r="J828" s="79">
        <v>4254200</v>
      </c>
      <c r="K828" s="79"/>
      <c r="L828" s="41">
        <v>3999900</v>
      </c>
      <c r="M828" s="63"/>
      <c r="N828" s="79">
        <v>4205629.99</v>
      </c>
    </row>
    <row r="829" spans="1:14">
      <c r="A829" s="62"/>
      <c r="C829" s="79">
        <v>0</v>
      </c>
      <c r="D829" s="79"/>
      <c r="E829" s="132">
        <v>0</v>
      </c>
      <c r="F829" s="63"/>
      <c r="G829" s="79">
        <v>0</v>
      </c>
      <c r="H829" s="62"/>
      <c r="I829" s="16"/>
      <c r="J829" s="79">
        <v>0</v>
      </c>
      <c r="K829" s="79"/>
      <c r="L829" s="41">
        <v>0</v>
      </c>
      <c r="M829" s="63"/>
      <c r="N829" s="79">
        <v>0</v>
      </c>
    </row>
    <row r="830" spans="1:14">
      <c r="A830" s="50" t="s">
        <v>1916</v>
      </c>
      <c r="B830" s="52" t="s">
        <v>203</v>
      </c>
      <c r="C830" s="79">
        <v>560000</v>
      </c>
      <c r="D830" s="79"/>
      <c r="E830" s="132">
        <v>560000</v>
      </c>
      <c r="F830" s="63"/>
      <c r="G830" s="79">
        <v>446067.62</v>
      </c>
      <c r="H830" s="50" t="s">
        <v>1757</v>
      </c>
      <c r="I830" s="52" t="s">
        <v>667</v>
      </c>
      <c r="J830" s="79">
        <v>560000</v>
      </c>
      <c r="K830" s="79"/>
      <c r="L830" s="41">
        <v>560000</v>
      </c>
      <c r="M830" s="63"/>
      <c r="N830" s="79">
        <v>605620.80000000005</v>
      </c>
    </row>
    <row r="831" spans="1:14">
      <c r="A831" s="50"/>
      <c r="B831" s="52"/>
      <c r="C831" s="79">
        <v>0</v>
      </c>
      <c r="D831" s="79"/>
      <c r="E831" s="132">
        <v>0</v>
      </c>
      <c r="F831" s="63"/>
      <c r="G831" s="79">
        <v>0</v>
      </c>
      <c r="H831" s="50"/>
      <c r="I831" s="52"/>
      <c r="J831" s="79">
        <v>0</v>
      </c>
      <c r="K831" s="79"/>
      <c r="L831" s="41"/>
      <c r="M831" s="63"/>
      <c r="N831" s="79">
        <v>0</v>
      </c>
    </row>
    <row r="832" spans="1:14">
      <c r="A832" s="50" t="s">
        <v>997</v>
      </c>
      <c r="B832" s="52" t="s">
        <v>204</v>
      </c>
      <c r="C832" s="79">
        <v>80000</v>
      </c>
      <c r="D832" s="79"/>
      <c r="E832" s="132">
        <v>115000</v>
      </c>
      <c r="F832" s="63"/>
      <c r="G832" s="79">
        <v>138027.69</v>
      </c>
      <c r="H832" s="56" t="s">
        <v>1920</v>
      </c>
      <c r="I832" s="52" t="s">
        <v>638</v>
      </c>
      <c r="J832" s="79">
        <v>1600</v>
      </c>
      <c r="K832" s="79"/>
      <c r="L832" s="41">
        <v>2000</v>
      </c>
      <c r="M832" s="63"/>
      <c r="N832" s="79">
        <v>1899.59</v>
      </c>
    </row>
    <row r="833" spans="1:14">
      <c r="C833" s="79">
        <v>0</v>
      </c>
      <c r="D833" s="79"/>
      <c r="E833" s="132">
        <v>0</v>
      </c>
      <c r="F833" s="63"/>
      <c r="G833" s="79">
        <v>0</v>
      </c>
      <c r="H833" s="56"/>
      <c r="I833" s="52"/>
      <c r="J833" s="79">
        <v>0</v>
      </c>
      <c r="K833" s="79"/>
      <c r="L833" s="41"/>
      <c r="M833" s="63"/>
      <c r="N833" s="79">
        <v>0</v>
      </c>
    </row>
    <row r="834" spans="1:14">
      <c r="A834" s="50" t="s">
        <v>416</v>
      </c>
      <c r="B834" s="52" t="s">
        <v>1533</v>
      </c>
      <c r="C834" s="79">
        <v>0</v>
      </c>
      <c r="D834" s="79"/>
      <c r="E834" s="132">
        <v>32000</v>
      </c>
      <c r="F834" s="63"/>
      <c r="G834" s="79">
        <v>1000</v>
      </c>
      <c r="H834" s="50" t="s">
        <v>1925</v>
      </c>
      <c r="I834" s="52" t="s">
        <v>1363</v>
      </c>
      <c r="J834" s="79">
        <v>8000</v>
      </c>
      <c r="K834" s="79"/>
      <c r="L834" s="41">
        <v>8000</v>
      </c>
      <c r="M834" s="63"/>
      <c r="N834" s="79"/>
    </row>
    <row r="835" spans="1:14">
      <c r="C835" s="79">
        <v>0</v>
      </c>
      <c r="D835" s="79"/>
      <c r="E835" s="132">
        <v>0</v>
      </c>
      <c r="F835" s="63"/>
      <c r="G835" s="79">
        <v>0</v>
      </c>
      <c r="H835" s="50"/>
      <c r="I835" s="52"/>
      <c r="J835" s="79">
        <v>0</v>
      </c>
      <c r="K835" s="79"/>
      <c r="L835" s="41"/>
      <c r="M835" s="63"/>
      <c r="N835" s="79">
        <v>0</v>
      </c>
    </row>
    <row r="836" spans="1:14">
      <c r="A836" s="56" t="s">
        <v>1288</v>
      </c>
      <c r="B836" s="16" t="s">
        <v>1853</v>
      </c>
      <c r="C836" s="79">
        <v>30000</v>
      </c>
      <c r="D836" s="79"/>
      <c r="E836" s="132">
        <v>50000</v>
      </c>
      <c r="F836" s="63"/>
      <c r="G836" s="79"/>
      <c r="H836" s="52" t="s">
        <v>1927</v>
      </c>
      <c r="I836" s="52" t="s">
        <v>1365</v>
      </c>
      <c r="J836" s="79">
        <v>400</v>
      </c>
      <c r="K836" s="79"/>
      <c r="L836" s="41">
        <v>400</v>
      </c>
      <c r="M836" s="63"/>
      <c r="N836" s="79">
        <v>416.49</v>
      </c>
    </row>
    <row r="837" spans="1:14">
      <c r="C837" s="115"/>
      <c r="D837" s="115"/>
      <c r="E837" s="115"/>
      <c r="F837" s="77"/>
      <c r="G837" s="115"/>
      <c r="H837" s="62"/>
      <c r="I837" s="16"/>
      <c r="J837" s="79">
        <v>0</v>
      </c>
      <c r="K837" s="79"/>
      <c r="L837" s="41">
        <v>0</v>
      </c>
      <c r="M837" s="63"/>
      <c r="N837" s="79">
        <v>0</v>
      </c>
    </row>
    <row r="838" spans="1:14">
      <c r="A838" s="50" t="s">
        <v>1565</v>
      </c>
      <c r="B838" s="52" t="s">
        <v>335</v>
      </c>
      <c r="C838" s="79">
        <v>0</v>
      </c>
      <c r="D838" s="79"/>
      <c r="E838" s="132">
        <v>0</v>
      </c>
      <c r="F838" s="63"/>
      <c r="G838" s="79">
        <v>117093</v>
      </c>
      <c r="H838" s="52" t="s">
        <v>1100</v>
      </c>
      <c r="I838" s="52" t="s">
        <v>668</v>
      </c>
      <c r="J838" s="79">
        <v>4800</v>
      </c>
      <c r="K838" s="79"/>
      <c r="L838" s="41">
        <v>4800</v>
      </c>
      <c r="M838" s="63"/>
      <c r="N838" s="79">
        <v>4884</v>
      </c>
    </row>
    <row r="839" spans="1:14">
      <c r="A839" s="62"/>
      <c r="B839" s="16" t="s">
        <v>334</v>
      </c>
      <c r="C839" s="137"/>
      <c r="D839" s="137"/>
      <c r="E839" s="137"/>
      <c r="F839" s="138"/>
      <c r="G839" s="137"/>
      <c r="H839" s="52"/>
      <c r="I839" s="52"/>
      <c r="J839" s="79">
        <v>0</v>
      </c>
      <c r="K839" s="79"/>
      <c r="L839" s="41">
        <v>0</v>
      </c>
      <c r="M839" s="63"/>
      <c r="N839" s="79">
        <v>0</v>
      </c>
    </row>
    <row r="840" spans="1:14">
      <c r="H840" s="56" t="s">
        <v>1758</v>
      </c>
      <c r="I840" s="16" t="s">
        <v>669</v>
      </c>
      <c r="J840" s="79">
        <v>17000</v>
      </c>
      <c r="K840" s="79"/>
      <c r="L840" s="41">
        <v>17000</v>
      </c>
      <c r="M840" s="63"/>
      <c r="N840" s="79">
        <v>0</v>
      </c>
    </row>
    <row r="841" spans="1:14">
      <c r="A841" s="52"/>
      <c r="B841" s="52"/>
      <c r="C841" s="139"/>
      <c r="D841" s="139"/>
      <c r="E841" s="139"/>
      <c r="F841" s="128"/>
      <c r="G841" s="139"/>
      <c r="H841" s="56"/>
      <c r="I841" s="16"/>
      <c r="J841" s="79">
        <v>0</v>
      </c>
      <c r="K841" s="79"/>
      <c r="L841" s="41">
        <v>0</v>
      </c>
      <c r="M841" s="63"/>
      <c r="N841" s="79">
        <v>0</v>
      </c>
    </row>
    <row r="842" spans="1:14">
      <c r="A842" s="56"/>
      <c r="C842" s="104"/>
      <c r="D842" s="104"/>
      <c r="E842" s="104"/>
      <c r="F842" s="47"/>
      <c r="G842" s="104"/>
      <c r="H842" s="50" t="s">
        <v>1938</v>
      </c>
      <c r="I842" s="52" t="s">
        <v>670</v>
      </c>
      <c r="J842" s="79">
        <v>25000</v>
      </c>
      <c r="K842" s="79"/>
      <c r="L842" s="41">
        <v>25000</v>
      </c>
      <c r="M842" s="63"/>
      <c r="N842" s="79">
        <v>21239.79</v>
      </c>
    </row>
    <row r="843" spans="1:14">
      <c r="A843" s="56"/>
      <c r="C843" s="41"/>
      <c r="D843" s="41"/>
      <c r="E843" s="41"/>
      <c r="F843" s="75"/>
      <c r="G843" s="41"/>
      <c r="I843" s="16"/>
      <c r="J843" s="79">
        <v>0</v>
      </c>
      <c r="K843" s="79"/>
      <c r="L843" s="41">
        <v>0</v>
      </c>
      <c r="M843" s="63"/>
      <c r="N843" s="79">
        <v>0</v>
      </c>
    </row>
    <row r="844" spans="1:14">
      <c r="A844" s="50"/>
      <c r="B844" s="52"/>
      <c r="C844" s="104"/>
      <c r="D844" s="104"/>
      <c r="E844" s="104"/>
      <c r="F844" s="47"/>
      <c r="G844" s="104"/>
      <c r="H844" s="52" t="s">
        <v>277</v>
      </c>
      <c r="I844" s="52" t="s">
        <v>1714</v>
      </c>
      <c r="J844" s="79">
        <v>19000</v>
      </c>
      <c r="K844" s="79"/>
      <c r="L844" s="41">
        <v>19000</v>
      </c>
      <c r="M844" s="63"/>
      <c r="N844" s="79">
        <v>18588.939999999999</v>
      </c>
    </row>
    <row r="845" spans="1:14">
      <c r="C845" s="115"/>
      <c r="D845" s="115"/>
      <c r="E845" s="115"/>
      <c r="F845" s="77"/>
      <c r="G845" s="115"/>
      <c r="H845" s="50"/>
      <c r="I845" s="52"/>
      <c r="J845" s="79">
        <v>0</v>
      </c>
      <c r="K845" s="79"/>
      <c r="L845" s="41"/>
      <c r="M845" s="63"/>
      <c r="N845" s="79">
        <v>0</v>
      </c>
    </row>
    <row r="846" spans="1:14">
      <c r="A846" s="52"/>
      <c r="B846" s="52"/>
      <c r="C846" s="115"/>
      <c r="D846" s="115"/>
      <c r="E846" s="115"/>
      <c r="F846" s="77"/>
      <c r="G846" s="115"/>
      <c r="H846" s="50" t="s">
        <v>273</v>
      </c>
      <c r="I846" s="52" t="s">
        <v>202</v>
      </c>
      <c r="J846" s="79">
        <v>80000</v>
      </c>
      <c r="K846" s="79"/>
      <c r="L846" s="41">
        <v>90500</v>
      </c>
      <c r="M846" s="63"/>
      <c r="N846" s="79">
        <v>80513.63</v>
      </c>
    </row>
    <row r="847" spans="1:14">
      <c r="A847" s="52"/>
      <c r="B847" s="52"/>
      <c r="C847" s="115"/>
      <c r="D847" s="115"/>
      <c r="E847" s="115"/>
      <c r="F847" s="77"/>
      <c r="G847" s="115"/>
      <c r="H847" s="52"/>
      <c r="I847" s="52"/>
      <c r="J847" s="45"/>
      <c r="K847" s="45"/>
      <c r="L847" s="41">
        <v>0</v>
      </c>
      <c r="M847" s="63"/>
      <c r="N847" s="79">
        <v>0</v>
      </c>
    </row>
    <row r="848" spans="1:14">
      <c r="A848" s="52"/>
      <c r="B848" s="52"/>
      <c r="C848" s="115"/>
      <c r="D848" s="115"/>
      <c r="E848" s="115"/>
      <c r="F848" s="77"/>
      <c r="G848" s="115"/>
      <c r="H848" s="50" t="s">
        <v>270</v>
      </c>
      <c r="I848" s="52" t="s">
        <v>1533</v>
      </c>
      <c r="J848" s="79"/>
      <c r="K848" s="79"/>
      <c r="L848" s="41">
        <v>30400</v>
      </c>
      <c r="M848" s="63"/>
      <c r="N848" s="79">
        <v>29599.98</v>
      </c>
    </row>
    <row r="849" spans="1:14">
      <c r="A849" s="52"/>
      <c r="B849" s="52"/>
      <c r="C849" s="115"/>
      <c r="D849" s="115"/>
      <c r="E849" s="115"/>
      <c r="F849" s="77"/>
      <c r="G849" s="115"/>
      <c r="H849" s="50"/>
      <c r="I849" s="52"/>
      <c r="J849" s="79">
        <v>0</v>
      </c>
      <c r="K849" s="79"/>
      <c r="L849" s="41">
        <v>0</v>
      </c>
      <c r="M849" s="63"/>
      <c r="N849" s="79">
        <v>0</v>
      </c>
    </row>
    <row r="850" spans="1:14">
      <c r="A850" s="50"/>
      <c r="C850" s="139"/>
      <c r="D850" s="139"/>
      <c r="E850" s="139"/>
      <c r="F850" s="128"/>
      <c r="G850" s="139"/>
      <c r="H850" s="50" t="s">
        <v>1452</v>
      </c>
      <c r="I850" s="16" t="s">
        <v>1853</v>
      </c>
      <c r="J850" s="41">
        <v>30000</v>
      </c>
      <c r="K850" s="41"/>
      <c r="L850" s="41"/>
      <c r="M850" s="41"/>
      <c r="N850" s="83"/>
    </row>
    <row r="851" spans="1:14">
      <c r="A851" s="52"/>
      <c r="B851" s="46"/>
      <c r="C851" s="139"/>
      <c r="D851" s="139"/>
      <c r="E851" s="139"/>
      <c r="F851" s="128"/>
      <c r="G851" s="139"/>
      <c r="H851" s="45"/>
      <c r="I851" s="45"/>
      <c r="J851" s="45"/>
      <c r="K851" s="45"/>
      <c r="L851" s="41"/>
      <c r="M851" s="41"/>
      <c r="N851" s="79"/>
    </row>
    <row r="852" spans="1:14">
      <c r="A852" s="50" t="s">
        <v>19</v>
      </c>
      <c r="B852" s="16" t="s">
        <v>1226</v>
      </c>
      <c r="C852" s="41">
        <f>SUM(C854,C871)</f>
        <v>270000</v>
      </c>
      <c r="D852" s="41"/>
      <c r="E852" s="41">
        <f>SUM(E854,E871)</f>
        <v>405000</v>
      </c>
      <c r="F852" s="41">
        <f>SUM(F854,F871)</f>
        <v>0</v>
      </c>
      <c r="G852" s="41">
        <f>SUM(G854,G871)</f>
        <v>280828.94</v>
      </c>
      <c r="H852" s="50">
        <v>82530</v>
      </c>
      <c r="I852" s="16" t="s">
        <v>1226</v>
      </c>
      <c r="J852" s="41">
        <f>SUM(J854,J871)</f>
        <v>411300</v>
      </c>
      <c r="K852" s="41"/>
      <c r="L852" s="41">
        <f>SUM(L854,L871)</f>
        <v>332900</v>
      </c>
      <c r="M852" s="41">
        <f>SUM(M854,M871)</f>
        <v>0</v>
      </c>
      <c r="N852" s="41">
        <f>SUM(N854,N871)</f>
        <v>495007.19000000006</v>
      </c>
    </row>
    <row r="853" spans="1:14">
      <c r="A853" s="157" t="s">
        <v>12</v>
      </c>
      <c r="B853" s="157" t="s">
        <v>994</v>
      </c>
      <c r="C853" s="176" t="s">
        <v>660</v>
      </c>
      <c r="D853" s="131"/>
      <c r="E853" s="176" t="s">
        <v>7</v>
      </c>
      <c r="F853" s="158"/>
      <c r="G853" s="176" t="s">
        <v>7</v>
      </c>
      <c r="H853" s="157" t="s">
        <v>12</v>
      </c>
      <c r="I853" s="157" t="s">
        <v>994</v>
      </c>
      <c r="J853" s="176" t="s">
        <v>660</v>
      </c>
      <c r="K853" s="131"/>
      <c r="L853" s="176" t="s">
        <v>7</v>
      </c>
      <c r="M853" s="158"/>
      <c r="N853" s="176" t="s">
        <v>7</v>
      </c>
    </row>
    <row r="854" spans="1:14">
      <c r="A854" s="50" t="s">
        <v>20</v>
      </c>
      <c r="B854" s="16" t="s">
        <v>1227</v>
      </c>
      <c r="C854" s="41">
        <f>SUM(C856:C860)</f>
        <v>50000</v>
      </c>
      <c r="D854" s="41"/>
      <c r="E854" s="41">
        <f>SUM(E856:E860)</f>
        <v>165000</v>
      </c>
      <c r="F854" s="63"/>
      <c r="G854" s="41">
        <f>SUM(G856:G860)</f>
        <v>50024.44</v>
      </c>
      <c r="H854" s="50" t="s">
        <v>17</v>
      </c>
      <c r="I854" s="16" t="s">
        <v>1227</v>
      </c>
      <c r="J854" s="41">
        <f>SUM(J856:J868)</f>
        <v>191300</v>
      </c>
      <c r="K854" s="41"/>
      <c r="L854" s="41">
        <f>SUM(L856:L868)</f>
        <v>168800</v>
      </c>
      <c r="M854" s="41">
        <f>SUM(M856:M868)</f>
        <v>0</v>
      </c>
      <c r="N854" s="41">
        <f>SUM(N856:N868)</f>
        <v>198272.19000000003</v>
      </c>
    </row>
    <row r="855" spans="1:14">
      <c r="A855" s="157" t="s">
        <v>12</v>
      </c>
      <c r="B855" s="157" t="s">
        <v>994</v>
      </c>
      <c r="C855" s="176" t="s">
        <v>660</v>
      </c>
      <c r="D855" s="131"/>
      <c r="E855" s="176" t="s">
        <v>7</v>
      </c>
      <c r="F855" s="158"/>
      <c r="G855" s="176" t="s">
        <v>7</v>
      </c>
      <c r="H855" s="157" t="s">
        <v>12</v>
      </c>
      <c r="I855" s="157" t="s">
        <v>994</v>
      </c>
      <c r="J855" s="176" t="s">
        <v>660</v>
      </c>
      <c r="K855" s="131"/>
      <c r="L855" s="176" t="s">
        <v>7</v>
      </c>
      <c r="M855" s="158"/>
      <c r="N855" s="176" t="s">
        <v>7</v>
      </c>
    </row>
    <row r="856" spans="1:14">
      <c r="A856" s="50" t="s">
        <v>1108</v>
      </c>
      <c r="B856" s="16" t="s">
        <v>1228</v>
      </c>
      <c r="C856" s="79">
        <v>50000</v>
      </c>
      <c r="D856" s="79"/>
      <c r="E856" s="132">
        <v>65000</v>
      </c>
      <c r="F856" s="63"/>
      <c r="G856" s="79">
        <v>50024.44</v>
      </c>
      <c r="H856" s="50" t="s">
        <v>1915</v>
      </c>
      <c r="I856" s="16" t="s">
        <v>666</v>
      </c>
      <c r="J856" s="79">
        <v>133100</v>
      </c>
      <c r="K856" s="79"/>
      <c r="L856" s="41">
        <v>133100</v>
      </c>
      <c r="M856" s="63"/>
      <c r="N856" s="79">
        <v>143368.51</v>
      </c>
    </row>
    <row r="857" spans="1:14">
      <c r="A857" s="50"/>
      <c r="C857" s="79">
        <v>0</v>
      </c>
      <c r="D857" s="79"/>
      <c r="E857" s="132">
        <v>0</v>
      </c>
      <c r="F857" s="63"/>
      <c r="G857" s="79">
        <v>0</v>
      </c>
      <c r="H857" s="50"/>
      <c r="I857" s="16"/>
      <c r="J857" s="79">
        <v>0</v>
      </c>
      <c r="K857" s="79"/>
      <c r="L857" s="41">
        <v>0</v>
      </c>
      <c r="M857" s="63"/>
      <c r="N857" s="79">
        <v>0</v>
      </c>
    </row>
    <row r="858" spans="1:14">
      <c r="A858" s="56" t="s">
        <v>1916</v>
      </c>
      <c r="B858" s="16" t="s">
        <v>1936</v>
      </c>
      <c r="C858" s="79"/>
      <c r="D858" s="79"/>
      <c r="E858" s="132">
        <v>50000</v>
      </c>
      <c r="F858" s="63"/>
      <c r="G858" s="79">
        <v>0</v>
      </c>
      <c r="H858" s="52" t="s">
        <v>102</v>
      </c>
      <c r="I858" s="52" t="s">
        <v>661</v>
      </c>
      <c r="J858" s="79">
        <v>2900</v>
      </c>
      <c r="K858" s="79"/>
      <c r="L858" s="41">
        <v>2900</v>
      </c>
      <c r="M858" s="63"/>
      <c r="N858" s="79">
        <v>3511.57</v>
      </c>
    </row>
    <row r="859" spans="1:14">
      <c r="A859" s="50"/>
      <c r="C859" s="79">
        <v>0</v>
      </c>
      <c r="D859" s="79"/>
      <c r="E859" s="132">
        <v>0</v>
      </c>
      <c r="F859" s="63"/>
      <c r="G859" s="79">
        <v>0</v>
      </c>
      <c r="H859" s="50"/>
      <c r="I859" s="16"/>
      <c r="J859" s="79">
        <v>0</v>
      </c>
      <c r="K859" s="79"/>
      <c r="L859" s="41">
        <v>0</v>
      </c>
      <c r="M859" s="63"/>
      <c r="N859" s="79">
        <v>0</v>
      </c>
    </row>
    <row r="860" spans="1:14">
      <c r="A860" s="56" t="s">
        <v>997</v>
      </c>
      <c r="B860" s="52" t="s">
        <v>1937</v>
      </c>
      <c r="C860" s="79"/>
      <c r="D860" s="79"/>
      <c r="E860" s="132">
        <v>50000</v>
      </c>
      <c r="F860" s="63"/>
      <c r="G860" s="79">
        <v>0</v>
      </c>
      <c r="H860" s="52" t="s">
        <v>330</v>
      </c>
      <c r="I860" s="52" t="s">
        <v>1357</v>
      </c>
      <c r="J860" s="79">
        <v>4100</v>
      </c>
      <c r="K860" s="79"/>
      <c r="L860" s="41">
        <v>3900</v>
      </c>
      <c r="M860" s="63"/>
      <c r="N860" s="79">
        <v>3878.16</v>
      </c>
    </row>
    <row r="861" spans="1:14">
      <c r="C861" s="41"/>
      <c r="D861" s="41"/>
      <c r="E861" s="115"/>
      <c r="F861" s="77"/>
      <c r="G861" s="41"/>
      <c r="H861" s="50"/>
      <c r="I861" s="16"/>
      <c r="J861" s="79">
        <v>0</v>
      </c>
      <c r="K861" s="79"/>
      <c r="L861" s="41">
        <v>0</v>
      </c>
      <c r="M861" s="63"/>
      <c r="N861" s="79">
        <v>0</v>
      </c>
    </row>
    <row r="862" spans="1:14">
      <c r="A862" s="52"/>
      <c r="B862" s="52"/>
      <c r="C862" s="41"/>
      <c r="D862" s="41"/>
      <c r="E862" s="115"/>
      <c r="F862" s="77"/>
      <c r="G862" s="41"/>
      <c r="H862" s="50" t="s">
        <v>1919</v>
      </c>
      <c r="I862" s="16" t="s">
        <v>785</v>
      </c>
      <c r="J862" s="79">
        <v>900</v>
      </c>
      <c r="K862" s="79"/>
      <c r="L862" s="41">
        <v>900</v>
      </c>
      <c r="M862" s="63"/>
      <c r="N862" s="79">
        <v>734.82</v>
      </c>
    </row>
    <row r="863" spans="1:14">
      <c r="C863" s="41"/>
      <c r="D863" s="41"/>
      <c r="E863" s="115"/>
      <c r="F863" s="77"/>
      <c r="G863" s="41"/>
      <c r="H863" s="50"/>
      <c r="I863" s="16"/>
      <c r="J863" s="79">
        <v>0</v>
      </c>
      <c r="K863" s="79"/>
      <c r="L863" s="41">
        <v>0</v>
      </c>
      <c r="M863" s="63"/>
      <c r="N863" s="79">
        <v>0</v>
      </c>
    </row>
    <row r="864" spans="1:14">
      <c r="A864" s="52"/>
      <c r="B864" s="52"/>
      <c r="C864" s="41"/>
      <c r="D864" s="41"/>
      <c r="E864" s="115"/>
      <c r="F864" s="77"/>
      <c r="G864" s="41"/>
      <c r="H864" s="50" t="s">
        <v>1920</v>
      </c>
      <c r="I864" s="16" t="s">
        <v>659</v>
      </c>
      <c r="J864" s="79">
        <v>500</v>
      </c>
      <c r="K864" s="79"/>
      <c r="L864" s="41">
        <v>500</v>
      </c>
      <c r="M864" s="63"/>
      <c r="N864" s="79">
        <v>800</v>
      </c>
    </row>
    <row r="865" spans="1:14">
      <c r="A865" s="50"/>
      <c r="C865" s="41"/>
      <c r="D865" s="41"/>
      <c r="E865" s="115"/>
      <c r="F865" s="77"/>
      <c r="G865" s="41"/>
      <c r="H865" s="50"/>
      <c r="I865" s="16"/>
      <c r="J865" s="79">
        <v>0</v>
      </c>
      <c r="K865" s="79"/>
      <c r="L865" s="41">
        <v>0</v>
      </c>
      <c r="M865" s="63"/>
      <c r="N865" s="79">
        <v>0</v>
      </c>
    </row>
    <row r="866" spans="1:14">
      <c r="A866" s="50"/>
      <c r="C866" s="41"/>
      <c r="D866" s="41"/>
      <c r="E866" s="115"/>
      <c r="F866" s="77"/>
      <c r="G866" s="41"/>
      <c r="H866" s="52" t="s">
        <v>332</v>
      </c>
      <c r="I866" s="52" t="s">
        <v>1361</v>
      </c>
      <c r="J866" s="79">
        <v>8400</v>
      </c>
      <c r="K866" s="79"/>
      <c r="L866" s="41">
        <v>2700</v>
      </c>
      <c r="M866" s="63"/>
      <c r="N866" s="79">
        <v>8308.86</v>
      </c>
    </row>
    <row r="867" spans="1:14">
      <c r="A867" s="50"/>
      <c r="C867" s="41"/>
      <c r="D867" s="41"/>
      <c r="E867" s="115"/>
      <c r="F867" s="77"/>
      <c r="G867" s="41"/>
      <c r="H867" s="50"/>
      <c r="I867" s="16"/>
      <c r="J867" s="79">
        <v>0</v>
      </c>
      <c r="K867" s="79"/>
      <c r="L867" s="41">
        <v>0</v>
      </c>
      <c r="M867" s="63"/>
      <c r="N867" s="79">
        <v>0</v>
      </c>
    </row>
    <row r="868" spans="1:14">
      <c r="A868" s="50"/>
      <c r="C868" s="41"/>
      <c r="D868" s="41"/>
      <c r="E868" s="115"/>
      <c r="F868" s="77"/>
      <c r="G868" s="41"/>
      <c r="H868" s="52" t="s">
        <v>1928</v>
      </c>
      <c r="I868" s="52" t="s">
        <v>1366</v>
      </c>
      <c r="J868" s="79">
        <v>41400</v>
      </c>
      <c r="K868" s="79"/>
      <c r="L868" s="41">
        <v>24800</v>
      </c>
      <c r="M868" s="63"/>
      <c r="N868" s="79">
        <v>37670.269999999997</v>
      </c>
    </row>
    <row r="869" spans="1:14">
      <c r="A869" s="50"/>
      <c r="C869" s="41"/>
      <c r="D869" s="41"/>
      <c r="E869" s="115"/>
      <c r="F869" s="77"/>
      <c r="G869" s="41"/>
      <c r="I869" s="16"/>
      <c r="J869" s="124"/>
      <c r="K869" s="124"/>
      <c r="L869" s="41">
        <v>0</v>
      </c>
      <c r="M869" s="41"/>
      <c r="N869" s="79"/>
    </row>
    <row r="870" spans="1:14">
      <c r="A870" s="56"/>
      <c r="C870" s="41"/>
      <c r="D870" s="41"/>
      <c r="E870" s="115"/>
      <c r="F870" s="77"/>
      <c r="G870" s="41"/>
      <c r="I870" s="16"/>
      <c r="J870" s="41"/>
      <c r="K870" s="41"/>
      <c r="L870" s="41"/>
      <c r="M870" s="41"/>
      <c r="N870" s="83"/>
    </row>
    <row r="871" spans="1:14">
      <c r="A871" s="50" t="s">
        <v>21</v>
      </c>
      <c r="B871" s="16" t="s">
        <v>1229</v>
      </c>
      <c r="C871" s="41">
        <f>SUM(C873)</f>
        <v>220000</v>
      </c>
      <c r="D871" s="41"/>
      <c r="E871" s="41">
        <f>SUM(E873)</f>
        <v>240000</v>
      </c>
      <c r="F871" s="41">
        <f>SUM(F873)</f>
        <v>0</v>
      </c>
      <c r="G871" s="41">
        <f>SUM(G873)</f>
        <v>230804.5</v>
      </c>
      <c r="H871" s="50" t="s">
        <v>18</v>
      </c>
      <c r="I871" s="16" t="s">
        <v>1229</v>
      </c>
      <c r="J871" s="41">
        <f>SUM(J873:J881)</f>
        <v>220000</v>
      </c>
      <c r="K871" s="41"/>
      <c r="L871" s="41">
        <f>SUM(L873:L881)</f>
        <v>164100</v>
      </c>
      <c r="M871" s="41">
        <f>SUM(M873:M881)</f>
        <v>0</v>
      </c>
      <c r="N871" s="41">
        <f>SUM(N873:N881)</f>
        <v>296735</v>
      </c>
    </row>
    <row r="872" spans="1:14">
      <c r="A872" s="157" t="s">
        <v>12</v>
      </c>
      <c r="B872" s="157" t="s">
        <v>994</v>
      </c>
      <c r="C872" s="176" t="s">
        <v>660</v>
      </c>
      <c r="D872" s="131"/>
      <c r="E872" s="176" t="s">
        <v>7</v>
      </c>
      <c r="F872" s="158"/>
      <c r="G872" s="176" t="s">
        <v>7</v>
      </c>
      <c r="H872" s="157" t="s">
        <v>12</v>
      </c>
      <c r="I872" s="157" t="s">
        <v>994</v>
      </c>
      <c r="J872" s="176" t="s">
        <v>660</v>
      </c>
      <c r="K872" s="131"/>
      <c r="L872" s="176" t="s">
        <v>7</v>
      </c>
      <c r="M872" s="158"/>
      <c r="N872" s="176" t="s">
        <v>7</v>
      </c>
    </row>
    <row r="873" spans="1:14">
      <c r="A873" s="52" t="s">
        <v>1277</v>
      </c>
      <c r="B873" s="52" t="s">
        <v>5</v>
      </c>
      <c r="C873" s="79">
        <v>220000</v>
      </c>
      <c r="D873" s="79"/>
      <c r="E873" s="132">
        <v>240000</v>
      </c>
      <c r="F873" s="63"/>
      <c r="G873" s="79">
        <v>230804.5</v>
      </c>
      <c r="H873" s="52" t="s">
        <v>1933</v>
      </c>
      <c r="I873" s="52" t="s">
        <v>654</v>
      </c>
      <c r="J873" s="79">
        <v>189500</v>
      </c>
      <c r="K873" s="79"/>
      <c r="L873" s="41">
        <v>100000</v>
      </c>
      <c r="M873" s="63"/>
      <c r="N873" s="79">
        <v>231379</v>
      </c>
    </row>
    <row r="874" spans="1:14">
      <c r="A874" s="52"/>
      <c r="B874" s="52"/>
      <c r="C874" s="41"/>
      <c r="D874" s="41"/>
      <c r="E874" s="115"/>
      <c r="F874" s="77"/>
      <c r="G874" s="41"/>
      <c r="H874" s="50"/>
      <c r="I874" s="52"/>
      <c r="J874" s="79">
        <v>0</v>
      </c>
      <c r="K874" s="79"/>
      <c r="L874" s="79">
        <v>0</v>
      </c>
      <c r="M874" s="63"/>
      <c r="N874" s="79"/>
    </row>
    <row r="875" spans="1:14">
      <c r="A875" s="50"/>
      <c r="B875" s="52"/>
      <c r="C875" s="41"/>
      <c r="D875" s="41"/>
      <c r="E875" s="115"/>
      <c r="F875" s="77"/>
      <c r="G875" s="41"/>
      <c r="H875" s="50" t="s">
        <v>276</v>
      </c>
      <c r="I875" s="52" t="s">
        <v>650</v>
      </c>
      <c r="J875" s="79">
        <v>22000</v>
      </c>
      <c r="K875" s="79"/>
      <c r="L875" s="41">
        <v>22000</v>
      </c>
      <c r="M875" s="63"/>
      <c r="N875" s="79">
        <v>23082</v>
      </c>
    </row>
    <row r="876" spans="1:14">
      <c r="A876" s="50"/>
      <c r="B876" s="52"/>
      <c r="C876" s="41"/>
      <c r="D876" s="41"/>
      <c r="E876" s="115"/>
      <c r="F876" s="77"/>
      <c r="G876" s="41"/>
      <c r="H876" s="50"/>
      <c r="I876" s="16"/>
      <c r="J876" s="79">
        <v>0</v>
      </c>
      <c r="K876" s="79"/>
      <c r="L876" s="41">
        <v>0</v>
      </c>
      <c r="M876" s="63"/>
      <c r="N876" s="79"/>
    </row>
    <row r="877" spans="1:14">
      <c r="A877" s="52"/>
      <c r="B877" s="52"/>
      <c r="C877" s="41"/>
      <c r="D877" s="41"/>
      <c r="E877" s="115"/>
      <c r="F877" s="77"/>
      <c r="G877" s="41"/>
      <c r="H877" s="52" t="s">
        <v>1928</v>
      </c>
      <c r="I877" s="52" t="s">
        <v>1366</v>
      </c>
      <c r="J877" s="79">
        <v>500</v>
      </c>
      <c r="K877" s="79"/>
      <c r="L877" s="41">
        <v>10300</v>
      </c>
      <c r="M877" s="63"/>
      <c r="N877" s="79">
        <v>438</v>
      </c>
    </row>
    <row r="878" spans="1:14">
      <c r="A878" s="50"/>
      <c r="B878" s="52"/>
      <c r="C878" s="41"/>
      <c r="D878" s="41"/>
      <c r="E878" s="115"/>
      <c r="F878" s="77"/>
      <c r="G878" s="41"/>
      <c r="H878" s="50"/>
      <c r="I878" s="52"/>
      <c r="J878" s="79">
        <v>0</v>
      </c>
      <c r="K878" s="79"/>
      <c r="L878" s="41">
        <v>0</v>
      </c>
      <c r="M878" s="63"/>
      <c r="N878" s="79">
        <v>0</v>
      </c>
    </row>
    <row r="879" spans="1:14">
      <c r="A879" s="52"/>
      <c r="B879" s="52"/>
      <c r="C879" s="41"/>
      <c r="D879" s="41"/>
      <c r="E879" s="115"/>
      <c r="F879" s="77"/>
      <c r="G879" s="41"/>
      <c r="H879" s="52" t="s">
        <v>1938</v>
      </c>
      <c r="I879" s="52" t="s">
        <v>670</v>
      </c>
      <c r="J879" s="79">
        <v>0</v>
      </c>
      <c r="K879" s="79"/>
      <c r="L879" s="41">
        <v>23800</v>
      </c>
      <c r="M879" s="63"/>
      <c r="N879" s="79">
        <v>23200</v>
      </c>
    </row>
    <row r="880" spans="1:14">
      <c r="A880" s="50"/>
      <c r="B880" s="52"/>
      <c r="C880" s="41"/>
      <c r="D880" s="41"/>
      <c r="E880" s="115"/>
      <c r="F880" s="77"/>
      <c r="G880" s="41"/>
      <c r="H880" s="50"/>
      <c r="I880" s="52"/>
      <c r="J880" s="79">
        <v>0</v>
      </c>
      <c r="K880" s="79"/>
      <c r="L880" s="41">
        <v>0</v>
      </c>
      <c r="M880" s="63"/>
      <c r="N880" s="79">
        <v>0</v>
      </c>
    </row>
    <row r="881" spans="1:14">
      <c r="A881" s="50"/>
      <c r="B881" s="52"/>
      <c r="C881" s="41"/>
      <c r="D881" s="41"/>
      <c r="E881" s="115"/>
      <c r="F881" s="77"/>
      <c r="G881" s="41"/>
      <c r="H881" s="50" t="s">
        <v>273</v>
      </c>
      <c r="I881" s="52" t="s">
        <v>1714</v>
      </c>
      <c r="J881" s="79">
        <v>8000</v>
      </c>
      <c r="K881" s="79"/>
      <c r="L881" s="41">
        <v>8000</v>
      </c>
      <c r="M881" s="63"/>
      <c r="N881" s="79">
        <v>18636</v>
      </c>
    </row>
    <row r="882" spans="1:14">
      <c r="A882" s="50"/>
      <c r="B882" s="52"/>
      <c r="C882" s="41"/>
      <c r="D882" s="41"/>
      <c r="E882" s="115"/>
      <c r="F882" s="77"/>
      <c r="G882" s="41"/>
      <c r="H882" s="50"/>
      <c r="I882" s="52"/>
      <c r="J882" s="79">
        <v>0</v>
      </c>
      <c r="K882" s="79"/>
      <c r="L882" s="79">
        <v>0</v>
      </c>
      <c r="M882" s="63"/>
      <c r="N882" s="79">
        <v>0</v>
      </c>
    </row>
    <row r="883" spans="1:14">
      <c r="A883" s="50"/>
      <c r="B883" s="52"/>
      <c r="C883" s="41"/>
      <c r="D883" s="41"/>
      <c r="E883" s="115"/>
      <c r="F883" s="77"/>
      <c r="G883" s="41"/>
      <c r="H883" s="50"/>
      <c r="I883" s="52"/>
      <c r="J883" s="79"/>
      <c r="K883" s="79"/>
      <c r="L883" s="79"/>
      <c r="M883" s="63"/>
      <c r="N883" s="79"/>
    </row>
    <row r="884" spans="1:14">
      <c r="A884" s="52"/>
      <c r="B884" s="46"/>
      <c r="C884" s="139"/>
      <c r="D884" s="139"/>
      <c r="E884" s="139"/>
      <c r="F884" s="128"/>
      <c r="G884" s="139"/>
      <c r="H884" s="45"/>
      <c r="I884" s="45"/>
      <c r="J884" s="45"/>
      <c r="K884" s="45"/>
      <c r="L884" s="41"/>
      <c r="M884" s="41"/>
      <c r="N884" s="79"/>
    </row>
    <row r="885" spans="1:14">
      <c r="A885" s="50" t="s">
        <v>343</v>
      </c>
      <c r="B885" s="52" t="s">
        <v>1484</v>
      </c>
      <c r="C885" s="41">
        <f>SUM(C887)</f>
        <v>900000</v>
      </c>
      <c r="D885" s="41"/>
      <c r="E885" s="41">
        <f>SUM(E887)</f>
        <v>1200000</v>
      </c>
      <c r="F885" s="41">
        <f>SUM(F887)</f>
        <v>0</v>
      </c>
      <c r="G885" s="41">
        <f>SUM(G887)</f>
        <v>755501.6</v>
      </c>
      <c r="H885" s="50" t="s">
        <v>342</v>
      </c>
      <c r="I885" s="52" t="s">
        <v>1484</v>
      </c>
      <c r="J885" s="41">
        <f>SUM(J887:J910)</f>
        <v>900000</v>
      </c>
      <c r="K885" s="41"/>
      <c r="L885" s="41">
        <f>SUM(L887:L910)</f>
        <v>1323700</v>
      </c>
      <c r="M885" s="41">
        <f>SUM(M887:M910)</f>
        <v>0</v>
      </c>
      <c r="N885" s="41">
        <f>SUM(N887:N910)</f>
        <v>1384163.44</v>
      </c>
    </row>
    <row r="886" spans="1:14">
      <c r="A886" s="157" t="s">
        <v>12</v>
      </c>
      <c r="B886" s="157" t="s">
        <v>994</v>
      </c>
      <c r="C886" s="176" t="s">
        <v>660</v>
      </c>
      <c r="D886" s="131"/>
      <c r="E886" s="176" t="s">
        <v>7</v>
      </c>
      <c r="F886" s="158"/>
      <c r="G886" s="176" t="s">
        <v>7</v>
      </c>
      <c r="H886" s="157" t="s">
        <v>12</v>
      </c>
      <c r="I886" s="157" t="s">
        <v>994</v>
      </c>
      <c r="J886" s="176" t="s">
        <v>660</v>
      </c>
      <c r="K886" s="131"/>
      <c r="L886" s="176" t="s">
        <v>7</v>
      </c>
      <c r="M886" s="158"/>
      <c r="N886" s="176" t="s">
        <v>7</v>
      </c>
    </row>
    <row r="887" spans="1:14">
      <c r="A887" s="52" t="s">
        <v>1277</v>
      </c>
      <c r="B887" s="52" t="s">
        <v>5</v>
      </c>
      <c r="C887" s="79">
        <v>900000</v>
      </c>
      <c r="D887" s="79"/>
      <c r="E887" s="132">
        <v>1200000</v>
      </c>
      <c r="F887" s="63"/>
      <c r="G887" s="79">
        <v>755501.6</v>
      </c>
      <c r="H887" s="52" t="s">
        <v>1915</v>
      </c>
      <c r="I887" s="52" t="s">
        <v>666</v>
      </c>
      <c r="J887" s="79">
        <v>215000</v>
      </c>
      <c r="K887" s="79"/>
      <c r="L887" s="41">
        <v>267200</v>
      </c>
      <c r="M887" s="63"/>
      <c r="N887" s="79">
        <v>690766.95</v>
      </c>
    </row>
    <row r="888" spans="1:14">
      <c r="A888" s="52"/>
      <c r="B888" s="52"/>
      <c r="C888" s="41"/>
      <c r="D888" s="41"/>
      <c r="E888" s="132"/>
      <c r="F888" s="63"/>
      <c r="G888" s="41"/>
      <c r="H888" s="52"/>
      <c r="I888" s="52"/>
      <c r="J888" s="79">
        <v>0</v>
      </c>
      <c r="K888" s="79"/>
      <c r="L888" s="41"/>
      <c r="M888" s="63"/>
      <c r="N888" s="79">
        <v>0</v>
      </c>
    </row>
    <row r="889" spans="1:14">
      <c r="C889" s="41"/>
      <c r="D889" s="41"/>
      <c r="E889" s="132"/>
      <c r="F889" s="63"/>
      <c r="G889" s="41"/>
      <c r="H889" s="52" t="s">
        <v>489</v>
      </c>
      <c r="I889" s="52" t="s">
        <v>654</v>
      </c>
      <c r="J889" s="79">
        <v>446000</v>
      </c>
      <c r="K889" s="79"/>
      <c r="L889" s="41">
        <v>654000</v>
      </c>
      <c r="M889" s="63"/>
      <c r="N889" s="79">
        <v>264321.45</v>
      </c>
    </row>
    <row r="890" spans="1:14">
      <c r="C890" s="41"/>
      <c r="D890" s="41"/>
      <c r="E890" s="132"/>
      <c r="F890" s="63"/>
      <c r="G890" s="41"/>
      <c r="H890" s="52"/>
      <c r="I890" s="52"/>
      <c r="J890" s="79">
        <v>0</v>
      </c>
      <c r="K890" s="79"/>
      <c r="L890" s="41"/>
      <c r="M890" s="63"/>
      <c r="N890" s="79">
        <v>0</v>
      </c>
    </row>
    <row r="891" spans="1:14">
      <c r="A891" s="52"/>
      <c r="B891" s="52"/>
      <c r="C891" s="41"/>
      <c r="D891" s="41"/>
      <c r="E891" s="132"/>
      <c r="F891" s="63"/>
      <c r="G891" s="41"/>
      <c r="H891" s="52" t="s">
        <v>102</v>
      </c>
      <c r="I891" s="52" t="s">
        <v>1354</v>
      </c>
      <c r="J891" s="79">
        <v>15000</v>
      </c>
      <c r="K891" s="79"/>
      <c r="L891" s="41">
        <v>15100</v>
      </c>
      <c r="M891" s="63"/>
      <c r="N891" s="79">
        <v>15182.22</v>
      </c>
    </row>
    <row r="892" spans="1:14">
      <c r="C892" s="41"/>
      <c r="D892" s="41"/>
      <c r="E892" s="145"/>
      <c r="F892" s="146"/>
      <c r="G892" s="41"/>
      <c r="I892" s="16"/>
      <c r="J892" s="79">
        <v>0</v>
      </c>
      <c r="K892" s="79"/>
      <c r="L892" s="41">
        <v>0</v>
      </c>
      <c r="M892" s="63"/>
      <c r="N892" s="79">
        <v>0</v>
      </c>
    </row>
    <row r="893" spans="1:14">
      <c r="A893" s="52"/>
      <c r="B893" s="52"/>
      <c r="C893" s="41"/>
      <c r="D893" s="41"/>
      <c r="E893" s="115"/>
      <c r="F893" s="77"/>
      <c r="G893" s="41"/>
      <c r="H893" s="52" t="s">
        <v>329</v>
      </c>
      <c r="I893" s="52" t="s">
        <v>1355</v>
      </c>
      <c r="J893" s="79">
        <v>37000</v>
      </c>
      <c r="K893" s="79"/>
      <c r="L893" s="41">
        <v>33000</v>
      </c>
      <c r="M893" s="63"/>
      <c r="N893" s="79">
        <v>36007.839999999997</v>
      </c>
    </row>
    <row r="894" spans="1:14">
      <c r="C894" s="41"/>
      <c r="D894" s="41"/>
      <c r="E894" s="145"/>
      <c r="F894" s="146"/>
      <c r="G894" s="41"/>
      <c r="I894" s="16"/>
      <c r="J894" s="79">
        <v>0</v>
      </c>
      <c r="K894" s="79"/>
      <c r="L894" s="41">
        <v>0</v>
      </c>
      <c r="M894" s="63"/>
      <c r="N894" s="79">
        <v>0</v>
      </c>
    </row>
    <row r="895" spans="1:14">
      <c r="A895" s="52"/>
      <c r="B895" s="52"/>
      <c r="C895" s="41"/>
      <c r="D895" s="41"/>
      <c r="E895" s="115"/>
      <c r="F895" s="77"/>
      <c r="G895" s="41"/>
      <c r="H895" s="52" t="s">
        <v>330</v>
      </c>
      <c r="I895" s="52" t="s">
        <v>1357</v>
      </c>
      <c r="J895" s="79">
        <v>8400</v>
      </c>
      <c r="K895" s="79"/>
      <c r="L895" s="41">
        <v>2700</v>
      </c>
      <c r="M895" s="63"/>
      <c r="N895" s="79">
        <v>7898.77</v>
      </c>
    </row>
    <row r="896" spans="1:14">
      <c r="C896" s="41"/>
      <c r="D896" s="41"/>
      <c r="E896" s="115"/>
      <c r="F896" s="77"/>
      <c r="G896" s="41"/>
      <c r="I896" s="16"/>
      <c r="J896" s="79">
        <v>0</v>
      </c>
      <c r="K896" s="79"/>
      <c r="L896" s="41">
        <v>0</v>
      </c>
      <c r="M896" s="63"/>
      <c r="N896" s="79">
        <v>0</v>
      </c>
    </row>
    <row r="897" spans="1:14">
      <c r="A897" s="52"/>
      <c r="B897" s="52"/>
      <c r="C897" s="41"/>
      <c r="D897" s="41"/>
      <c r="E897" s="115"/>
      <c r="F897" s="77"/>
      <c r="G897" s="41"/>
      <c r="H897" s="52" t="s">
        <v>332</v>
      </c>
      <c r="I897" s="52" t="s">
        <v>1361</v>
      </c>
      <c r="J897" s="79">
        <v>5300</v>
      </c>
      <c r="K897" s="79"/>
      <c r="L897" s="41">
        <v>6000</v>
      </c>
      <c r="M897" s="63"/>
      <c r="N897" s="79">
        <v>5265.08</v>
      </c>
    </row>
    <row r="898" spans="1:14">
      <c r="A898" s="52"/>
      <c r="B898" s="52"/>
      <c r="C898" s="41"/>
      <c r="D898" s="41"/>
      <c r="E898" s="115"/>
      <c r="F898" s="77"/>
      <c r="G898" s="41"/>
      <c r="H898" s="52"/>
      <c r="I898" s="52"/>
      <c r="J898" s="79">
        <v>0</v>
      </c>
      <c r="K898" s="79"/>
      <c r="L898" s="41">
        <v>0</v>
      </c>
      <c r="M898" s="63"/>
      <c r="N898" s="79">
        <v>0</v>
      </c>
    </row>
    <row r="899" spans="1:14">
      <c r="A899" s="52"/>
      <c r="B899" s="52"/>
      <c r="C899" s="41"/>
      <c r="D899" s="41"/>
      <c r="E899" s="115"/>
      <c r="F899" s="77"/>
      <c r="G899" s="41"/>
      <c r="H899" s="52" t="s">
        <v>1097</v>
      </c>
      <c r="I899" s="52" t="s">
        <v>1365</v>
      </c>
      <c r="J899" s="79">
        <v>100</v>
      </c>
      <c r="K899" s="79"/>
      <c r="L899" s="41">
        <v>100</v>
      </c>
      <c r="M899" s="63"/>
      <c r="N899" s="79">
        <v>138.84</v>
      </c>
    </row>
    <row r="900" spans="1:14">
      <c r="A900" s="52"/>
      <c r="B900" s="52"/>
      <c r="C900" s="41"/>
      <c r="D900" s="41"/>
      <c r="E900" s="115"/>
      <c r="F900" s="77"/>
      <c r="G900" s="41"/>
      <c r="H900" s="52"/>
      <c r="I900" s="52"/>
      <c r="J900" s="79">
        <v>0</v>
      </c>
      <c r="K900" s="79"/>
      <c r="L900" s="41">
        <v>0</v>
      </c>
      <c r="M900" s="63"/>
      <c r="N900" s="79">
        <v>0</v>
      </c>
    </row>
    <row r="901" spans="1:14">
      <c r="A901" s="52"/>
      <c r="B901" s="52"/>
      <c r="C901" s="41"/>
      <c r="D901" s="41"/>
      <c r="E901" s="115"/>
      <c r="F901" s="77"/>
      <c r="G901" s="41"/>
      <c r="H901" s="52" t="s">
        <v>1647</v>
      </c>
      <c r="I901" s="52" t="s">
        <v>650</v>
      </c>
      <c r="J901" s="79">
        <v>70000</v>
      </c>
      <c r="K901" s="79"/>
      <c r="L901" s="41">
        <v>100000</v>
      </c>
      <c r="M901" s="63"/>
      <c r="N901" s="79">
        <v>112971.88</v>
      </c>
    </row>
    <row r="902" spans="1:14">
      <c r="C902" s="41"/>
      <c r="D902" s="41"/>
      <c r="E902" s="115"/>
      <c r="F902" s="77"/>
      <c r="G902" s="41"/>
      <c r="I902" s="16"/>
      <c r="J902" s="79">
        <v>0</v>
      </c>
      <c r="K902" s="79"/>
      <c r="L902" s="41">
        <v>0</v>
      </c>
      <c r="M902" s="63"/>
      <c r="N902" s="79">
        <v>0</v>
      </c>
    </row>
    <row r="903" spans="1:14">
      <c r="A903" s="52"/>
      <c r="B903" s="52"/>
      <c r="C903" s="41"/>
      <c r="D903" s="41"/>
      <c r="E903" s="115"/>
      <c r="F903" s="77"/>
      <c r="G903" s="41"/>
      <c r="H903" s="52" t="s">
        <v>1928</v>
      </c>
      <c r="I903" s="52" t="s">
        <v>1366</v>
      </c>
      <c r="J903" s="79">
        <v>60600</v>
      </c>
      <c r="K903" s="79"/>
      <c r="L903" s="41">
        <v>53000</v>
      </c>
      <c r="M903" s="63"/>
      <c r="N903" s="79">
        <v>55133.760000000002</v>
      </c>
    </row>
    <row r="904" spans="1:14">
      <c r="C904" s="41"/>
      <c r="D904" s="41"/>
      <c r="E904" s="115"/>
      <c r="F904" s="77"/>
      <c r="G904" s="41"/>
      <c r="I904" s="16"/>
      <c r="J904" s="79">
        <v>0</v>
      </c>
      <c r="K904" s="79"/>
      <c r="L904" s="41">
        <v>0</v>
      </c>
      <c r="M904" s="63"/>
      <c r="N904" s="79">
        <v>0</v>
      </c>
    </row>
    <row r="905" spans="1:14">
      <c r="A905" s="52"/>
      <c r="B905" s="52"/>
      <c r="C905" s="41"/>
      <c r="D905" s="41"/>
      <c r="E905" s="115"/>
      <c r="F905" s="77"/>
      <c r="G905" s="41"/>
      <c r="H905" s="52" t="s">
        <v>1938</v>
      </c>
      <c r="I905" s="52" t="s">
        <v>1009</v>
      </c>
      <c r="J905" s="79"/>
      <c r="K905" s="79"/>
      <c r="L905" s="41">
        <v>150000</v>
      </c>
      <c r="M905" s="63"/>
      <c r="N905" s="79">
        <v>154764.35</v>
      </c>
    </row>
    <row r="906" spans="1:14">
      <c r="A906" s="33"/>
      <c r="B906" s="33"/>
      <c r="C906" s="41"/>
      <c r="D906" s="41"/>
      <c r="E906" s="139"/>
      <c r="F906" s="128"/>
      <c r="G906" s="41"/>
      <c r="H906" s="33"/>
      <c r="I906" s="33"/>
      <c r="J906" s="79">
        <v>0</v>
      </c>
      <c r="K906" s="79"/>
      <c r="L906" s="41">
        <v>0</v>
      </c>
      <c r="M906" s="63"/>
      <c r="N906" s="79">
        <v>0</v>
      </c>
    </row>
    <row r="907" spans="1:14">
      <c r="A907" s="52"/>
      <c r="B907" s="52"/>
      <c r="C907" s="41"/>
      <c r="D907" s="41"/>
      <c r="E907" s="139"/>
      <c r="F907" s="128"/>
      <c r="G907" s="41"/>
      <c r="H907" s="52" t="s">
        <v>1940</v>
      </c>
      <c r="I907" s="52" t="s">
        <v>1502</v>
      </c>
      <c r="J907" s="79">
        <v>30000</v>
      </c>
      <c r="K907" s="79"/>
      <c r="L907" s="41">
        <v>30000</v>
      </c>
      <c r="M907" s="63"/>
      <c r="N907" s="79">
        <v>29828.3</v>
      </c>
    </row>
    <row r="908" spans="1:14">
      <c r="A908" s="81"/>
      <c r="C908" s="41"/>
      <c r="D908" s="41"/>
      <c r="E908" s="104"/>
      <c r="F908" s="47"/>
      <c r="G908" s="41"/>
      <c r="H908" s="81"/>
      <c r="I908" s="16"/>
      <c r="J908" s="79">
        <v>0</v>
      </c>
      <c r="K908" s="79"/>
      <c r="L908" s="41">
        <v>0</v>
      </c>
      <c r="M908" s="63"/>
      <c r="N908" s="79">
        <v>0</v>
      </c>
    </row>
    <row r="909" spans="1:14">
      <c r="A909" s="52"/>
      <c r="B909" s="52"/>
      <c r="C909" s="41"/>
      <c r="D909" s="41"/>
      <c r="E909" s="41"/>
      <c r="F909" s="75"/>
      <c r="G909" s="41"/>
      <c r="H909" s="52" t="s">
        <v>273</v>
      </c>
      <c r="I909" s="52" t="s">
        <v>657</v>
      </c>
      <c r="J909" s="79">
        <v>12600</v>
      </c>
      <c r="K909" s="79"/>
      <c r="L909" s="41">
        <v>12600</v>
      </c>
      <c r="M909" s="63"/>
      <c r="N909" s="79">
        <v>11884</v>
      </c>
    </row>
    <row r="910" spans="1:14">
      <c r="A910" s="52"/>
      <c r="B910" s="46"/>
      <c r="C910" s="139"/>
      <c r="D910" s="139"/>
      <c r="E910" s="139"/>
      <c r="F910" s="128"/>
      <c r="G910" s="139"/>
      <c r="H910" s="50"/>
      <c r="I910" s="16"/>
      <c r="J910" s="41"/>
      <c r="K910" s="41"/>
      <c r="L910" s="41"/>
      <c r="M910" s="41"/>
      <c r="N910" s="79"/>
    </row>
    <row r="911" spans="1:14">
      <c r="A911" s="52"/>
      <c r="B911" s="46"/>
      <c r="C911" s="139"/>
      <c r="D911" s="139"/>
      <c r="E911" s="139"/>
      <c r="F911" s="128"/>
      <c r="G911" s="139"/>
      <c r="H911" s="50"/>
      <c r="I911" s="16"/>
      <c r="J911" s="41"/>
      <c r="K911" s="41"/>
      <c r="L911" s="41"/>
      <c r="M911" s="41"/>
      <c r="N911" s="79"/>
    </row>
    <row r="912" spans="1:14">
      <c r="A912" s="50" t="s">
        <v>1545</v>
      </c>
      <c r="B912" s="52" t="s">
        <v>1839</v>
      </c>
      <c r="C912" s="144">
        <f>SUM(C914:C922)</f>
        <v>3393000</v>
      </c>
      <c r="D912" s="144"/>
      <c r="E912" s="144">
        <f>SUM(E914:E922)</f>
        <v>3965000</v>
      </c>
      <c r="F912" s="144">
        <f>SUM(F914:F922)</f>
        <v>0</v>
      </c>
      <c r="G912" s="144">
        <f>SUM(G914:G922)</f>
        <v>3468342.21</v>
      </c>
      <c r="H912" s="50" t="s">
        <v>822</v>
      </c>
      <c r="I912" s="16" t="s">
        <v>1839</v>
      </c>
      <c r="J912" s="144">
        <f>SUM(J914:J951)</f>
        <v>6150400</v>
      </c>
      <c r="K912" s="144"/>
      <c r="L912" s="144">
        <f>SUM(L914:L951)</f>
        <v>6557000</v>
      </c>
      <c r="M912" s="144">
        <f>SUM(M914:M951)</f>
        <v>0</v>
      </c>
      <c r="N912" s="144">
        <f>SUM(N914:N951)</f>
        <v>5770711.7000000011</v>
      </c>
    </row>
    <row r="913" spans="1:14">
      <c r="A913" s="157" t="s">
        <v>12</v>
      </c>
      <c r="B913" s="157" t="s">
        <v>994</v>
      </c>
      <c r="C913" s="176" t="s">
        <v>660</v>
      </c>
      <c r="D913" s="131"/>
      <c r="E913" s="176" t="s">
        <v>7</v>
      </c>
      <c r="F913" s="158"/>
      <c r="G913" s="176" t="s">
        <v>7</v>
      </c>
      <c r="H913" s="157" t="s">
        <v>12</v>
      </c>
      <c r="I913" s="157" t="s">
        <v>994</v>
      </c>
      <c r="J913" s="176" t="s">
        <v>660</v>
      </c>
      <c r="K913" s="131"/>
      <c r="L913" s="176" t="s">
        <v>7</v>
      </c>
      <c r="M913" s="158"/>
      <c r="N913" s="176" t="s">
        <v>7</v>
      </c>
    </row>
    <row r="914" spans="1:14">
      <c r="A914" s="50" t="s">
        <v>997</v>
      </c>
      <c r="B914" s="52" t="s">
        <v>1840</v>
      </c>
      <c r="C914" s="132">
        <v>450000</v>
      </c>
      <c r="D914" s="132"/>
      <c r="E914" s="132">
        <v>450000</v>
      </c>
      <c r="F914" s="63"/>
      <c r="G914" s="79">
        <v>557549.22</v>
      </c>
      <c r="H914" s="52" t="s">
        <v>1915</v>
      </c>
      <c r="I914" s="16" t="s">
        <v>1353</v>
      </c>
      <c r="J914" s="79">
        <v>1824700</v>
      </c>
      <c r="K914" s="79"/>
      <c r="L914" s="132">
        <v>1884000</v>
      </c>
      <c r="M914" s="63"/>
      <c r="N914" s="79">
        <v>1771893.04</v>
      </c>
    </row>
    <row r="915" spans="1:14">
      <c r="A915" s="50"/>
      <c r="B915" s="52"/>
      <c r="C915" s="79">
        <v>0</v>
      </c>
      <c r="D915" s="79"/>
      <c r="E915" s="132">
        <v>0</v>
      </c>
      <c r="F915" s="63"/>
      <c r="G915" s="79">
        <v>0</v>
      </c>
      <c r="H915" s="52"/>
      <c r="I915" s="16"/>
      <c r="J915" s="79">
        <v>0</v>
      </c>
      <c r="K915" s="79"/>
      <c r="L915" s="132">
        <v>0</v>
      </c>
      <c r="M915" s="63"/>
      <c r="N915" s="79">
        <v>0</v>
      </c>
    </row>
    <row r="916" spans="1:14">
      <c r="A916" s="50" t="s">
        <v>1287</v>
      </c>
      <c r="B916" s="52" t="s">
        <v>1841</v>
      </c>
      <c r="C916" s="79">
        <v>2500000</v>
      </c>
      <c r="D916" s="79"/>
      <c r="E916" s="132">
        <v>2800000</v>
      </c>
      <c r="F916" s="63"/>
      <c r="G916" s="79">
        <v>2554269.9900000002</v>
      </c>
      <c r="H916" s="52" t="s">
        <v>1932</v>
      </c>
      <c r="I916" s="16" t="s">
        <v>1369</v>
      </c>
      <c r="J916" s="79">
        <v>68000</v>
      </c>
      <c r="K916" s="79"/>
      <c r="L916" s="132">
        <v>68000</v>
      </c>
      <c r="M916" s="63"/>
      <c r="N916" s="79">
        <v>73562.3</v>
      </c>
    </row>
    <row r="917" spans="1:14">
      <c r="A917" s="50"/>
      <c r="B917" s="52"/>
      <c r="C917" s="79">
        <v>0</v>
      </c>
      <c r="D917" s="79"/>
      <c r="E917" s="132">
        <v>0</v>
      </c>
      <c r="F917" s="63"/>
      <c r="G917" s="79">
        <v>0</v>
      </c>
      <c r="H917" s="52"/>
      <c r="I917" s="16"/>
      <c r="J917" s="79">
        <v>0</v>
      </c>
      <c r="K917" s="79"/>
      <c r="L917" s="132">
        <v>0</v>
      </c>
      <c r="M917" s="63"/>
      <c r="N917" s="79">
        <v>0</v>
      </c>
    </row>
    <row r="918" spans="1:14">
      <c r="A918" s="50" t="s">
        <v>1288</v>
      </c>
      <c r="B918" s="52" t="s">
        <v>977</v>
      </c>
      <c r="C918" s="79">
        <v>78000</v>
      </c>
      <c r="D918" s="79"/>
      <c r="E918" s="132">
        <v>100000</v>
      </c>
      <c r="F918" s="63"/>
      <c r="G918" s="79">
        <v>70470</v>
      </c>
      <c r="H918" s="52" t="s">
        <v>1933</v>
      </c>
      <c r="I918" s="16" t="s">
        <v>325</v>
      </c>
      <c r="J918" s="79">
        <v>196600</v>
      </c>
      <c r="K918" s="79"/>
      <c r="L918" s="132">
        <v>166000</v>
      </c>
      <c r="M918" s="63"/>
      <c r="N918" s="79">
        <v>277609.52</v>
      </c>
    </row>
    <row r="919" spans="1:14">
      <c r="A919" s="50"/>
      <c r="B919" s="52"/>
      <c r="C919" s="79">
        <v>0</v>
      </c>
      <c r="D919" s="79"/>
      <c r="E919" s="132">
        <v>0</v>
      </c>
      <c r="F919" s="63"/>
      <c r="G919" s="79">
        <v>0</v>
      </c>
      <c r="H919" s="52"/>
      <c r="I919" s="16"/>
      <c r="J919" s="79">
        <v>0</v>
      </c>
      <c r="K919" s="79"/>
      <c r="L919" s="132"/>
      <c r="M919" s="63"/>
      <c r="N919" s="79">
        <v>0</v>
      </c>
    </row>
    <row r="920" spans="1:14">
      <c r="A920" s="50" t="s">
        <v>379</v>
      </c>
      <c r="B920" s="52" t="s">
        <v>2002</v>
      </c>
      <c r="C920" s="79">
        <v>65000</v>
      </c>
      <c r="D920" s="79"/>
      <c r="E920" s="132">
        <v>65000</v>
      </c>
      <c r="F920" s="63"/>
      <c r="G920" s="79">
        <v>0</v>
      </c>
      <c r="H920" s="52" t="s">
        <v>1916</v>
      </c>
      <c r="I920" s="16" t="s">
        <v>1354</v>
      </c>
      <c r="J920" s="79">
        <v>74300</v>
      </c>
      <c r="K920" s="79"/>
      <c r="L920" s="41">
        <v>100000</v>
      </c>
      <c r="M920" s="63"/>
      <c r="N920" s="79">
        <v>47495.22</v>
      </c>
    </row>
    <row r="921" spans="1:14">
      <c r="A921" s="50"/>
      <c r="B921" s="52"/>
      <c r="C921" s="79">
        <v>0</v>
      </c>
      <c r="D921" s="79"/>
      <c r="E921" s="132">
        <v>0</v>
      </c>
      <c r="F921" s="63"/>
      <c r="G921" s="79">
        <v>0</v>
      </c>
      <c r="H921" s="52"/>
      <c r="I921" s="16"/>
      <c r="J921" s="79">
        <v>0</v>
      </c>
      <c r="K921" s="79"/>
      <c r="L921" s="132">
        <v>0</v>
      </c>
      <c r="M921" s="63"/>
      <c r="N921" s="79">
        <v>0</v>
      </c>
    </row>
    <row r="922" spans="1:14">
      <c r="A922" s="50" t="s">
        <v>386</v>
      </c>
      <c r="B922" s="52" t="s">
        <v>1834</v>
      </c>
      <c r="C922" s="79">
        <v>300000</v>
      </c>
      <c r="D922" s="79"/>
      <c r="E922" s="132">
        <v>550000</v>
      </c>
      <c r="F922" s="63"/>
      <c r="G922" s="79">
        <v>286053</v>
      </c>
      <c r="H922" s="52" t="s">
        <v>1917</v>
      </c>
      <c r="I922" s="16" t="s">
        <v>1355</v>
      </c>
      <c r="J922" s="79">
        <v>298500</v>
      </c>
      <c r="K922" s="79"/>
      <c r="L922" s="132">
        <v>270000</v>
      </c>
      <c r="M922" s="63"/>
      <c r="N922" s="79">
        <v>281631</v>
      </c>
    </row>
    <row r="923" spans="1:14">
      <c r="C923" s="41"/>
      <c r="D923" s="41"/>
      <c r="E923" s="41"/>
      <c r="F923" s="75"/>
      <c r="G923" s="41"/>
      <c r="H923" s="52"/>
      <c r="I923" s="16"/>
      <c r="J923" s="79">
        <v>0</v>
      </c>
      <c r="K923" s="79"/>
      <c r="L923" s="132">
        <v>0</v>
      </c>
      <c r="M923" s="63"/>
      <c r="N923" s="79">
        <v>0</v>
      </c>
    </row>
    <row r="924" spans="1:14">
      <c r="A924" s="52"/>
      <c r="B924" s="52"/>
      <c r="C924" s="41"/>
      <c r="D924" s="41"/>
      <c r="E924" s="41"/>
      <c r="F924" s="75"/>
      <c r="G924" s="41"/>
      <c r="H924" s="52" t="s">
        <v>1918</v>
      </c>
      <c r="I924" s="16" t="s">
        <v>1357</v>
      </c>
      <c r="J924" s="79">
        <v>55200</v>
      </c>
      <c r="K924" s="79"/>
      <c r="L924" s="41">
        <v>70000</v>
      </c>
      <c r="M924" s="63"/>
      <c r="N924" s="79">
        <v>52107.73</v>
      </c>
    </row>
    <row r="925" spans="1:14">
      <c r="C925" s="41"/>
      <c r="D925" s="41"/>
      <c r="E925" s="41"/>
      <c r="F925" s="75"/>
      <c r="G925" s="41"/>
      <c r="H925" s="52"/>
      <c r="I925" s="16"/>
      <c r="J925" s="79">
        <v>0</v>
      </c>
      <c r="K925" s="79"/>
      <c r="L925" s="132"/>
      <c r="M925" s="63"/>
      <c r="N925" s="79">
        <v>0</v>
      </c>
    </row>
    <row r="926" spans="1:14">
      <c r="A926" s="50"/>
      <c r="C926" s="115"/>
      <c r="D926" s="115"/>
      <c r="E926" s="115"/>
      <c r="F926" s="77"/>
      <c r="G926" s="115"/>
      <c r="H926" s="52" t="s">
        <v>1919</v>
      </c>
      <c r="I926" s="16" t="s">
        <v>1026</v>
      </c>
      <c r="J926" s="79">
        <v>48000</v>
      </c>
      <c r="K926" s="79"/>
      <c r="L926" s="132">
        <v>48000</v>
      </c>
      <c r="M926" s="63"/>
      <c r="N926" s="79">
        <v>38129.4</v>
      </c>
    </row>
    <row r="927" spans="1:14">
      <c r="C927" s="41"/>
      <c r="D927" s="41"/>
      <c r="E927" s="41"/>
      <c r="F927" s="75"/>
      <c r="G927" s="41"/>
      <c r="H927" s="52"/>
      <c r="I927" s="16"/>
      <c r="J927" s="79">
        <v>0</v>
      </c>
      <c r="K927" s="79"/>
      <c r="L927" s="132">
        <v>0</v>
      </c>
      <c r="M927" s="63"/>
      <c r="N927" s="79">
        <v>0</v>
      </c>
    </row>
    <row r="928" spans="1:14">
      <c r="A928" s="52"/>
      <c r="B928" s="52"/>
      <c r="C928" s="41"/>
      <c r="D928" s="41"/>
      <c r="E928" s="41"/>
      <c r="F928" s="75"/>
      <c r="G928" s="41"/>
      <c r="H928" s="52" t="s">
        <v>1920</v>
      </c>
      <c r="I928" s="16" t="s">
        <v>1539</v>
      </c>
      <c r="J928" s="79">
        <v>48000</v>
      </c>
      <c r="K928" s="79"/>
      <c r="L928" s="41">
        <v>27000</v>
      </c>
      <c r="M928" s="63"/>
      <c r="N928" s="79">
        <v>48295.41</v>
      </c>
    </row>
    <row r="929" spans="1:14">
      <c r="C929" s="41"/>
      <c r="D929" s="41"/>
      <c r="E929" s="41"/>
      <c r="F929" s="75"/>
      <c r="G929" s="41"/>
      <c r="H929" s="52"/>
      <c r="I929" s="16"/>
      <c r="J929" s="79">
        <v>0</v>
      </c>
      <c r="K929" s="79"/>
      <c r="L929" s="132">
        <v>0</v>
      </c>
      <c r="M929" s="63"/>
      <c r="N929" s="79">
        <v>0</v>
      </c>
    </row>
    <row r="930" spans="1:14">
      <c r="A930" s="52"/>
      <c r="B930" s="52"/>
      <c r="C930" s="41"/>
      <c r="D930" s="41"/>
      <c r="E930" s="41"/>
      <c r="F930" s="75"/>
      <c r="G930" s="41"/>
      <c r="H930" s="52" t="s">
        <v>1923</v>
      </c>
      <c r="I930" s="16" t="s">
        <v>1361</v>
      </c>
      <c r="J930" s="79">
        <v>43100</v>
      </c>
      <c r="K930" s="79"/>
      <c r="L930" s="41">
        <v>50000</v>
      </c>
      <c r="M930" s="63"/>
      <c r="N930" s="79">
        <v>42716.08</v>
      </c>
    </row>
    <row r="931" spans="1:14">
      <c r="A931" s="56"/>
      <c r="C931" s="41"/>
      <c r="D931" s="41"/>
      <c r="E931" s="41"/>
      <c r="F931" s="75"/>
      <c r="G931" s="41"/>
      <c r="H931" s="52"/>
      <c r="I931" s="16"/>
      <c r="J931" s="79">
        <v>0</v>
      </c>
      <c r="K931" s="79"/>
      <c r="L931" s="132">
        <v>0</v>
      </c>
      <c r="M931" s="63"/>
      <c r="N931" s="79">
        <v>0</v>
      </c>
    </row>
    <row r="932" spans="1:14">
      <c r="A932" s="52"/>
      <c r="B932" s="52"/>
      <c r="C932" s="41"/>
      <c r="D932" s="41"/>
      <c r="E932" s="41"/>
      <c r="F932" s="75"/>
      <c r="G932" s="41"/>
      <c r="H932" s="52" t="s">
        <v>1924</v>
      </c>
      <c r="I932" s="16" t="s">
        <v>648</v>
      </c>
      <c r="J932" s="79">
        <v>100000</v>
      </c>
      <c r="K932" s="79"/>
      <c r="L932" s="132">
        <v>103600</v>
      </c>
      <c r="M932" s="63"/>
      <c r="N932" s="79">
        <v>97883.92</v>
      </c>
    </row>
    <row r="933" spans="1:14">
      <c r="C933" s="41"/>
      <c r="D933" s="41"/>
      <c r="E933" s="41"/>
      <c r="F933" s="75"/>
      <c r="G933" s="41"/>
      <c r="H933" s="52"/>
      <c r="I933" s="16"/>
      <c r="J933" s="79">
        <v>0</v>
      </c>
      <c r="K933" s="79"/>
      <c r="L933" s="132">
        <v>0</v>
      </c>
      <c r="M933" s="63"/>
      <c r="N933" s="79">
        <v>0</v>
      </c>
    </row>
    <row r="934" spans="1:14">
      <c r="A934" s="52"/>
      <c r="B934" s="52"/>
      <c r="C934" s="41"/>
      <c r="D934" s="41"/>
      <c r="E934" s="41"/>
      <c r="F934" s="75"/>
      <c r="G934" s="41"/>
      <c r="H934" s="52" t="s">
        <v>1926</v>
      </c>
      <c r="I934" s="16" t="s">
        <v>1364</v>
      </c>
      <c r="J934" s="79">
        <v>10000</v>
      </c>
      <c r="K934" s="79"/>
      <c r="L934" s="41">
        <v>10000</v>
      </c>
      <c r="M934" s="63"/>
      <c r="N934" s="79">
        <v>8519.5300000000007</v>
      </c>
    </row>
    <row r="935" spans="1:14">
      <c r="C935" s="115"/>
      <c r="D935" s="115"/>
      <c r="E935" s="115"/>
      <c r="F935" s="77"/>
      <c r="G935" s="115"/>
      <c r="H935" s="52"/>
      <c r="I935" s="16"/>
      <c r="J935" s="79">
        <v>0</v>
      </c>
      <c r="K935" s="79"/>
      <c r="L935" s="132">
        <v>0</v>
      </c>
      <c r="M935" s="63"/>
      <c r="N935" s="79">
        <v>0</v>
      </c>
    </row>
    <row r="936" spans="1:14">
      <c r="A936" s="52"/>
      <c r="B936" s="52"/>
      <c r="C936" s="41"/>
      <c r="D936" s="41"/>
      <c r="E936" s="41"/>
      <c r="F936" s="75"/>
      <c r="G936" s="41"/>
      <c r="H936" s="52" t="s">
        <v>1927</v>
      </c>
      <c r="I936" s="16" t="s">
        <v>818</v>
      </c>
      <c r="J936" s="79">
        <v>3900</v>
      </c>
      <c r="K936" s="79"/>
      <c r="L936" s="132">
        <v>2000</v>
      </c>
      <c r="M936" s="63"/>
      <c r="N936" s="79">
        <v>3751.62</v>
      </c>
    </row>
    <row r="937" spans="1:14">
      <c r="C937" s="41"/>
      <c r="D937" s="41"/>
      <c r="E937" s="41"/>
      <c r="F937" s="75"/>
      <c r="G937" s="41"/>
      <c r="H937" s="52"/>
      <c r="I937" s="16"/>
      <c r="J937" s="79">
        <v>0</v>
      </c>
      <c r="K937" s="79"/>
      <c r="L937" s="132">
        <v>0</v>
      </c>
      <c r="M937" s="63"/>
      <c r="N937" s="79">
        <v>0</v>
      </c>
    </row>
    <row r="938" spans="1:14">
      <c r="A938" s="52"/>
      <c r="B938" s="52"/>
      <c r="C938" s="41"/>
      <c r="D938" s="41"/>
      <c r="E938" s="41"/>
      <c r="F938" s="75"/>
      <c r="G938" s="41"/>
      <c r="H938" s="52" t="s">
        <v>276</v>
      </c>
      <c r="I938" s="16" t="s">
        <v>650</v>
      </c>
      <c r="J938" s="79">
        <v>45000</v>
      </c>
      <c r="K938" s="79"/>
      <c r="L938" s="41">
        <v>50000</v>
      </c>
      <c r="M938" s="63"/>
      <c r="N938" s="79">
        <v>44797.82</v>
      </c>
    </row>
    <row r="939" spans="1:14">
      <c r="A939" s="62"/>
      <c r="C939" s="115"/>
      <c r="D939" s="115"/>
      <c r="E939" s="115"/>
      <c r="F939" s="77"/>
      <c r="G939" s="115"/>
      <c r="H939" s="52"/>
      <c r="I939" s="16"/>
      <c r="J939" s="79">
        <v>0</v>
      </c>
      <c r="K939" s="79"/>
      <c r="L939" s="132">
        <v>0</v>
      </c>
      <c r="M939" s="63"/>
      <c r="N939" s="79">
        <v>0</v>
      </c>
    </row>
    <row r="940" spans="1:14">
      <c r="A940" s="52"/>
      <c r="B940" s="52"/>
      <c r="C940" s="41"/>
      <c r="D940" s="41"/>
      <c r="E940" s="41"/>
      <c r="F940" s="75"/>
      <c r="G940" s="41"/>
      <c r="H940" s="52" t="s">
        <v>1928</v>
      </c>
      <c r="I940" s="16" t="s">
        <v>1366</v>
      </c>
      <c r="J940" s="79">
        <v>283900</v>
      </c>
      <c r="K940" s="79"/>
      <c r="L940" s="41">
        <v>246200</v>
      </c>
      <c r="M940" s="63"/>
      <c r="N940" s="79">
        <v>258063.26</v>
      </c>
    </row>
    <row r="941" spans="1:14">
      <c r="A941" s="52"/>
      <c r="B941" s="52"/>
      <c r="C941" s="115"/>
      <c r="D941" s="115"/>
      <c r="E941" s="115"/>
      <c r="F941" s="77"/>
      <c r="G941" s="115"/>
      <c r="H941" s="52"/>
      <c r="I941" s="16"/>
      <c r="J941" s="79">
        <v>0</v>
      </c>
      <c r="K941" s="79"/>
      <c r="L941" s="132">
        <v>0</v>
      </c>
      <c r="M941" s="63"/>
      <c r="N941" s="79">
        <v>0</v>
      </c>
    </row>
    <row r="942" spans="1:14">
      <c r="A942" s="52"/>
      <c r="B942" s="52"/>
      <c r="C942" s="41"/>
      <c r="D942" s="41"/>
      <c r="E942" s="41"/>
      <c r="F942" s="75"/>
      <c r="G942" s="41"/>
      <c r="H942" s="52" t="s">
        <v>1758</v>
      </c>
      <c r="I942" s="16" t="s">
        <v>819</v>
      </c>
      <c r="J942" s="79">
        <v>217600</v>
      </c>
      <c r="K942" s="79"/>
      <c r="L942" s="132">
        <v>217600</v>
      </c>
      <c r="M942" s="63"/>
      <c r="N942" s="79">
        <v>92893.03</v>
      </c>
    </row>
    <row r="943" spans="1:14">
      <c r="C943" s="41"/>
      <c r="D943" s="41"/>
      <c r="E943" s="41"/>
      <c r="F943" s="75"/>
      <c r="G943" s="41"/>
      <c r="H943" s="52"/>
      <c r="I943" s="16"/>
      <c r="J943" s="79">
        <v>0</v>
      </c>
      <c r="K943" s="79"/>
      <c r="L943" s="132">
        <v>0</v>
      </c>
      <c r="M943" s="63"/>
      <c r="N943" s="79">
        <v>0</v>
      </c>
    </row>
    <row r="944" spans="1:14">
      <c r="A944" s="52"/>
      <c r="B944" s="52"/>
      <c r="C944" s="139"/>
      <c r="D944" s="139"/>
      <c r="E944" s="139"/>
      <c r="F944" s="128"/>
      <c r="G944" s="139"/>
      <c r="H944" s="52" t="s">
        <v>277</v>
      </c>
      <c r="I944" s="16" t="s">
        <v>261</v>
      </c>
      <c r="J944" s="79">
        <v>330000</v>
      </c>
      <c r="K944" s="79"/>
      <c r="L944" s="132">
        <v>361000</v>
      </c>
      <c r="M944" s="63"/>
      <c r="N944" s="79">
        <v>338980.18</v>
      </c>
    </row>
    <row r="945" spans="1:14">
      <c r="A945" s="46"/>
      <c r="B945" s="46"/>
      <c r="C945" s="139"/>
      <c r="D945" s="139"/>
      <c r="E945" s="139"/>
      <c r="F945" s="128"/>
      <c r="G945" s="139"/>
      <c r="H945" s="52"/>
      <c r="I945" s="16"/>
      <c r="J945" s="79">
        <v>0</v>
      </c>
      <c r="K945" s="79"/>
      <c r="L945" s="132">
        <v>0</v>
      </c>
      <c r="M945" s="63"/>
      <c r="N945" s="79">
        <v>0</v>
      </c>
    </row>
    <row r="946" spans="1:14">
      <c r="A946" s="46"/>
      <c r="B946" s="46"/>
      <c r="C946" s="139"/>
      <c r="D946" s="139"/>
      <c r="E946" s="139"/>
      <c r="F946" s="128"/>
      <c r="G946" s="139"/>
      <c r="H946" s="52" t="s">
        <v>1940</v>
      </c>
      <c r="I946" s="16" t="s">
        <v>1841</v>
      </c>
      <c r="J946" s="79">
        <v>2500000</v>
      </c>
      <c r="K946" s="79"/>
      <c r="L946" s="132">
        <v>2800000</v>
      </c>
      <c r="M946" s="63"/>
      <c r="N946" s="79">
        <v>2283239.64</v>
      </c>
    </row>
    <row r="947" spans="1:14">
      <c r="A947" s="46"/>
      <c r="B947" s="46"/>
      <c r="C947" s="139"/>
      <c r="D947" s="139"/>
      <c r="E947" s="139"/>
      <c r="F947" s="128"/>
      <c r="G947" s="139"/>
      <c r="H947" s="50"/>
      <c r="I947" s="16"/>
      <c r="J947" s="79">
        <v>0</v>
      </c>
      <c r="K947" s="79"/>
      <c r="L947" s="132">
        <v>0</v>
      </c>
      <c r="M947" s="63"/>
      <c r="N947" s="79">
        <v>0</v>
      </c>
    </row>
    <row r="948" spans="1:14">
      <c r="A948" s="48"/>
      <c r="B948" s="48"/>
      <c r="C948" s="104"/>
      <c r="D948" s="104"/>
      <c r="E948" s="104"/>
      <c r="F948" s="47"/>
      <c r="G948" s="104"/>
      <c r="H948" s="52" t="s">
        <v>273</v>
      </c>
      <c r="I948" s="16" t="s">
        <v>657</v>
      </c>
      <c r="J948" s="79">
        <v>3600</v>
      </c>
      <c r="K948" s="79"/>
      <c r="L948" s="132">
        <v>3600</v>
      </c>
      <c r="M948" s="63"/>
      <c r="N948" s="79">
        <v>9143</v>
      </c>
    </row>
    <row r="949" spans="1:14">
      <c r="A949" s="48"/>
      <c r="B949" s="48"/>
      <c r="C949" s="104"/>
      <c r="D949" s="104"/>
      <c r="E949" s="104"/>
      <c r="F949" s="47"/>
      <c r="G949" s="104"/>
      <c r="H949" s="52"/>
      <c r="I949" s="16"/>
      <c r="J949" s="79">
        <v>0</v>
      </c>
      <c r="K949" s="79"/>
      <c r="L949" s="41"/>
      <c r="M949" s="63"/>
      <c r="N949" s="79">
        <v>0</v>
      </c>
    </row>
    <row r="950" spans="1:14">
      <c r="A950" s="48"/>
      <c r="B950" s="48"/>
      <c r="C950" s="104"/>
      <c r="D950" s="104"/>
      <c r="E950" s="104"/>
      <c r="F950" s="47"/>
      <c r="G950" s="104"/>
      <c r="H950" s="50" t="s">
        <v>270</v>
      </c>
      <c r="I950" s="48" t="s">
        <v>588</v>
      </c>
      <c r="J950" s="79">
        <v>0</v>
      </c>
      <c r="K950" s="79"/>
      <c r="L950" s="41">
        <v>80000</v>
      </c>
      <c r="M950" s="63"/>
      <c r="N950" s="79"/>
    </row>
    <row r="951" spans="1:14">
      <c r="A951" s="48"/>
      <c r="B951" s="48"/>
      <c r="C951" s="104"/>
      <c r="D951" s="104"/>
      <c r="E951" s="104"/>
      <c r="F951" s="47"/>
      <c r="G951" s="104"/>
      <c r="H951" s="50"/>
      <c r="I951" s="48"/>
      <c r="J951" s="41"/>
      <c r="K951" s="41"/>
      <c r="L951" s="41"/>
      <c r="M951" s="41"/>
      <c r="N951" s="83"/>
    </row>
    <row r="952" spans="1:14">
      <c r="A952" s="48"/>
      <c r="B952" s="48"/>
      <c r="C952" s="104"/>
      <c r="D952" s="104"/>
      <c r="E952" s="104"/>
      <c r="F952" s="47"/>
      <c r="G952" s="104"/>
      <c r="H952" s="50"/>
      <c r="I952" s="48"/>
      <c r="J952" s="41"/>
      <c r="K952" s="41"/>
      <c r="L952" s="41"/>
      <c r="M952" s="41"/>
      <c r="N952" s="83"/>
    </row>
    <row r="953" spans="1:14">
      <c r="A953" s="50" t="s">
        <v>1546</v>
      </c>
      <c r="B953" s="16" t="s">
        <v>147</v>
      </c>
      <c r="C953" s="41">
        <f>SUM(C955)</f>
        <v>6000</v>
      </c>
      <c r="D953" s="41"/>
      <c r="E953" s="41">
        <f>SUM(E955)</f>
        <v>12000</v>
      </c>
      <c r="F953" s="41">
        <f>SUM(F955)</f>
        <v>0</v>
      </c>
      <c r="G953" s="41">
        <f>SUM(G955)</f>
        <v>5827.5</v>
      </c>
      <c r="H953" s="50" t="s">
        <v>823</v>
      </c>
      <c r="I953" s="16" t="s">
        <v>148</v>
      </c>
      <c r="J953" s="41">
        <f>SUM(J955:J969)</f>
        <v>462500</v>
      </c>
      <c r="K953" s="41"/>
      <c r="L953" s="41">
        <f>SUM(L955:L969)</f>
        <v>486200</v>
      </c>
      <c r="M953" s="41">
        <f>SUM(M955:M969)</f>
        <v>0</v>
      </c>
      <c r="N953" s="41">
        <f>SUM(N955:N969)</f>
        <v>520305.39999999997</v>
      </c>
    </row>
    <row r="954" spans="1:14">
      <c r="A954" s="157" t="s">
        <v>12</v>
      </c>
      <c r="B954" s="157" t="s">
        <v>994</v>
      </c>
      <c r="C954" s="176" t="s">
        <v>660</v>
      </c>
      <c r="D954" s="131"/>
      <c r="E954" s="176" t="s">
        <v>7</v>
      </c>
      <c r="F954" s="158"/>
      <c r="G954" s="176" t="s">
        <v>7</v>
      </c>
      <c r="H954" s="157" t="s">
        <v>12</v>
      </c>
      <c r="I954" s="157" t="s">
        <v>994</v>
      </c>
      <c r="J954" s="176" t="s">
        <v>660</v>
      </c>
      <c r="K954" s="131"/>
      <c r="L954" s="176" t="s">
        <v>7</v>
      </c>
      <c r="M954" s="158"/>
      <c r="N954" s="176" t="s">
        <v>7</v>
      </c>
    </row>
    <row r="955" spans="1:14">
      <c r="A955" s="52" t="s">
        <v>1916</v>
      </c>
      <c r="B955" s="52" t="s">
        <v>149</v>
      </c>
      <c r="C955" s="79">
        <v>6000</v>
      </c>
      <c r="D955" s="79"/>
      <c r="E955" s="132">
        <v>12000</v>
      </c>
      <c r="F955" s="63"/>
      <c r="G955" s="79">
        <v>5827.5</v>
      </c>
      <c r="H955" s="52" t="s">
        <v>1915</v>
      </c>
      <c r="I955" s="52" t="s">
        <v>1353</v>
      </c>
      <c r="J955" s="79">
        <v>369200</v>
      </c>
      <c r="K955" s="79"/>
      <c r="L955" s="41">
        <v>380000</v>
      </c>
      <c r="M955" s="63"/>
      <c r="N955" s="79">
        <f>367776.61+384</f>
        <v>368160.61</v>
      </c>
    </row>
    <row r="956" spans="1:14">
      <c r="A956" s="52"/>
      <c r="B956" s="52"/>
      <c r="C956" s="132"/>
      <c r="D956" s="132"/>
      <c r="E956" s="132"/>
      <c r="F956" s="63"/>
      <c r="G956" s="132"/>
      <c r="H956" s="50"/>
      <c r="I956" s="52"/>
      <c r="J956" s="79"/>
      <c r="K956" s="79"/>
      <c r="L956" s="41"/>
      <c r="M956" s="63"/>
      <c r="N956" s="79"/>
    </row>
    <row r="957" spans="1:14">
      <c r="A957" s="50"/>
      <c r="B957" s="52"/>
      <c r="C957" s="132"/>
      <c r="D957" s="132"/>
      <c r="E957" s="132"/>
      <c r="F957" s="63"/>
      <c r="G957" s="132"/>
      <c r="H957" s="50" t="s">
        <v>1917</v>
      </c>
      <c r="I957" s="52" t="s">
        <v>1355</v>
      </c>
      <c r="J957" s="79">
        <v>28000</v>
      </c>
      <c r="K957" s="79"/>
      <c r="L957" s="41">
        <v>24000</v>
      </c>
      <c r="M957" s="63"/>
      <c r="N957" s="79">
        <v>26402.959999999999</v>
      </c>
    </row>
    <row r="958" spans="1:14">
      <c r="C958" s="115"/>
      <c r="D958" s="115"/>
      <c r="E958" s="115"/>
      <c r="F958" s="77"/>
      <c r="G958" s="115"/>
      <c r="I958" s="16"/>
      <c r="J958" s="79">
        <v>0</v>
      </c>
      <c r="K958" s="79"/>
      <c r="L958" s="41">
        <v>0</v>
      </c>
      <c r="M958" s="63"/>
      <c r="N958" s="79">
        <v>0</v>
      </c>
    </row>
    <row r="959" spans="1:14">
      <c r="A959" s="52"/>
      <c r="B959" s="52"/>
      <c r="C959" s="115"/>
      <c r="D959" s="115"/>
      <c r="E959" s="115"/>
      <c r="F959" s="77"/>
      <c r="G959" s="115"/>
      <c r="H959" s="52" t="s">
        <v>1919</v>
      </c>
      <c r="I959" s="52" t="s">
        <v>1026</v>
      </c>
      <c r="J959" s="79">
        <v>5500</v>
      </c>
      <c r="K959" s="79"/>
      <c r="L959" s="41">
        <v>3500</v>
      </c>
      <c r="M959" s="63"/>
      <c r="N959" s="79">
        <v>2776.02</v>
      </c>
    </row>
    <row r="960" spans="1:14">
      <c r="A960" s="52"/>
      <c r="B960" s="52"/>
      <c r="C960" s="115"/>
      <c r="D960" s="115"/>
      <c r="E960" s="115"/>
      <c r="F960" s="77"/>
      <c r="G960" s="115"/>
      <c r="H960" s="52"/>
      <c r="I960" s="52"/>
      <c r="J960" s="79">
        <v>0</v>
      </c>
      <c r="K960" s="79"/>
      <c r="L960" s="41">
        <v>0</v>
      </c>
      <c r="M960" s="63"/>
      <c r="N960" s="79">
        <v>0</v>
      </c>
    </row>
    <row r="961" spans="1:14">
      <c r="A961" s="50"/>
      <c r="C961" s="115"/>
      <c r="D961" s="115"/>
      <c r="E961" s="115"/>
      <c r="F961" s="77"/>
      <c r="G961" s="115"/>
      <c r="H961" s="50" t="s">
        <v>1920</v>
      </c>
      <c r="I961" s="16" t="s">
        <v>1358</v>
      </c>
      <c r="J961" s="79">
        <v>800</v>
      </c>
      <c r="K961" s="79"/>
      <c r="L961" s="41">
        <v>900</v>
      </c>
      <c r="M961" s="63"/>
      <c r="N961" s="79">
        <v>899.72</v>
      </c>
    </row>
    <row r="962" spans="1:14">
      <c r="C962" s="115"/>
      <c r="D962" s="115"/>
      <c r="E962" s="115"/>
      <c r="F962" s="77"/>
      <c r="G962" s="115"/>
      <c r="I962" s="16"/>
      <c r="J962" s="79">
        <v>0</v>
      </c>
      <c r="K962" s="79"/>
      <c r="L962" s="41">
        <v>0</v>
      </c>
      <c r="M962" s="63"/>
      <c r="N962" s="79">
        <v>0</v>
      </c>
    </row>
    <row r="963" spans="1:14">
      <c r="A963" s="52"/>
      <c r="B963" s="52"/>
      <c r="C963" s="115"/>
      <c r="D963" s="115"/>
      <c r="E963" s="115"/>
      <c r="F963" s="77"/>
      <c r="G963" s="115"/>
      <c r="H963" s="52" t="s">
        <v>1923</v>
      </c>
      <c r="I963" s="52" t="s">
        <v>1361</v>
      </c>
      <c r="J963" s="79">
        <v>5700</v>
      </c>
      <c r="K963" s="79"/>
      <c r="L963" s="41">
        <v>5500</v>
      </c>
      <c r="M963" s="63"/>
      <c r="N963" s="79">
        <v>5638.26</v>
      </c>
    </row>
    <row r="964" spans="1:14">
      <c r="A964" s="52"/>
      <c r="B964" s="52"/>
      <c r="C964" s="115"/>
      <c r="D964" s="115"/>
      <c r="E964" s="115"/>
      <c r="F964" s="77"/>
      <c r="G964" s="115"/>
      <c r="H964" s="52"/>
      <c r="I964" s="52"/>
      <c r="J964" s="79">
        <v>0</v>
      </c>
      <c r="K964" s="79"/>
      <c r="L964" s="41">
        <v>0</v>
      </c>
      <c r="M964" s="63"/>
      <c r="N964" s="79">
        <v>0</v>
      </c>
    </row>
    <row r="965" spans="1:14">
      <c r="A965" s="52"/>
      <c r="B965" s="52"/>
      <c r="C965" s="115"/>
      <c r="D965" s="115"/>
      <c r="E965" s="115"/>
      <c r="F965" s="77"/>
      <c r="G965" s="115"/>
      <c r="H965" s="52" t="s">
        <v>1926</v>
      </c>
      <c r="I965" s="52" t="s">
        <v>1364</v>
      </c>
      <c r="J965" s="79">
        <v>1000</v>
      </c>
      <c r="K965" s="79"/>
      <c r="L965" s="41">
        <v>1000</v>
      </c>
      <c r="M965" s="63"/>
      <c r="N965" s="79">
        <v>1481.41</v>
      </c>
    </row>
    <row r="966" spans="1:14">
      <c r="A966" s="52"/>
      <c r="B966" s="52"/>
      <c r="C966" s="115"/>
      <c r="D966" s="115"/>
      <c r="E966" s="115"/>
      <c r="F966" s="77"/>
      <c r="G966" s="115"/>
      <c r="H966" s="52"/>
      <c r="I966" s="52"/>
      <c r="J966" s="79">
        <v>0</v>
      </c>
      <c r="K966" s="79"/>
      <c r="L966" s="41">
        <v>0</v>
      </c>
      <c r="M966" s="63"/>
      <c r="N966" s="79">
        <v>0</v>
      </c>
    </row>
    <row r="967" spans="1:14">
      <c r="A967" s="50"/>
      <c r="C967" s="115"/>
      <c r="D967" s="115"/>
      <c r="E967" s="115"/>
      <c r="F967" s="77"/>
      <c r="G967" s="115"/>
      <c r="H967" s="50" t="s">
        <v>1940</v>
      </c>
      <c r="I967" s="16" t="s">
        <v>1194</v>
      </c>
      <c r="J967" s="79">
        <v>12300</v>
      </c>
      <c r="K967" s="79"/>
      <c r="L967" s="41">
        <v>15300</v>
      </c>
      <c r="M967" s="63"/>
      <c r="N967" s="79">
        <v>12956.47</v>
      </c>
    </row>
    <row r="968" spans="1:14">
      <c r="A968" s="52"/>
      <c r="B968" s="52"/>
      <c r="C968" s="41"/>
      <c r="D968" s="41"/>
      <c r="E968" s="41"/>
      <c r="F968" s="75"/>
      <c r="G968" s="41"/>
      <c r="H968" s="52"/>
      <c r="I968" s="52"/>
      <c r="J968" s="79">
        <v>0</v>
      </c>
      <c r="K968" s="79"/>
      <c r="L968" s="41">
        <v>0</v>
      </c>
      <c r="M968" s="63"/>
      <c r="N968" s="79">
        <v>0</v>
      </c>
    </row>
    <row r="969" spans="1:14">
      <c r="A969" s="50"/>
      <c r="B969" s="52"/>
      <c r="C969" s="137"/>
      <c r="D969" s="137"/>
      <c r="E969" s="137"/>
      <c r="F969" s="138"/>
      <c r="G969" s="137"/>
      <c r="H969" s="50" t="s">
        <v>273</v>
      </c>
      <c r="I969" s="52" t="s">
        <v>1195</v>
      </c>
      <c r="J969" s="79">
        <v>40000</v>
      </c>
      <c r="K969" s="79"/>
      <c r="L969" s="41">
        <v>56000</v>
      </c>
      <c r="M969" s="63"/>
      <c r="N969" s="79">
        <v>101989.95</v>
      </c>
    </row>
    <row r="970" spans="1:14">
      <c r="A970" s="52"/>
      <c r="B970" s="52"/>
      <c r="C970" s="137"/>
      <c r="D970" s="137"/>
      <c r="E970" s="137"/>
      <c r="F970" s="138"/>
      <c r="G970" s="137"/>
      <c r="H970" s="52"/>
      <c r="I970" s="52"/>
      <c r="J970" s="41">
        <v>0</v>
      </c>
      <c r="K970" s="41"/>
      <c r="L970" s="41">
        <v>0</v>
      </c>
      <c r="M970" s="41"/>
      <c r="N970" s="83">
        <v>0</v>
      </c>
    </row>
    <row r="971" spans="1:14">
      <c r="C971" s="115"/>
      <c r="D971" s="115"/>
      <c r="E971" s="115"/>
      <c r="F971" s="77"/>
      <c r="G971" s="115"/>
      <c r="I971" s="16"/>
      <c r="J971" s="41">
        <v>0</v>
      </c>
      <c r="K971" s="41"/>
      <c r="L971" s="41"/>
      <c r="M971" s="41"/>
      <c r="N971" s="83">
        <v>0</v>
      </c>
    </row>
    <row r="972" spans="1:14">
      <c r="B972" s="16" t="s">
        <v>978</v>
      </c>
      <c r="C972" s="79">
        <f>SUM(C974,C993,C1022,C1030,C1088)</f>
        <v>2965000</v>
      </c>
      <c r="D972" s="79"/>
      <c r="E972" s="79">
        <f>SUM(E974,E993,E1022,E1030,E1088)</f>
        <v>3292000</v>
      </c>
      <c r="F972" s="79">
        <f>SUM(F974,F993,F1022,F1030,F1088)</f>
        <v>0</v>
      </c>
      <c r="G972" s="79">
        <f>SUM(G974,G993,G1022,G1030,G1088)</f>
        <v>2762877.62</v>
      </c>
      <c r="I972" s="16" t="s">
        <v>978</v>
      </c>
      <c r="J972" s="79">
        <f>SUM(J974,J993,J1022,J1030,J1088)</f>
        <v>6073700</v>
      </c>
      <c r="K972" s="79"/>
      <c r="L972" s="79">
        <f>SUM(L974,L993,L1022,L1030,L1088)</f>
        <v>6085300</v>
      </c>
      <c r="M972" s="79">
        <f>SUM(M974,M993,M1022,M1030,M1088)</f>
        <v>0</v>
      </c>
      <c r="N972" s="79">
        <f>SUM(N974,N993,N1022,N1030,N1088)</f>
        <v>5969085.9000000004</v>
      </c>
    </row>
    <row r="973" spans="1:14">
      <c r="A973" s="157" t="s">
        <v>12</v>
      </c>
      <c r="B973" s="157" t="s">
        <v>994</v>
      </c>
      <c r="C973" s="176" t="s">
        <v>660</v>
      </c>
      <c r="D973" s="131"/>
      <c r="E973" s="176" t="s">
        <v>7</v>
      </c>
      <c r="F973" s="158"/>
      <c r="G973" s="176" t="s">
        <v>7</v>
      </c>
      <c r="H973" s="157" t="s">
        <v>12</v>
      </c>
      <c r="I973" s="157" t="s">
        <v>994</v>
      </c>
      <c r="J973" s="176" t="s">
        <v>660</v>
      </c>
      <c r="K973" s="131"/>
      <c r="L973" s="176" t="s">
        <v>7</v>
      </c>
      <c r="M973" s="158"/>
      <c r="N973" s="176" t="s">
        <v>7</v>
      </c>
    </row>
    <row r="974" spans="1:14">
      <c r="A974" s="52" t="s">
        <v>1547</v>
      </c>
      <c r="B974" s="52" t="s">
        <v>1693</v>
      </c>
      <c r="C974" s="41">
        <f>SUM(C976,C984)</f>
        <v>198000</v>
      </c>
      <c r="D974" s="41"/>
      <c r="E974" s="41">
        <f>SUM(E976,E984)</f>
        <v>210000</v>
      </c>
      <c r="F974" s="41">
        <f>SUM(F976,F984)</f>
        <v>0</v>
      </c>
      <c r="G974" s="41">
        <f>SUM(G976,G984)</f>
        <v>166152.4</v>
      </c>
      <c r="H974" s="52" t="s">
        <v>824</v>
      </c>
      <c r="I974" s="52" t="s">
        <v>1005</v>
      </c>
      <c r="J974" s="41">
        <f>SUM(J976,J984)</f>
        <v>233000</v>
      </c>
      <c r="K974" s="41"/>
      <c r="L974" s="41">
        <f>SUM(L976,L984)</f>
        <v>268100</v>
      </c>
      <c r="M974" s="41">
        <f>SUM(M976,M984)</f>
        <v>0</v>
      </c>
      <c r="N974" s="41">
        <f>SUM(N976,N984)</f>
        <v>250404.24000000002</v>
      </c>
    </row>
    <row r="975" spans="1:14">
      <c r="A975" s="157" t="s">
        <v>12</v>
      </c>
      <c r="B975" s="157" t="s">
        <v>994</v>
      </c>
      <c r="C975" s="176" t="s">
        <v>660</v>
      </c>
      <c r="D975" s="131"/>
      <c r="E975" s="176" t="s">
        <v>7</v>
      </c>
      <c r="F975" s="158"/>
      <c r="G975" s="176" t="s">
        <v>7</v>
      </c>
      <c r="H975" s="157" t="s">
        <v>12</v>
      </c>
      <c r="I975" s="157" t="s">
        <v>994</v>
      </c>
      <c r="J975" s="176" t="s">
        <v>660</v>
      </c>
      <c r="K975" s="131"/>
      <c r="L975" s="176" t="s">
        <v>7</v>
      </c>
      <c r="M975" s="158"/>
      <c r="N975" s="176" t="s">
        <v>7</v>
      </c>
    </row>
    <row r="976" spans="1:14">
      <c r="A976" s="52" t="s">
        <v>1548</v>
      </c>
      <c r="B976" s="52" t="s">
        <v>1807</v>
      </c>
      <c r="C976" s="41">
        <f>SUM(C978:C980)</f>
        <v>55000</v>
      </c>
      <c r="D976" s="41"/>
      <c r="E976" s="41">
        <f>SUM(E978:E980)</f>
        <v>50000</v>
      </c>
      <c r="F976" s="41">
        <f>SUM(F978:F980)</f>
        <v>0</v>
      </c>
      <c r="G976" s="41">
        <f>SUM(G978:G980)</f>
        <v>36404.6</v>
      </c>
      <c r="H976" s="52" t="s">
        <v>1319</v>
      </c>
      <c r="I976" s="52" t="s">
        <v>1807</v>
      </c>
      <c r="J976" s="41">
        <f>SUM(J978:J980)</f>
        <v>80000</v>
      </c>
      <c r="K976" s="41"/>
      <c r="L976" s="41">
        <f>SUM(L978:L980)</f>
        <v>93100</v>
      </c>
      <c r="M976" s="41">
        <f>SUM(M978:M980)</f>
        <v>0</v>
      </c>
      <c r="N976" s="41">
        <f>SUM(N978:N980)</f>
        <v>92931.1</v>
      </c>
    </row>
    <row r="977" spans="1:14">
      <c r="A977" s="157" t="s">
        <v>12</v>
      </c>
      <c r="B977" s="157" t="s">
        <v>994</v>
      </c>
      <c r="C977" s="176" t="s">
        <v>660</v>
      </c>
      <c r="D977" s="131"/>
      <c r="E977" s="176" t="s">
        <v>7</v>
      </c>
      <c r="F977" s="158"/>
      <c r="G977" s="176" t="s">
        <v>7</v>
      </c>
      <c r="H977" s="157" t="s">
        <v>12</v>
      </c>
      <c r="I977" s="157" t="s">
        <v>994</v>
      </c>
      <c r="J977" s="176" t="s">
        <v>660</v>
      </c>
      <c r="K977" s="131"/>
      <c r="L977" s="176" t="s">
        <v>7</v>
      </c>
      <c r="M977" s="158"/>
      <c r="N977" s="176" t="s">
        <v>7</v>
      </c>
    </row>
    <row r="978" spans="1:14">
      <c r="A978" s="52" t="s">
        <v>1277</v>
      </c>
      <c r="B978" s="52" t="s">
        <v>1808</v>
      </c>
      <c r="C978" s="79">
        <v>43000</v>
      </c>
      <c r="D978" s="79"/>
      <c r="E978" s="132">
        <v>47000</v>
      </c>
      <c r="F978" s="63"/>
      <c r="G978" s="79">
        <v>36404.6</v>
      </c>
      <c r="H978" s="52" t="s">
        <v>1938</v>
      </c>
      <c r="I978" s="52" t="s">
        <v>670</v>
      </c>
      <c r="J978" s="79">
        <v>78400</v>
      </c>
      <c r="K978" s="79"/>
      <c r="L978" s="41">
        <v>85500</v>
      </c>
      <c r="M978" s="63"/>
      <c r="N978" s="79">
        <v>91525.6</v>
      </c>
    </row>
    <row r="979" spans="1:14">
      <c r="C979" s="79">
        <v>0</v>
      </c>
      <c r="D979" s="79"/>
      <c r="E979" s="132">
        <v>0</v>
      </c>
      <c r="F979" s="63"/>
      <c r="G979" s="79">
        <v>0</v>
      </c>
      <c r="H979" s="56"/>
      <c r="I979" s="52"/>
      <c r="J979" s="79">
        <v>0</v>
      </c>
      <c r="K979" s="79"/>
      <c r="L979" s="41">
        <v>0</v>
      </c>
      <c r="M979" s="63"/>
      <c r="N979" s="79">
        <v>0</v>
      </c>
    </row>
    <row r="980" spans="1:14">
      <c r="A980" s="28" t="s">
        <v>1916</v>
      </c>
      <c r="B980" s="16" t="s">
        <v>1809</v>
      </c>
      <c r="C980" s="79">
        <v>12000</v>
      </c>
      <c r="D980" s="79"/>
      <c r="E980" s="132">
        <v>3000</v>
      </c>
      <c r="F980" s="63"/>
      <c r="G980" s="79">
        <v>0</v>
      </c>
      <c r="H980" s="28" t="s">
        <v>277</v>
      </c>
      <c r="I980" s="16" t="s">
        <v>657</v>
      </c>
      <c r="J980" s="79">
        <v>1600</v>
      </c>
      <c r="K980" s="79"/>
      <c r="L980" s="41">
        <v>7600</v>
      </c>
      <c r="M980" s="63"/>
      <c r="N980" s="79">
        <v>1405.5</v>
      </c>
    </row>
    <row r="981" spans="1:14">
      <c r="C981" s="115">
        <v>0</v>
      </c>
      <c r="D981" s="115"/>
      <c r="E981" s="115">
        <v>0</v>
      </c>
      <c r="F981" s="77"/>
      <c r="G981" s="115">
        <v>0</v>
      </c>
      <c r="I981" s="16"/>
      <c r="J981" s="41">
        <v>0</v>
      </c>
      <c r="K981" s="41"/>
      <c r="L981" s="41">
        <v>0</v>
      </c>
      <c r="M981" s="41"/>
      <c r="N981" s="79">
        <v>0</v>
      </c>
    </row>
    <row r="982" spans="1:14">
      <c r="C982" s="115"/>
      <c r="D982" s="115"/>
      <c r="E982" s="115"/>
      <c r="F982" s="77"/>
      <c r="G982" s="115"/>
      <c r="H982" s="56" t="s">
        <v>273</v>
      </c>
      <c r="I982" s="16" t="s">
        <v>1010</v>
      </c>
      <c r="J982" s="79">
        <v>0</v>
      </c>
      <c r="K982" s="79"/>
      <c r="L982" s="79">
        <v>0</v>
      </c>
      <c r="M982" s="63"/>
      <c r="N982" s="79"/>
    </row>
    <row r="983" spans="1:14">
      <c r="C983" s="141"/>
      <c r="D983" s="141"/>
      <c r="E983" s="141"/>
      <c r="F983" s="142"/>
      <c r="G983" s="141"/>
      <c r="I983" s="16"/>
      <c r="J983" s="41">
        <v>0</v>
      </c>
      <c r="K983" s="41"/>
      <c r="L983" s="41">
        <v>0</v>
      </c>
      <c r="M983" s="41"/>
      <c r="N983" s="83">
        <v>0</v>
      </c>
    </row>
    <row r="984" spans="1:14">
      <c r="A984" s="52" t="s">
        <v>1549</v>
      </c>
      <c r="B984" s="52" t="s">
        <v>1810</v>
      </c>
      <c r="C984" s="41">
        <f>SUM(C986:C990)</f>
        <v>143000</v>
      </c>
      <c r="D984" s="41"/>
      <c r="E984" s="41">
        <f>SUM(E986:E990)</f>
        <v>160000</v>
      </c>
      <c r="F984" s="41">
        <f>SUM(F986:F990)</f>
        <v>0</v>
      </c>
      <c r="G984" s="41">
        <f>SUM(G986:G990)</f>
        <v>129747.8</v>
      </c>
      <c r="H984" s="52" t="s">
        <v>1320</v>
      </c>
      <c r="I984" s="52" t="s">
        <v>1810</v>
      </c>
      <c r="J984" s="41">
        <f>SUM(J986:J990)</f>
        <v>153000</v>
      </c>
      <c r="K984" s="41"/>
      <c r="L984" s="41">
        <f>SUM(L986:L990)</f>
        <v>175000</v>
      </c>
      <c r="M984" s="41">
        <f>SUM(M986:M990)</f>
        <v>0</v>
      </c>
      <c r="N984" s="41">
        <f>SUM(N986:N990)</f>
        <v>157473.14000000001</v>
      </c>
    </row>
    <row r="985" spans="1:14">
      <c r="A985" s="157" t="s">
        <v>12</v>
      </c>
      <c r="B985" s="157" t="s">
        <v>994</v>
      </c>
      <c r="C985" s="176" t="s">
        <v>660</v>
      </c>
      <c r="D985" s="131"/>
      <c r="E985" s="176" t="s">
        <v>7</v>
      </c>
      <c r="F985" s="158"/>
      <c r="G985" s="176" t="s">
        <v>7</v>
      </c>
      <c r="H985" s="157" t="s">
        <v>12</v>
      </c>
      <c r="I985" s="157" t="s">
        <v>994</v>
      </c>
      <c r="J985" s="176" t="s">
        <v>660</v>
      </c>
      <c r="K985" s="131"/>
      <c r="L985" s="176" t="s">
        <v>7</v>
      </c>
      <c r="M985" s="158"/>
      <c r="N985" s="176" t="s">
        <v>7</v>
      </c>
    </row>
    <row r="986" spans="1:14">
      <c r="A986" s="52" t="s">
        <v>1277</v>
      </c>
      <c r="B986" s="52" t="s">
        <v>1808</v>
      </c>
      <c r="C986" s="79">
        <v>100000</v>
      </c>
      <c r="D986" s="79"/>
      <c r="E986" s="132">
        <v>110000</v>
      </c>
      <c r="F986" s="63"/>
      <c r="G986" s="79">
        <v>90247.8</v>
      </c>
      <c r="H986" s="52" t="s">
        <v>1938</v>
      </c>
      <c r="I986" s="52" t="s">
        <v>670</v>
      </c>
      <c r="J986" s="79">
        <v>138000</v>
      </c>
      <c r="K986" s="79"/>
      <c r="L986" s="41">
        <v>150000</v>
      </c>
      <c r="M986" s="63"/>
      <c r="N986" s="79">
        <v>121593.7</v>
      </c>
    </row>
    <row r="987" spans="1:14">
      <c r="A987" s="52"/>
      <c r="B987" s="52"/>
      <c r="C987" s="79"/>
      <c r="D987" s="79"/>
      <c r="E987" s="132"/>
      <c r="F987" s="63"/>
      <c r="G987" s="79"/>
      <c r="H987" s="52"/>
      <c r="I987" s="52"/>
      <c r="J987" s="79"/>
      <c r="K987" s="79"/>
      <c r="L987" s="41"/>
      <c r="M987" s="63"/>
      <c r="N987" s="79"/>
    </row>
    <row r="988" spans="1:14">
      <c r="A988" s="52"/>
      <c r="B988" s="52"/>
      <c r="C988" s="79">
        <v>0</v>
      </c>
      <c r="D988" s="79"/>
      <c r="E988" s="132">
        <v>0</v>
      </c>
      <c r="F988" s="63"/>
      <c r="G988" s="79">
        <v>0</v>
      </c>
      <c r="H988" s="50" t="s">
        <v>1100</v>
      </c>
      <c r="I988" s="52" t="s">
        <v>2085</v>
      </c>
      <c r="J988" s="79">
        <v>0</v>
      </c>
      <c r="K988" s="79"/>
      <c r="L988" s="41"/>
      <c r="M988" s="63"/>
      <c r="N988" s="79">
        <v>10000</v>
      </c>
    </row>
    <row r="989" spans="1:14">
      <c r="A989" s="52"/>
      <c r="B989" s="52"/>
      <c r="C989" s="79"/>
      <c r="D989" s="79"/>
      <c r="E989" s="132"/>
      <c r="F989" s="63"/>
      <c r="G989" s="79"/>
      <c r="H989" s="50"/>
      <c r="I989" s="52"/>
      <c r="J989" s="79"/>
      <c r="K989" s="79"/>
      <c r="L989" s="41"/>
      <c r="M989" s="63"/>
      <c r="N989" s="79"/>
    </row>
    <row r="990" spans="1:14">
      <c r="A990" s="52" t="s">
        <v>1916</v>
      </c>
      <c r="B990" s="52" t="s">
        <v>1809</v>
      </c>
      <c r="C990" s="79">
        <v>43000</v>
      </c>
      <c r="D990" s="79"/>
      <c r="E990" s="132">
        <v>50000</v>
      </c>
      <c r="F990" s="63"/>
      <c r="G990" s="79">
        <v>39500</v>
      </c>
      <c r="H990" s="52" t="s">
        <v>277</v>
      </c>
      <c r="I990" s="52" t="s">
        <v>657</v>
      </c>
      <c r="J990" s="79">
        <v>15000</v>
      </c>
      <c r="K990" s="79"/>
      <c r="L990" s="41">
        <v>25000</v>
      </c>
      <c r="M990" s="63"/>
      <c r="N990" s="79">
        <v>25879.439999999999</v>
      </c>
    </row>
    <row r="991" spans="1:14">
      <c r="C991" s="132">
        <v>0</v>
      </c>
      <c r="D991" s="132"/>
      <c r="E991" s="132">
        <v>0</v>
      </c>
      <c r="F991" s="63"/>
      <c r="G991" s="132">
        <v>0</v>
      </c>
      <c r="H991" s="62"/>
      <c r="I991" s="16"/>
      <c r="J991" s="41">
        <v>0</v>
      </c>
      <c r="K991" s="41"/>
      <c r="L991" s="41"/>
      <c r="M991" s="41"/>
      <c r="N991" s="79">
        <v>0</v>
      </c>
    </row>
    <row r="992" spans="1:14">
      <c r="A992" s="32"/>
      <c r="B992" s="32"/>
      <c r="C992" s="137"/>
      <c r="D992" s="137"/>
      <c r="E992" s="137"/>
      <c r="F992" s="138"/>
      <c r="G992" s="137"/>
      <c r="H992" s="32"/>
      <c r="I992" s="32"/>
      <c r="J992" s="41">
        <v>0</v>
      </c>
      <c r="K992" s="41"/>
      <c r="L992" s="41">
        <v>0</v>
      </c>
      <c r="M992" s="41"/>
      <c r="N992" s="83">
        <v>0</v>
      </c>
    </row>
    <row r="993" spans="1:14">
      <c r="A993" s="52" t="s">
        <v>50</v>
      </c>
      <c r="B993" s="52" t="s">
        <v>1811</v>
      </c>
      <c r="C993" s="41">
        <f>SUM(C1001)</f>
        <v>1170000</v>
      </c>
      <c r="D993" s="41"/>
      <c r="E993" s="41">
        <f>SUM(E1001)</f>
        <v>1210000</v>
      </c>
      <c r="F993" s="41">
        <f>SUM(F1001)</f>
        <v>0</v>
      </c>
      <c r="G993" s="41">
        <f>SUM(G1001)</f>
        <v>1149700.02</v>
      </c>
      <c r="H993" s="52" t="s">
        <v>1321</v>
      </c>
      <c r="I993" s="52" t="s">
        <v>1811</v>
      </c>
      <c r="J993" s="41">
        <f>SUM(J995,J1001)</f>
        <v>1617000</v>
      </c>
      <c r="K993" s="41"/>
      <c r="L993" s="41">
        <f>SUM(L995,L1001)</f>
        <v>1517200</v>
      </c>
      <c r="M993" s="41">
        <f>SUM(M995,M1001)</f>
        <v>0</v>
      </c>
      <c r="N993" s="41">
        <f>SUM(N995,N1001)</f>
        <v>1491011.0699999998</v>
      </c>
    </row>
    <row r="994" spans="1:14">
      <c r="A994" s="157" t="s">
        <v>12</v>
      </c>
      <c r="B994" s="157" t="s">
        <v>994</v>
      </c>
      <c r="C994" s="176" t="s">
        <v>660</v>
      </c>
      <c r="D994" s="131"/>
      <c r="E994" s="176" t="s">
        <v>7</v>
      </c>
      <c r="F994" s="158"/>
      <c r="G994" s="176" t="s">
        <v>7</v>
      </c>
      <c r="H994" s="157" t="s">
        <v>12</v>
      </c>
      <c r="I994" s="157" t="s">
        <v>994</v>
      </c>
      <c r="J994" s="176" t="s">
        <v>660</v>
      </c>
      <c r="K994" s="131"/>
      <c r="L994" s="176" t="s">
        <v>7</v>
      </c>
      <c r="M994" s="158"/>
      <c r="N994" s="176" t="s">
        <v>7</v>
      </c>
    </row>
    <row r="995" spans="1:14">
      <c r="A995" s="52"/>
      <c r="B995" s="52"/>
      <c r="C995" s="41">
        <v>0</v>
      </c>
      <c r="D995" s="41"/>
      <c r="E995" s="41">
        <v>0</v>
      </c>
      <c r="F995" s="75"/>
      <c r="G995" s="41">
        <v>0</v>
      </c>
      <c r="H995" s="52" t="s">
        <v>1322</v>
      </c>
      <c r="I995" s="52" t="s">
        <v>1006</v>
      </c>
      <c r="J995" s="41">
        <f>SUM(J997:J999)</f>
        <v>447000</v>
      </c>
      <c r="K995" s="41"/>
      <c r="L995" s="41">
        <f>SUM(L997:L999)</f>
        <v>447000</v>
      </c>
      <c r="M995" s="41">
        <f>SUM(M997:M999)</f>
        <v>0</v>
      </c>
      <c r="N995" s="41">
        <f>SUM(N997:N999)</f>
        <v>442934.81</v>
      </c>
    </row>
    <row r="996" spans="1:14">
      <c r="A996" s="157"/>
      <c r="B996" s="157"/>
      <c r="C996" s="176"/>
      <c r="D996" s="131"/>
      <c r="E996" s="176"/>
      <c r="F996" s="158"/>
      <c r="G996" s="176"/>
      <c r="H996" s="157" t="s">
        <v>12</v>
      </c>
      <c r="I996" s="157" t="s">
        <v>994</v>
      </c>
      <c r="J996" s="176" t="s">
        <v>660</v>
      </c>
      <c r="K996" s="131"/>
      <c r="L996" s="176" t="s">
        <v>7</v>
      </c>
      <c r="M996" s="158"/>
      <c r="N996" s="176" t="s">
        <v>7</v>
      </c>
    </row>
    <row r="997" spans="1:14">
      <c r="A997" s="50"/>
      <c r="B997" s="52"/>
      <c r="C997" s="41" t="s">
        <v>11</v>
      </c>
      <c r="D997" s="41"/>
      <c r="E997" s="41" t="s">
        <v>11</v>
      </c>
      <c r="F997" s="75"/>
      <c r="G997" s="41" t="s">
        <v>11</v>
      </c>
      <c r="H997" s="50" t="s">
        <v>1915</v>
      </c>
      <c r="I997" s="52" t="s">
        <v>1353</v>
      </c>
      <c r="J997" s="79">
        <v>445000</v>
      </c>
      <c r="K997" s="79"/>
      <c r="L997" s="41">
        <v>445000</v>
      </c>
      <c r="M997" s="63"/>
      <c r="N997" s="79">
        <v>441098.14</v>
      </c>
    </row>
    <row r="998" spans="1:14">
      <c r="A998" s="50"/>
      <c r="B998" s="52"/>
      <c r="C998" s="41" t="s">
        <v>11</v>
      </c>
      <c r="D998" s="41"/>
      <c r="E998" s="41" t="s">
        <v>11</v>
      </c>
      <c r="F998" s="75"/>
      <c r="G998" s="41" t="s">
        <v>11</v>
      </c>
      <c r="H998" s="50"/>
      <c r="I998" s="52"/>
      <c r="J998" s="79">
        <v>0</v>
      </c>
      <c r="K998" s="79"/>
      <c r="L998" s="41">
        <v>0</v>
      </c>
      <c r="M998" s="63"/>
      <c r="N998" s="79">
        <v>0</v>
      </c>
    </row>
    <row r="999" spans="1:14">
      <c r="A999" s="50"/>
      <c r="C999" s="41" t="s">
        <v>11</v>
      </c>
      <c r="D999" s="41"/>
      <c r="E999" s="41" t="s">
        <v>11</v>
      </c>
      <c r="F999" s="75"/>
      <c r="G999" s="41" t="s">
        <v>11</v>
      </c>
      <c r="H999" s="50" t="s">
        <v>1932</v>
      </c>
      <c r="I999" s="16" t="s">
        <v>1369</v>
      </c>
      <c r="J999" s="79">
        <v>2000</v>
      </c>
      <c r="K999" s="79"/>
      <c r="L999" s="41">
        <v>2000</v>
      </c>
      <c r="M999" s="63"/>
      <c r="N999" s="79">
        <v>1836.67</v>
      </c>
    </row>
    <row r="1000" spans="1:14">
      <c r="A1000" s="50"/>
      <c r="C1000" s="41" t="s">
        <v>11</v>
      </c>
      <c r="D1000" s="41"/>
      <c r="E1000" s="41" t="s">
        <v>11</v>
      </c>
      <c r="F1000" s="75"/>
      <c r="G1000" s="41" t="s">
        <v>11</v>
      </c>
      <c r="H1000" s="50"/>
      <c r="I1000" s="16"/>
      <c r="J1000" s="41">
        <v>0</v>
      </c>
      <c r="K1000" s="41"/>
      <c r="L1000" s="41">
        <v>0</v>
      </c>
      <c r="M1000" s="41"/>
      <c r="N1000" s="83">
        <v>0</v>
      </c>
    </row>
    <row r="1001" spans="1:14">
      <c r="A1001" s="52" t="s">
        <v>51</v>
      </c>
      <c r="B1001" s="52" t="s">
        <v>1811</v>
      </c>
      <c r="C1001" s="41">
        <f>SUM(C1003:C1007)</f>
        <v>1170000</v>
      </c>
      <c r="D1001" s="41"/>
      <c r="E1001" s="41">
        <f>SUM(E1003:E1007)</f>
        <v>1210000</v>
      </c>
      <c r="F1001" s="41">
        <f>SUM(F1003:F1007)</f>
        <v>0</v>
      </c>
      <c r="G1001" s="41">
        <f>SUM(G1003:G1007)</f>
        <v>1149700.02</v>
      </c>
      <c r="H1001" s="52" t="s">
        <v>159</v>
      </c>
      <c r="I1001" s="52" t="s">
        <v>1007</v>
      </c>
      <c r="J1001" s="41">
        <f>SUM(J1003:J1020)</f>
        <v>1170000</v>
      </c>
      <c r="K1001" s="41"/>
      <c r="L1001" s="41">
        <f>SUM(L1003:L1020)</f>
        <v>1070200</v>
      </c>
      <c r="M1001" s="41">
        <f>SUM(M1003:M1020)</f>
        <v>0</v>
      </c>
      <c r="N1001" s="41">
        <f>SUM(N1003:N1020)</f>
        <v>1048076.2599999999</v>
      </c>
    </row>
    <row r="1002" spans="1:14">
      <c r="A1002" s="157" t="s">
        <v>12</v>
      </c>
      <c r="B1002" s="157" t="s">
        <v>994</v>
      </c>
      <c r="C1002" s="176" t="s">
        <v>660</v>
      </c>
      <c r="D1002" s="131"/>
      <c r="E1002" s="176" t="s">
        <v>7</v>
      </c>
      <c r="F1002" s="158"/>
      <c r="G1002" s="176" t="s">
        <v>7</v>
      </c>
      <c r="H1002" s="157" t="s">
        <v>12</v>
      </c>
      <c r="I1002" s="157" t="s">
        <v>994</v>
      </c>
      <c r="J1002" s="176" t="s">
        <v>660</v>
      </c>
      <c r="K1002" s="131"/>
      <c r="L1002" s="176" t="s">
        <v>7</v>
      </c>
      <c r="M1002" s="158"/>
      <c r="N1002" s="176" t="s">
        <v>7</v>
      </c>
    </row>
    <row r="1003" spans="1:14">
      <c r="A1003" s="52" t="s">
        <v>1277</v>
      </c>
      <c r="B1003" s="52" t="s">
        <v>5</v>
      </c>
      <c r="C1003" s="79">
        <v>1150000</v>
      </c>
      <c r="D1003" s="79"/>
      <c r="E1003" s="132">
        <v>1150000</v>
      </c>
      <c r="F1003" s="63"/>
      <c r="G1003" s="79">
        <v>1110750.02</v>
      </c>
      <c r="H1003" s="52" t="s">
        <v>1933</v>
      </c>
      <c r="I1003" s="52" t="s">
        <v>654</v>
      </c>
      <c r="J1003" s="79">
        <v>917000</v>
      </c>
      <c r="K1003" s="79"/>
      <c r="L1003" s="41">
        <v>869000</v>
      </c>
      <c r="M1003" s="63"/>
      <c r="N1003" s="79">
        <v>796313.97</v>
      </c>
    </row>
    <row r="1004" spans="1:14">
      <c r="A1004" s="61"/>
      <c r="B1004" s="61"/>
      <c r="C1004" s="79">
        <v>0</v>
      </c>
      <c r="D1004" s="79"/>
      <c r="E1004" s="132">
        <v>0</v>
      </c>
      <c r="F1004" s="63"/>
      <c r="G1004" s="79">
        <v>0</v>
      </c>
      <c r="H1004" s="61"/>
      <c r="I1004" s="61"/>
      <c r="J1004" s="79">
        <v>0</v>
      </c>
      <c r="K1004" s="79"/>
      <c r="L1004" s="41">
        <v>0</v>
      </c>
      <c r="M1004" s="63"/>
      <c r="N1004" s="79">
        <v>0</v>
      </c>
    </row>
    <row r="1005" spans="1:14">
      <c r="A1005" s="50" t="s">
        <v>997</v>
      </c>
      <c r="B1005" s="52" t="s">
        <v>946</v>
      </c>
      <c r="C1005" s="79">
        <v>20000</v>
      </c>
      <c r="D1005" s="79"/>
      <c r="E1005" s="132">
        <v>15000</v>
      </c>
      <c r="F1005" s="63"/>
      <c r="G1005" s="79">
        <v>38950</v>
      </c>
      <c r="H1005" s="50" t="s">
        <v>1917</v>
      </c>
      <c r="I1005" s="52" t="s">
        <v>1008</v>
      </c>
      <c r="J1005" s="79">
        <v>100000</v>
      </c>
      <c r="K1005" s="79"/>
      <c r="L1005" s="41">
        <v>77000</v>
      </c>
      <c r="M1005" s="63"/>
      <c r="N1005" s="79">
        <v>86500.47</v>
      </c>
    </row>
    <row r="1006" spans="1:14">
      <c r="A1006" s="50"/>
      <c r="B1006" s="52"/>
      <c r="C1006" s="79">
        <v>0</v>
      </c>
      <c r="D1006" s="79"/>
      <c r="E1006" s="132">
        <v>0</v>
      </c>
      <c r="F1006" s="63"/>
      <c r="G1006" s="79">
        <v>0</v>
      </c>
      <c r="H1006" s="50"/>
      <c r="I1006" s="52"/>
      <c r="J1006" s="79">
        <v>0</v>
      </c>
      <c r="K1006" s="79"/>
      <c r="L1006" s="41">
        <v>0</v>
      </c>
      <c r="M1006" s="63"/>
      <c r="N1006" s="79">
        <v>0</v>
      </c>
    </row>
    <row r="1007" spans="1:14">
      <c r="A1007" s="50" t="s">
        <v>1916</v>
      </c>
      <c r="B1007" s="52" t="s">
        <v>1840</v>
      </c>
      <c r="C1007" s="79"/>
      <c r="D1007" s="79"/>
      <c r="E1007" s="132">
        <v>45000</v>
      </c>
      <c r="F1007" s="63"/>
      <c r="G1007" s="79"/>
      <c r="H1007" s="50" t="s">
        <v>1920</v>
      </c>
      <c r="I1007" s="52" t="s">
        <v>659</v>
      </c>
      <c r="J1007" s="79">
        <v>2600</v>
      </c>
      <c r="K1007" s="79"/>
      <c r="L1007" s="41">
        <v>1000</v>
      </c>
      <c r="M1007" s="63"/>
      <c r="N1007" s="79">
        <v>0</v>
      </c>
    </row>
    <row r="1008" spans="1:14">
      <c r="A1008" s="50"/>
      <c r="B1008" s="52"/>
      <c r="C1008" s="79"/>
      <c r="D1008" s="79"/>
      <c r="E1008" s="132"/>
      <c r="F1008" s="63"/>
      <c r="G1008" s="79"/>
      <c r="H1008" s="50"/>
      <c r="I1008" s="52"/>
      <c r="J1008" s="79"/>
      <c r="K1008" s="79"/>
      <c r="L1008" s="41"/>
      <c r="M1008" s="63"/>
      <c r="N1008" s="79"/>
    </row>
    <row r="1009" spans="1:14">
      <c r="A1009" s="62"/>
      <c r="C1009" s="115"/>
      <c r="D1009" s="115"/>
      <c r="E1009" s="115"/>
      <c r="F1009" s="77"/>
      <c r="G1009" s="115"/>
      <c r="H1009" s="56" t="s">
        <v>1923</v>
      </c>
      <c r="I1009" s="52" t="s">
        <v>1361</v>
      </c>
      <c r="J1009" s="79">
        <v>4800</v>
      </c>
      <c r="K1009" s="79"/>
      <c r="L1009" s="41">
        <v>0</v>
      </c>
      <c r="M1009" s="63"/>
      <c r="N1009" s="79">
        <v>4728.78</v>
      </c>
    </row>
    <row r="1010" spans="1:14">
      <c r="A1010" s="62"/>
      <c r="C1010" s="115"/>
      <c r="D1010" s="115"/>
      <c r="E1010" s="115"/>
      <c r="F1010" s="77"/>
      <c r="G1010" s="115"/>
      <c r="H1010" s="56"/>
      <c r="I1010" s="52"/>
      <c r="J1010" s="79"/>
      <c r="K1010" s="79"/>
      <c r="L1010" s="41"/>
      <c r="M1010" s="63"/>
      <c r="N1010" s="79"/>
    </row>
    <row r="1011" spans="1:14">
      <c r="A1011" s="50"/>
      <c r="B1011" s="52"/>
      <c r="C1011" s="41"/>
      <c r="D1011" s="41"/>
      <c r="E1011" s="41"/>
      <c r="F1011" s="75"/>
      <c r="G1011" s="41"/>
      <c r="H1011" s="90" t="s">
        <v>1925</v>
      </c>
      <c r="I1011" s="52" t="s">
        <v>1363</v>
      </c>
      <c r="J1011" s="79">
        <v>16800</v>
      </c>
      <c r="K1011" s="79"/>
      <c r="L1011" s="41">
        <v>16400</v>
      </c>
      <c r="M1011" s="63"/>
      <c r="N1011" s="79">
        <v>11139</v>
      </c>
    </row>
    <row r="1012" spans="1:14">
      <c r="A1012" s="50"/>
      <c r="B1012" s="52"/>
      <c r="C1012" s="41"/>
      <c r="D1012" s="41"/>
      <c r="E1012" s="41"/>
      <c r="F1012" s="75"/>
      <c r="G1012" s="41"/>
      <c r="H1012" s="90"/>
      <c r="I1012" s="52"/>
      <c r="J1012" s="79">
        <v>0</v>
      </c>
      <c r="K1012" s="79"/>
      <c r="L1012" s="41">
        <v>0</v>
      </c>
      <c r="M1012" s="63"/>
      <c r="N1012" s="79">
        <v>0</v>
      </c>
    </row>
    <row r="1013" spans="1:14">
      <c r="A1013" s="90"/>
      <c r="B1013" s="52"/>
      <c r="C1013" s="115"/>
      <c r="D1013" s="115"/>
      <c r="E1013" s="115"/>
      <c r="F1013" s="77"/>
      <c r="G1013" s="115"/>
      <c r="H1013" s="52" t="s">
        <v>1927</v>
      </c>
      <c r="I1013" s="52" t="s">
        <v>1365</v>
      </c>
      <c r="J1013" s="79">
        <v>100</v>
      </c>
      <c r="K1013" s="79"/>
      <c r="L1013" s="41">
        <v>100</v>
      </c>
      <c r="M1013" s="63"/>
      <c r="N1013" s="79">
        <v>138.84</v>
      </c>
    </row>
    <row r="1014" spans="1:14">
      <c r="A1014" s="90"/>
      <c r="B1014" s="52"/>
      <c r="C1014" s="115"/>
      <c r="D1014" s="115"/>
      <c r="E1014" s="115"/>
      <c r="F1014" s="77"/>
      <c r="G1014" s="115"/>
      <c r="H1014" s="52"/>
      <c r="I1014" s="52"/>
      <c r="J1014" s="79">
        <v>0</v>
      </c>
      <c r="K1014" s="79"/>
      <c r="L1014" s="41">
        <v>0</v>
      </c>
      <c r="M1014" s="63"/>
      <c r="N1014" s="79">
        <v>0</v>
      </c>
    </row>
    <row r="1015" spans="1:14">
      <c r="A1015" s="52"/>
      <c r="B1015" s="52"/>
      <c r="C1015" s="41"/>
      <c r="D1015" s="41"/>
      <c r="E1015" s="41"/>
      <c r="F1015" s="75"/>
      <c r="G1015" s="41"/>
      <c r="H1015" s="90" t="s">
        <v>1928</v>
      </c>
      <c r="I1015" s="28" t="s">
        <v>1366</v>
      </c>
      <c r="J1015" s="79">
        <v>80000</v>
      </c>
      <c r="K1015" s="79"/>
      <c r="L1015" s="41">
        <v>63000</v>
      </c>
      <c r="M1015" s="63"/>
      <c r="N1015" s="79">
        <v>62214</v>
      </c>
    </row>
    <row r="1016" spans="1:14">
      <c r="A1016" s="52"/>
      <c r="B1016" s="52"/>
      <c r="C1016" s="41"/>
      <c r="D1016" s="41"/>
      <c r="E1016" s="41"/>
      <c r="F1016" s="75"/>
      <c r="G1016" s="41"/>
      <c r="H1016" s="56"/>
      <c r="I1016" s="28"/>
      <c r="J1016" s="79">
        <v>0</v>
      </c>
      <c r="K1016" s="79"/>
      <c r="L1016" s="41">
        <v>0</v>
      </c>
      <c r="M1016" s="63"/>
      <c r="N1016" s="79">
        <v>0</v>
      </c>
    </row>
    <row r="1017" spans="1:14">
      <c r="A1017" s="90"/>
      <c r="B1017" s="28"/>
      <c r="C1017" s="115"/>
      <c r="D1017" s="115"/>
      <c r="E1017" s="115"/>
      <c r="F1017" s="77"/>
      <c r="G1017" s="115"/>
      <c r="H1017" s="52" t="s">
        <v>277</v>
      </c>
      <c r="I1017" s="52" t="s">
        <v>657</v>
      </c>
      <c r="J1017" s="79">
        <v>28700</v>
      </c>
      <c r="K1017" s="79"/>
      <c r="L1017" s="41">
        <v>28700</v>
      </c>
      <c r="M1017" s="63"/>
      <c r="N1017" s="79">
        <v>76358.2</v>
      </c>
    </row>
    <row r="1018" spans="1:14">
      <c r="A1018" s="90"/>
      <c r="B1018" s="28"/>
      <c r="C1018" s="115"/>
      <c r="D1018" s="115"/>
      <c r="E1018" s="115"/>
      <c r="F1018" s="77"/>
      <c r="G1018" s="115"/>
      <c r="H1018" s="62"/>
      <c r="I1018" s="28"/>
      <c r="J1018" s="79">
        <v>0</v>
      </c>
      <c r="K1018" s="79"/>
      <c r="L1018" s="41">
        <v>0</v>
      </c>
      <c r="M1018" s="63"/>
      <c r="N1018" s="79">
        <v>0</v>
      </c>
    </row>
    <row r="1019" spans="1:14">
      <c r="A1019" s="52"/>
      <c r="B1019" s="52"/>
      <c r="C1019" s="115"/>
      <c r="D1019" s="115"/>
      <c r="E1019" s="115"/>
      <c r="F1019" s="77"/>
      <c r="G1019" s="115"/>
      <c r="H1019" s="56" t="s">
        <v>1940</v>
      </c>
      <c r="I1019" s="28" t="s">
        <v>1064</v>
      </c>
      <c r="J1019" s="79">
        <v>20000</v>
      </c>
      <c r="K1019" s="79"/>
      <c r="L1019" s="41">
        <v>15000</v>
      </c>
      <c r="M1019" s="63"/>
      <c r="N1019" s="79">
        <v>10683</v>
      </c>
    </row>
    <row r="1020" spans="1:14">
      <c r="A1020" s="56"/>
      <c r="B1020" s="28"/>
      <c r="C1020" s="115"/>
      <c r="D1020" s="115"/>
      <c r="E1020" s="115"/>
      <c r="F1020" s="77"/>
      <c r="G1020" s="115"/>
      <c r="I1020" s="16"/>
      <c r="J1020" s="124"/>
      <c r="K1020" s="124"/>
      <c r="L1020" s="41">
        <v>0</v>
      </c>
      <c r="M1020" s="41"/>
      <c r="N1020" s="79">
        <v>0</v>
      </c>
    </row>
    <row r="1021" spans="1:14">
      <c r="A1021" s="46"/>
      <c r="B1021" s="46"/>
      <c r="C1021" s="139"/>
      <c r="D1021" s="139"/>
      <c r="E1021" s="139"/>
      <c r="F1021" s="128"/>
      <c r="G1021" s="139"/>
      <c r="H1021" s="52"/>
      <c r="I1021" s="52"/>
      <c r="J1021" s="41"/>
      <c r="K1021" s="41"/>
      <c r="L1021" s="41"/>
      <c r="M1021" s="41"/>
      <c r="N1021" s="83"/>
    </row>
    <row r="1022" spans="1:14">
      <c r="A1022" s="52" t="s">
        <v>998</v>
      </c>
      <c r="B1022" s="69" t="s">
        <v>1813</v>
      </c>
      <c r="C1022" s="83">
        <f>SUM(C1024)</f>
        <v>35000</v>
      </c>
      <c r="D1022" s="83"/>
      <c r="E1022" s="83">
        <f>SUM(E1024)</f>
        <v>47000</v>
      </c>
      <c r="F1022" s="83">
        <f>SUM(F1024)</f>
        <v>0</v>
      </c>
      <c r="G1022" s="83">
        <f>SUM(G1024)</f>
        <v>33664.800000000003</v>
      </c>
      <c r="H1022" s="52" t="s">
        <v>160</v>
      </c>
      <c r="I1022" s="69" t="s">
        <v>1813</v>
      </c>
      <c r="J1022" s="41">
        <f>SUM(J1024)</f>
        <v>60000</v>
      </c>
      <c r="K1022" s="41"/>
      <c r="L1022" s="41">
        <f>SUM(L1024)</f>
        <v>73400</v>
      </c>
      <c r="M1022" s="41">
        <f>SUM(M1024)</f>
        <v>0</v>
      </c>
      <c r="N1022" s="41">
        <f>SUM(N1024)</f>
        <v>64827.560000000005</v>
      </c>
    </row>
    <row r="1023" spans="1:14">
      <c r="A1023" s="157" t="s">
        <v>12</v>
      </c>
      <c r="B1023" s="157" t="s">
        <v>994</v>
      </c>
      <c r="C1023" s="176" t="s">
        <v>660</v>
      </c>
      <c r="D1023" s="131"/>
      <c r="E1023" s="176" t="s">
        <v>7</v>
      </c>
      <c r="F1023" s="158"/>
      <c r="G1023" s="176" t="s">
        <v>7</v>
      </c>
      <c r="H1023" s="157" t="s">
        <v>12</v>
      </c>
      <c r="I1023" s="157" t="s">
        <v>994</v>
      </c>
      <c r="J1023" s="176" t="s">
        <v>660</v>
      </c>
      <c r="K1023" s="131"/>
      <c r="L1023" s="176" t="s">
        <v>7</v>
      </c>
      <c r="M1023" s="158"/>
      <c r="N1023" s="176" t="s">
        <v>7</v>
      </c>
    </row>
    <row r="1024" spans="1:14">
      <c r="A1024" s="52" t="s">
        <v>999</v>
      </c>
      <c r="B1024" s="69" t="s">
        <v>1814</v>
      </c>
      <c r="C1024" s="41">
        <f>SUM(C1026:C1028)</f>
        <v>35000</v>
      </c>
      <c r="D1024" s="41"/>
      <c r="E1024" s="41">
        <f>SUM(E1026:E1028)</f>
        <v>47000</v>
      </c>
      <c r="F1024" s="41">
        <f>SUM(F1026:F1028)</f>
        <v>0</v>
      </c>
      <c r="G1024" s="41">
        <f>SUM(G1026:G1028)</f>
        <v>33664.800000000003</v>
      </c>
      <c r="H1024" s="52" t="s">
        <v>161</v>
      </c>
      <c r="I1024" s="69" t="s">
        <v>1814</v>
      </c>
      <c r="J1024" s="41">
        <f>SUM(J1026:J1028)</f>
        <v>60000</v>
      </c>
      <c r="K1024" s="41"/>
      <c r="L1024" s="41">
        <f>SUM(L1026:L1028)</f>
        <v>73400</v>
      </c>
      <c r="M1024" s="41">
        <f>SUM(M1026:M1028)</f>
        <v>0</v>
      </c>
      <c r="N1024" s="41">
        <f>SUM(N1026:N1028)</f>
        <v>64827.560000000005</v>
      </c>
    </row>
    <row r="1025" spans="1:14">
      <c r="A1025" s="157" t="s">
        <v>12</v>
      </c>
      <c r="B1025" s="157" t="s">
        <v>994</v>
      </c>
      <c r="C1025" s="176" t="s">
        <v>660</v>
      </c>
      <c r="D1025" s="131"/>
      <c r="E1025" s="176" t="s">
        <v>7</v>
      </c>
      <c r="F1025" s="158"/>
      <c r="G1025" s="176" t="s">
        <v>7</v>
      </c>
      <c r="H1025" s="157" t="s">
        <v>12</v>
      </c>
      <c r="I1025" s="157" t="s">
        <v>994</v>
      </c>
      <c r="J1025" s="176" t="s">
        <v>660</v>
      </c>
      <c r="K1025" s="131"/>
      <c r="L1025" s="176" t="s">
        <v>7</v>
      </c>
      <c r="M1025" s="158"/>
      <c r="N1025" s="176" t="s">
        <v>7</v>
      </c>
    </row>
    <row r="1026" spans="1:14">
      <c r="A1026" s="52" t="s">
        <v>1277</v>
      </c>
      <c r="B1026" s="52" t="s">
        <v>5</v>
      </c>
      <c r="C1026" s="79">
        <v>35000</v>
      </c>
      <c r="D1026" s="79"/>
      <c r="E1026" s="132">
        <v>35000</v>
      </c>
      <c r="F1026" s="63"/>
      <c r="G1026" s="79">
        <v>33664.800000000003</v>
      </c>
      <c r="H1026" s="52" t="s">
        <v>1938</v>
      </c>
      <c r="I1026" s="52" t="s">
        <v>1009</v>
      </c>
      <c r="J1026" s="79">
        <v>60000</v>
      </c>
      <c r="K1026" s="79"/>
      <c r="L1026" s="41">
        <v>61000</v>
      </c>
      <c r="M1026" s="63"/>
      <c r="N1026" s="79">
        <v>59019.16</v>
      </c>
    </row>
    <row r="1027" spans="1:14">
      <c r="A1027" s="62"/>
      <c r="C1027" s="79">
        <v>0</v>
      </c>
      <c r="D1027" s="79"/>
      <c r="E1027" s="132">
        <v>0</v>
      </c>
      <c r="F1027" s="63"/>
      <c r="G1027" s="79">
        <v>0</v>
      </c>
      <c r="H1027" s="62"/>
      <c r="I1027" s="16"/>
      <c r="J1027" s="79">
        <v>0</v>
      </c>
      <c r="K1027" s="79"/>
      <c r="L1027" s="41">
        <v>0</v>
      </c>
      <c r="M1027" s="63"/>
      <c r="N1027" s="79">
        <v>0</v>
      </c>
    </row>
    <row r="1028" spans="1:14">
      <c r="A1028" s="56" t="s">
        <v>1916</v>
      </c>
      <c r="B1028" s="52" t="s">
        <v>1815</v>
      </c>
      <c r="C1028" s="79"/>
      <c r="D1028" s="79"/>
      <c r="E1028" s="132">
        <v>12000</v>
      </c>
      <c r="F1028" s="63"/>
      <c r="G1028" s="79">
        <v>0</v>
      </c>
      <c r="H1028" s="56" t="s">
        <v>1940</v>
      </c>
      <c r="I1028" s="52" t="s">
        <v>1010</v>
      </c>
      <c r="J1028" s="79"/>
      <c r="K1028" s="79"/>
      <c r="L1028" s="41">
        <v>12400</v>
      </c>
      <c r="M1028" s="63"/>
      <c r="N1028" s="79">
        <v>5808.4</v>
      </c>
    </row>
    <row r="1029" spans="1:14">
      <c r="A1029" s="52"/>
      <c r="B1029" s="68"/>
      <c r="C1029" s="41"/>
      <c r="D1029" s="41"/>
      <c r="E1029" s="41"/>
      <c r="F1029" s="75"/>
      <c r="G1029" s="41"/>
      <c r="H1029" s="52"/>
      <c r="I1029" s="68"/>
      <c r="J1029" s="41">
        <v>0</v>
      </c>
      <c r="K1029" s="41"/>
      <c r="L1029" s="41">
        <v>0</v>
      </c>
      <c r="M1029" s="41"/>
      <c r="N1029" s="83">
        <v>0</v>
      </c>
    </row>
    <row r="1030" spans="1:14">
      <c r="A1030" s="52" t="s">
        <v>1000</v>
      </c>
      <c r="B1030" s="52" t="s">
        <v>1816</v>
      </c>
      <c r="C1030" s="41">
        <f>SUM(C1032,C1059)</f>
        <v>820000</v>
      </c>
      <c r="D1030" s="41"/>
      <c r="E1030" s="41">
        <f>SUM(E1032,E1059)</f>
        <v>970000</v>
      </c>
      <c r="F1030" s="41">
        <f>SUM(F1032,F1059)</f>
        <v>0</v>
      </c>
      <c r="G1030" s="41">
        <f>SUM(G1032,G1059)</f>
        <v>716880.9</v>
      </c>
      <c r="H1030" s="52" t="s">
        <v>162</v>
      </c>
      <c r="I1030" s="52" t="s">
        <v>1816</v>
      </c>
      <c r="J1030" s="41">
        <f>SUM(J1032,J1059)</f>
        <v>1879300</v>
      </c>
      <c r="K1030" s="41"/>
      <c r="L1030" s="41">
        <f>SUM(L1032,L1059)</f>
        <v>1661600</v>
      </c>
      <c r="M1030" s="41">
        <f>SUM(M1032,M1059)</f>
        <v>0</v>
      </c>
      <c r="N1030" s="41">
        <f>SUM(N1032,N1059)</f>
        <v>1506873.46</v>
      </c>
    </row>
    <row r="1031" spans="1:14">
      <c r="A1031" s="157" t="s">
        <v>12</v>
      </c>
      <c r="B1031" s="157" t="s">
        <v>994</v>
      </c>
      <c r="C1031" s="176" t="s">
        <v>660</v>
      </c>
      <c r="D1031" s="131"/>
      <c r="E1031" s="176" t="s">
        <v>7</v>
      </c>
      <c r="F1031" s="158"/>
      <c r="G1031" s="176" t="s">
        <v>7</v>
      </c>
      <c r="H1031" s="157" t="s">
        <v>12</v>
      </c>
      <c r="I1031" s="157" t="s">
        <v>994</v>
      </c>
      <c r="J1031" s="176" t="s">
        <v>660</v>
      </c>
      <c r="K1031" s="131"/>
      <c r="L1031" s="176" t="s">
        <v>7</v>
      </c>
      <c r="M1031" s="158"/>
      <c r="N1031" s="176" t="s">
        <v>7</v>
      </c>
    </row>
    <row r="1032" spans="1:14">
      <c r="A1032" s="52"/>
      <c r="B1032" s="52"/>
      <c r="C1032" s="41">
        <v>0</v>
      </c>
      <c r="D1032" s="41"/>
      <c r="E1032" s="41">
        <v>0</v>
      </c>
      <c r="F1032" s="75"/>
      <c r="G1032" s="41">
        <v>0</v>
      </c>
      <c r="H1032" s="52" t="s">
        <v>163</v>
      </c>
      <c r="I1032" s="52" t="s">
        <v>949</v>
      </c>
      <c r="J1032" s="41">
        <f>SUM(J1034:J1057)</f>
        <v>1059300</v>
      </c>
      <c r="K1032" s="41"/>
      <c r="L1032" s="41">
        <f>SUM(L1034:L1057)</f>
        <v>790100</v>
      </c>
      <c r="M1032" s="41">
        <f>SUM(M1034:M1057)</f>
        <v>0</v>
      </c>
      <c r="N1032" s="41">
        <f>SUM(N1034:N1057)</f>
        <v>800546.52999999991</v>
      </c>
    </row>
    <row r="1033" spans="1:14">
      <c r="A1033" s="157"/>
      <c r="B1033" s="157"/>
      <c r="C1033" s="176"/>
      <c r="D1033" s="131"/>
      <c r="E1033" s="176"/>
      <c r="F1033" s="158"/>
      <c r="G1033" s="176"/>
      <c r="H1033" s="157" t="s">
        <v>12</v>
      </c>
      <c r="I1033" s="157" t="s">
        <v>994</v>
      </c>
      <c r="J1033" s="176" t="s">
        <v>660</v>
      </c>
      <c r="K1033" s="131"/>
      <c r="L1033" s="176" t="s">
        <v>7</v>
      </c>
      <c r="M1033" s="158"/>
      <c r="N1033" s="176" t="s">
        <v>7</v>
      </c>
    </row>
    <row r="1034" spans="1:14" ht="33.75">
      <c r="A1034" s="52"/>
      <c r="B1034" s="52"/>
      <c r="C1034" s="41"/>
      <c r="D1034" s="41"/>
      <c r="E1034" s="41"/>
      <c r="F1034" s="75"/>
      <c r="G1034" s="41"/>
      <c r="H1034" s="52" t="s">
        <v>1915</v>
      </c>
      <c r="I1034" s="52" t="s">
        <v>666</v>
      </c>
      <c r="J1034" s="167">
        <v>797000</v>
      </c>
      <c r="K1034" s="79"/>
      <c r="L1034" s="170">
        <v>593000</v>
      </c>
      <c r="M1034" s="63"/>
      <c r="N1034" s="167">
        <v>579614.62</v>
      </c>
    </row>
    <row r="1035" spans="1:14" ht="33.75">
      <c r="A1035" s="50"/>
      <c r="C1035" s="41"/>
      <c r="D1035" s="41"/>
      <c r="E1035" s="41"/>
      <c r="F1035" s="75"/>
      <c r="G1035" s="41"/>
      <c r="H1035" s="50"/>
      <c r="I1035" s="16"/>
      <c r="J1035" s="167">
        <v>0</v>
      </c>
      <c r="K1035" s="79"/>
      <c r="L1035" s="170">
        <v>0</v>
      </c>
      <c r="M1035" s="63"/>
      <c r="N1035" s="167">
        <v>0</v>
      </c>
    </row>
    <row r="1036" spans="1:14" ht="33.75">
      <c r="A1036" s="52"/>
      <c r="B1036" s="52"/>
      <c r="C1036" s="41"/>
      <c r="D1036" s="41"/>
      <c r="E1036" s="41"/>
      <c r="F1036" s="75"/>
      <c r="G1036" s="41"/>
      <c r="H1036" s="52" t="s">
        <v>1916</v>
      </c>
      <c r="I1036" s="52" t="s">
        <v>950</v>
      </c>
      <c r="J1036" s="167">
        <v>45700</v>
      </c>
      <c r="K1036" s="79"/>
      <c r="L1036" s="170">
        <v>13000</v>
      </c>
      <c r="M1036" s="63"/>
      <c r="N1036" s="167">
        <v>18861.75</v>
      </c>
    </row>
    <row r="1037" spans="1:14" ht="33.75">
      <c r="C1037" s="115"/>
      <c r="D1037" s="115"/>
      <c r="E1037" s="115"/>
      <c r="F1037" s="77"/>
      <c r="G1037" s="115"/>
      <c r="I1037" s="16"/>
      <c r="J1037" s="167">
        <v>0</v>
      </c>
      <c r="K1037" s="79"/>
      <c r="L1037" s="170">
        <v>0</v>
      </c>
      <c r="M1037" s="63"/>
      <c r="N1037" s="167">
        <v>0</v>
      </c>
    </row>
    <row r="1038" spans="1:14" ht="33.75">
      <c r="A1038" s="52"/>
      <c r="B1038" s="52"/>
      <c r="C1038" s="115"/>
      <c r="D1038" s="115"/>
      <c r="E1038" s="115"/>
      <c r="F1038" s="77"/>
      <c r="G1038" s="115"/>
      <c r="H1038" s="52" t="s">
        <v>1917</v>
      </c>
      <c r="I1038" s="52" t="s">
        <v>1355</v>
      </c>
      <c r="J1038" s="167">
        <v>57900</v>
      </c>
      <c r="K1038" s="79"/>
      <c r="L1038" s="170">
        <v>37000</v>
      </c>
      <c r="M1038" s="63"/>
      <c r="N1038" s="167">
        <v>54627.19</v>
      </c>
    </row>
    <row r="1039" spans="1:14" ht="33.75">
      <c r="C1039" s="115"/>
      <c r="D1039" s="115"/>
      <c r="E1039" s="115"/>
      <c r="F1039" s="77"/>
      <c r="G1039" s="115"/>
      <c r="I1039" s="16"/>
      <c r="J1039" s="167">
        <v>0</v>
      </c>
      <c r="K1039" s="79"/>
      <c r="L1039" s="170">
        <v>0</v>
      </c>
      <c r="M1039" s="63"/>
      <c r="N1039" s="167">
        <v>0</v>
      </c>
    </row>
    <row r="1040" spans="1:14" ht="33.75">
      <c r="A1040" s="52" t="s">
        <v>11</v>
      </c>
      <c r="B1040" s="52" t="s">
        <v>11</v>
      </c>
      <c r="C1040" s="115"/>
      <c r="D1040" s="115"/>
      <c r="E1040" s="115"/>
      <c r="F1040" s="77"/>
      <c r="G1040" s="115"/>
      <c r="H1040" s="52" t="s">
        <v>1918</v>
      </c>
      <c r="I1040" s="52" t="s">
        <v>1357</v>
      </c>
      <c r="J1040" s="167">
        <v>2400</v>
      </c>
      <c r="K1040" s="79"/>
      <c r="L1040" s="170">
        <v>1800</v>
      </c>
      <c r="M1040" s="63"/>
      <c r="N1040" s="167">
        <v>2282.6</v>
      </c>
    </row>
    <row r="1041" spans="1:14" ht="33.75">
      <c r="C1041" s="115"/>
      <c r="D1041" s="115"/>
      <c r="E1041" s="115"/>
      <c r="F1041" s="77"/>
      <c r="G1041" s="115"/>
      <c r="I1041" s="16"/>
      <c r="J1041" s="167">
        <v>0</v>
      </c>
      <c r="K1041" s="79"/>
      <c r="L1041" s="170">
        <v>0</v>
      </c>
      <c r="M1041" s="63"/>
      <c r="N1041" s="167">
        <v>0</v>
      </c>
    </row>
    <row r="1042" spans="1:14" ht="33.75">
      <c r="A1042" s="52"/>
      <c r="B1042" s="52"/>
      <c r="C1042" s="115"/>
      <c r="D1042" s="115"/>
      <c r="E1042" s="115"/>
      <c r="F1042" s="77"/>
      <c r="G1042" s="115"/>
      <c r="H1042" s="52" t="s">
        <v>1919</v>
      </c>
      <c r="I1042" s="52" t="s">
        <v>1026</v>
      </c>
      <c r="J1042" s="167">
        <v>6300</v>
      </c>
      <c r="K1042" s="79"/>
      <c r="L1042" s="170">
        <v>4000</v>
      </c>
      <c r="M1042" s="63"/>
      <c r="N1042" s="167">
        <v>3184.26</v>
      </c>
    </row>
    <row r="1043" spans="1:14" ht="33.75">
      <c r="A1043" s="62"/>
      <c r="C1043" s="115"/>
      <c r="D1043" s="115"/>
      <c r="E1043" s="115"/>
      <c r="F1043" s="77"/>
      <c r="G1043" s="115"/>
      <c r="H1043" s="62"/>
      <c r="I1043" s="16"/>
      <c r="J1043" s="167">
        <v>0</v>
      </c>
      <c r="K1043" s="79"/>
      <c r="L1043" s="170">
        <v>0</v>
      </c>
      <c r="M1043" s="63"/>
      <c r="N1043" s="167">
        <v>0</v>
      </c>
    </row>
    <row r="1044" spans="1:14" ht="33.75">
      <c r="C1044" s="115"/>
      <c r="D1044" s="115"/>
      <c r="E1044" s="115"/>
      <c r="F1044" s="77"/>
      <c r="G1044" s="115"/>
      <c r="H1044" s="16">
        <v>511</v>
      </c>
      <c r="I1044" s="16" t="s">
        <v>659</v>
      </c>
      <c r="J1044" s="167">
        <v>600</v>
      </c>
      <c r="K1044" s="79"/>
      <c r="L1044" s="170">
        <v>1400</v>
      </c>
      <c r="M1044" s="63"/>
      <c r="N1044" s="167">
        <v>909.7</v>
      </c>
    </row>
    <row r="1045" spans="1:14" ht="33.75">
      <c r="A1045" s="62"/>
      <c r="C1045" s="115"/>
      <c r="D1045" s="115"/>
      <c r="E1045" s="115"/>
      <c r="F1045" s="77"/>
      <c r="G1045" s="115"/>
      <c r="H1045" s="62"/>
      <c r="I1045" s="16"/>
      <c r="J1045" s="167">
        <v>0</v>
      </c>
      <c r="K1045" s="79"/>
      <c r="L1045" s="170">
        <v>0</v>
      </c>
      <c r="M1045" s="63"/>
      <c r="N1045" s="167">
        <v>0</v>
      </c>
    </row>
    <row r="1046" spans="1:14" ht="33.75">
      <c r="A1046" s="52"/>
      <c r="B1046" s="52"/>
      <c r="C1046" s="115"/>
      <c r="D1046" s="115"/>
      <c r="E1046" s="115"/>
      <c r="F1046" s="77"/>
      <c r="G1046" s="115"/>
      <c r="H1046" s="52" t="s">
        <v>1923</v>
      </c>
      <c r="I1046" s="52" t="s">
        <v>1361</v>
      </c>
      <c r="J1046" s="167">
        <v>11400</v>
      </c>
      <c r="K1046" s="79"/>
      <c r="L1046" s="170">
        <v>6000</v>
      </c>
      <c r="M1046" s="63"/>
      <c r="N1046" s="167">
        <v>11307.47</v>
      </c>
    </row>
    <row r="1047" spans="1:14" ht="33.75">
      <c r="C1047" s="115"/>
      <c r="D1047" s="115"/>
      <c r="E1047" s="115"/>
      <c r="F1047" s="77"/>
      <c r="G1047" s="115"/>
      <c r="I1047" s="16"/>
      <c r="J1047" s="167">
        <v>0</v>
      </c>
      <c r="K1047" s="79"/>
      <c r="L1047" s="170">
        <v>0</v>
      </c>
      <c r="M1047" s="63"/>
      <c r="N1047" s="167">
        <v>0</v>
      </c>
    </row>
    <row r="1048" spans="1:14" ht="33.75">
      <c r="A1048" s="52"/>
      <c r="B1048" s="52"/>
      <c r="C1048" s="115"/>
      <c r="D1048" s="115"/>
      <c r="E1048" s="115"/>
      <c r="F1048" s="77"/>
      <c r="G1048" s="115"/>
      <c r="H1048" s="52" t="s">
        <v>1924</v>
      </c>
      <c r="I1048" s="52" t="s">
        <v>1362</v>
      </c>
      <c r="J1048" s="167">
        <v>1300</v>
      </c>
      <c r="K1048" s="79"/>
      <c r="L1048" s="170">
        <v>1000</v>
      </c>
      <c r="M1048" s="63"/>
      <c r="N1048" s="167">
        <v>1000.11</v>
      </c>
    </row>
    <row r="1049" spans="1:14" ht="33.75">
      <c r="C1049" s="115"/>
      <c r="D1049" s="115"/>
      <c r="E1049" s="115"/>
      <c r="F1049" s="77"/>
      <c r="G1049" s="115"/>
      <c r="I1049" s="16"/>
      <c r="J1049" s="167">
        <v>0</v>
      </c>
      <c r="K1049" s="79"/>
      <c r="L1049" s="170">
        <v>0</v>
      </c>
      <c r="M1049" s="63"/>
      <c r="N1049" s="167">
        <v>0</v>
      </c>
    </row>
    <row r="1050" spans="1:14" ht="33.75">
      <c r="A1050" s="52"/>
      <c r="B1050" s="52"/>
      <c r="C1050" s="115"/>
      <c r="D1050" s="115"/>
      <c r="E1050" s="115"/>
      <c r="F1050" s="77"/>
      <c r="G1050" s="115"/>
      <c r="H1050" s="52" t="s">
        <v>1927</v>
      </c>
      <c r="I1050" s="52" t="s">
        <v>1540</v>
      </c>
      <c r="J1050" s="167">
        <v>100</v>
      </c>
      <c r="K1050" s="79"/>
      <c r="L1050" s="170">
        <v>100</v>
      </c>
      <c r="M1050" s="63"/>
      <c r="N1050" s="167">
        <v>138.84</v>
      </c>
    </row>
    <row r="1051" spans="1:14" ht="33.75">
      <c r="C1051" s="115"/>
      <c r="D1051" s="115"/>
      <c r="E1051" s="115"/>
      <c r="F1051" s="77"/>
      <c r="G1051" s="115"/>
      <c r="I1051" s="16"/>
      <c r="J1051" s="167">
        <v>0</v>
      </c>
      <c r="K1051" s="79"/>
      <c r="L1051" s="170">
        <v>0</v>
      </c>
      <c r="M1051" s="63"/>
      <c r="N1051" s="167">
        <v>0</v>
      </c>
    </row>
    <row r="1052" spans="1:14" ht="33.75">
      <c r="A1052" s="52"/>
      <c r="B1052" s="52"/>
      <c r="C1052" s="115"/>
      <c r="D1052" s="115"/>
      <c r="E1052" s="115"/>
      <c r="F1052" s="77"/>
      <c r="G1052" s="115"/>
      <c r="H1052" s="52" t="s">
        <v>1928</v>
      </c>
      <c r="I1052" s="52" t="s">
        <v>1366</v>
      </c>
      <c r="J1052" s="167">
        <v>23800</v>
      </c>
      <c r="K1052" s="79"/>
      <c r="L1052" s="170">
        <v>20000</v>
      </c>
      <c r="M1052" s="63"/>
      <c r="N1052" s="167">
        <v>21632.080000000002</v>
      </c>
    </row>
    <row r="1053" spans="1:14" ht="33.75">
      <c r="A1053" s="52"/>
      <c r="B1053" s="52"/>
      <c r="C1053" s="115"/>
      <c r="D1053" s="115"/>
      <c r="E1053" s="115"/>
      <c r="F1053" s="77"/>
      <c r="G1053" s="115"/>
      <c r="H1053" s="52"/>
      <c r="I1053" s="52"/>
      <c r="J1053" s="167">
        <v>0</v>
      </c>
      <c r="K1053" s="79"/>
      <c r="L1053" s="170">
        <v>0</v>
      </c>
      <c r="M1053" s="63"/>
      <c r="N1053" s="167">
        <v>0</v>
      </c>
    </row>
    <row r="1054" spans="1:14" ht="33.75">
      <c r="A1054" s="52"/>
      <c r="B1054" s="52"/>
      <c r="C1054" s="115"/>
      <c r="D1054" s="115"/>
      <c r="E1054" s="115"/>
      <c r="F1054" s="77"/>
      <c r="G1054" s="115"/>
      <c r="H1054" s="52" t="s">
        <v>1758</v>
      </c>
      <c r="I1054" s="52" t="s">
        <v>951</v>
      </c>
      <c r="J1054" s="167">
        <v>110000</v>
      </c>
      <c r="K1054" s="79"/>
      <c r="L1054" s="170">
        <v>110000</v>
      </c>
      <c r="M1054" s="63"/>
      <c r="N1054" s="167">
        <v>103686.77</v>
      </c>
    </row>
    <row r="1055" spans="1:14" ht="33.75">
      <c r="A1055" s="62"/>
      <c r="C1055" s="115"/>
      <c r="D1055" s="115"/>
      <c r="E1055" s="115"/>
      <c r="F1055" s="77"/>
      <c r="G1055" s="115"/>
      <c r="H1055" s="62"/>
      <c r="I1055" s="16"/>
      <c r="J1055" s="167">
        <v>0</v>
      </c>
      <c r="K1055" s="79"/>
      <c r="L1055" s="170">
        <v>0</v>
      </c>
      <c r="M1055" s="63"/>
      <c r="N1055" s="167">
        <v>0</v>
      </c>
    </row>
    <row r="1056" spans="1:14" ht="33.75">
      <c r="A1056" s="52"/>
      <c r="B1056" s="52"/>
      <c r="C1056" s="139"/>
      <c r="D1056" s="139"/>
      <c r="E1056" s="139"/>
      <c r="F1056" s="128"/>
      <c r="G1056" s="139"/>
      <c r="H1056" s="52" t="s">
        <v>1940</v>
      </c>
      <c r="I1056" s="52" t="s">
        <v>657</v>
      </c>
      <c r="J1056" s="167">
        <v>2800</v>
      </c>
      <c r="K1056" s="79"/>
      <c r="L1056" s="170">
        <v>2800</v>
      </c>
      <c r="M1056" s="63"/>
      <c r="N1056" s="167">
        <v>3301.14</v>
      </c>
    </row>
    <row r="1057" spans="1:14">
      <c r="A1057" s="52"/>
      <c r="B1057" s="52"/>
      <c r="C1057" s="139"/>
      <c r="D1057" s="139"/>
      <c r="E1057" s="139"/>
      <c r="F1057" s="128"/>
      <c r="G1057" s="139"/>
      <c r="H1057" s="52"/>
      <c r="I1057" s="52"/>
      <c r="J1057" s="41"/>
      <c r="K1057" s="41"/>
      <c r="L1057" s="41"/>
      <c r="M1057" s="41"/>
      <c r="N1057" s="83"/>
    </row>
    <row r="1058" spans="1:14">
      <c r="A1058" s="52"/>
      <c r="B1058" s="52"/>
      <c r="C1058" s="139"/>
      <c r="D1058" s="139"/>
      <c r="E1058" s="139"/>
      <c r="F1058" s="128"/>
      <c r="G1058" s="139"/>
      <c r="H1058" s="52"/>
      <c r="I1058" s="52"/>
      <c r="J1058" s="41"/>
      <c r="K1058" s="41"/>
      <c r="L1058" s="41"/>
      <c r="M1058" s="41"/>
      <c r="N1058" s="83"/>
    </row>
    <row r="1059" spans="1:14">
      <c r="A1059" s="52" t="s">
        <v>2146</v>
      </c>
      <c r="B1059" s="52" t="s">
        <v>1817</v>
      </c>
      <c r="C1059" s="41">
        <f>SUM(C1061:C1065)</f>
        <v>820000</v>
      </c>
      <c r="D1059" s="41"/>
      <c r="E1059" s="41">
        <f>SUM(E1061:E1065)</f>
        <v>970000</v>
      </c>
      <c r="F1059" s="41">
        <f>SUM(F1061:F1065)</f>
        <v>0</v>
      </c>
      <c r="G1059" s="41">
        <f>SUM(G1061:G1065)</f>
        <v>716880.9</v>
      </c>
      <c r="H1059" s="52" t="s">
        <v>164</v>
      </c>
      <c r="I1059" s="52" t="s">
        <v>1817</v>
      </c>
      <c r="J1059" s="41">
        <f>SUM(J1061:J1086)</f>
        <v>820000</v>
      </c>
      <c r="K1059" s="41"/>
      <c r="L1059" s="41">
        <f>SUM(L1061:L1086)</f>
        <v>871500</v>
      </c>
      <c r="M1059" s="41">
        <f>SUM(M1061:M1086)</f>
        <v>0</v>
      </c>
      <c r="N1059" s="41">
        <f>SUM(N1061:N1086)</f>
        <v>706326.93</v>
      </c>
    </row>
    <row r="1060" spans="1:14">
      <c r="A1060" s="157" t="s">
        <v>12</v>
      </c>
      <c r="B1060" s="157" t="s">
        <v>994</v>
      </c>
      <c r="C1060" s="176" t="s">
        <v>660</v>
      </c>
      <c r="D1060" s="131"/>
      <c r="E1060" s="176" t="s">
        <v>7</v>
      </c>
      <c r="F1060" s="158"/>
      <c r="G1060" s="176" t="s">
        <v>7</v>
      </c>
      <c r="H1060" s="157" t="s">
        <v>12</v>
      </c>
      <c r="I1060" s="157" t="s">
        <v>994</v>
      </c>
      <c r="J1060" s="176" t="s">
        <v>660</v>
      </c>
      <c r="K1060" s="131"/>
      <c r="L1060" s="176" t="s">
        <v>7</v>
      </c>
      <c r="M1060" s="158"/>
      <c r="N1060" s="176" t="s">
        <v>7</v>
      </c>
    </row>
    <row r="1061" spans="1:14">
      <c r="A1061" s="52" t="s">
        <v>1277</v>
      </c>
      <c r="B1061" s="52" t="s">
        <v>5</v>
      </c>
      <c r="C1061" s="79">
        <v>520000</v>
      </c>
      <c r="D1061" s="79"/>
      <c r="E1061" s="132">
        <v>680000</v>
      </c>
      <c r="F1061" s="63"/>
      <c r="G1061" s="79">
        <v>431048.49</v>
      </c>
      <c r="H1061" s="52" t="s">
        <v>1933</v>
      </c>
      <c r="I1061" s="52" t="s">
        <v>952</v>
      </c>
      <c r="J1061" s="79">
        <v>565000</v>
      </c>
      <c r="K1061" s="79"/>
      <c r="L1061" s="41">
        <v>562600</v>
      </c>
      <c r="M1061" s="63"/>
      <c r="N1061" s="79">
        <v>441576.87</v>
      </c>
    </row>
    <row r="1062" spans="1:14">
      <c r="A1062" s="52"/>
      <c r="C1062" s="79">
        <v>0</v>
      </c>
      <c r="D1062" s="79"/>
      <c r="E1062" s="132">
        <v>0</v>
      </c>
      <c r="F1062" s="63"/>
      <c r="G1062" s="79">
        <v>0</v>
      </c>
      <c r="H1062" s="52"/>
      <c r="I1062" s="16"/>
      <c r="J1062" s="79">
        <v>0</v>
      </c>
      <c r="K1062" s="79"/>
      <c r="L1062" s="41">
        <v>0</v>
      </c>
      <c r="M1062" s="63"/>
      <c r="N1062" s="79">
        <v>0</v>
      </c>
    </row>
    <row r="1063" spans="1:14">
      <c r="A1063" s="56" t="s">
        <v>372</v>
      </c>
      <c r="B1063" s="52" t="s">
        <v>1818</v>
      </c>
      <c r="C1063" s="79">
        <v>150000</v>
      </c>
      <c r="D1063" s="79"/>
      <c r="E1063" s="132">
        <v>140000</v>
      </c>
      <c r="F1063" s="63"/>
      <c r="G1063" s="79">
        <v>109657.41</v>
      </c>
      <c r="H1063" s="56" t="s">
        <v>1916</v>
      </c>
      <c r="I1063" s="52" t="s">
        <v>950</v>
      </c>
      <c r="J1063" s="79">
        <v>13000</v>
      </c>
      <c r="K1063" s="79"/>
      <c r="L1063" s="41">
        <v>23700</v>
      </c>
      <c r="M1063" s="63"/>
      <c r="N1063" s="79">
        <v>10703.38</v>
      </c>
    </row>
    <row r="1064" spans="1:14">
      <c r="A1064" s="56"/>
      <c r="B1064" s="52" t="s">
        <v>1819</v>
      </c>
      <c r="C1064" s="79">
        <v>0</v>
      </c>
      <c r="D1064" s="79"/>
      <c r="E1064" s="132">
        <v>0</v>
      </c>
      <c r="F1064" s="63"/>
      <c r="G1064" s="79">
        <v>0</v>
      </c>
      <c r="H1064" s="56"/>
      <c r="I1064" s="52"/>
      <c r="J1064" s="79">
        <v>0</v>
      </c>
      <c r="K1064" s="79"/>
      <c r="L1064" s="41">
        <v>0</v>
      </c>
      <c r="M1064" s="63"/>
      <c r="N1064" s="79">
        <v>0</v>
      </c>
    </row>
    <row r="1065" spans="1:14">
      <c r="A1065" s="52" t="s">
        <v>379</v>
      </c>
      <c r="B1065" s="52" t="s">
        <v>1820</v>
      </c>
      <c r="C1065" s="79">
        <v>150000</v>
      </c>
      <c r="D1065" s="79"/>
      <c r="E1065" s="132">
        <v>150000</v>
      </c>
      <c r="F1065" s="63"/>
      <c r="G1065" s="79">
        <v>176175</v>
      </c>
      <c r="H1065" s="52" t="s">
        <v>1917</v>
      </c>
      <c r="I1065" s="52" t="s">
        <v>1355</v>
      </c>
      <c r="J1065" s="79">
        <v>45200</v>
      </c>
      <c r="K1065" s="79"/>
      <c r="L1065" s="41">
        <v>42000</v>
      </c>
      <c r="M1065" s="63"/>
      <c r="N1065" s="79">
        <v>41210.160000000003</v>
      </c>
    </row>
    <row r="1066" spans="1:14">
      <c r="A1066" s="52"/>
      <c r="B1066" s="52"/>
      <c r="C1066" s="132" t="s">
        <v>11</v>
      </c>
      <c r="D1066" s="132"/>
      <c r="E1066" s="132" t="s">
        <v>11</v>
      </c>
      <c r="F1066" s="63"/>
      <c r="G1066" s="132" t="s">
        <v>11</v>
      </c>
      <c r="H1066" s="52"/>
      <c r="I1066" s="52"/>
      <c r="J1066" s="79">
        <v>0</v>
      </c>
      <c r="K1066" s="79"/>
      <c r="L1066" s="41">
        <v>0</v>
      </c>
      <c r="M1066" s="63"/>
      <c r="N1066" s="79">
        <v>0</v>
      </c>
    </row>
    <row r="1067" spans="1:14">
      <c r="A1067" s="52"/>
      <c r="B1067" s="52"/>
      <c r="C1067" s="132"/>
      <c r="D1067" s="132"/>
      <c r="E1067" s="132"/>
      <c r="F1067" s="63"/>
      <c r="G1067" s="132"/>
      <c r="H1067" s="52" t="s">
        <v>1918</v>
      </c>
      <c r="I1067" s="52" t="s">
        <v>1357</v>
      </c>
      <c r="J1067" s="79">
        <v>1600</v>
      </c>
      <c r="K1067" s="79"/>
      <c r="L1067" s="41">
        <v>2400</v>
      </c>
      <c r="M1067" s="63"/>
      <c r="N1067" s="79">
        <v>1489.6</v>
      </c>
    </row>
    <row r="1068" spans="1:14">
      <c r="A1068" s="52"/>
      <c r="B1068" s="52"/>
      <c r="C1068" s="41" t="s">
        <v>11</v>
      </c>
      <c r="D1068" s="41"/>
      <c r="E1068" s="41" t="s">
        <v>11</v>
      </c>
      <c r="F1068" s="75"/>
      <c r="G1068" s="41" t="s">
        <v>11</v>
      </c>
      <c r="H1068" s="52"/>
      <c r="I1068" s="52"/>
      <c r="J1068" s="79">
        <v>0</v>
      </c>
      <c r="K1068" s="79"/>
      <c r="L1068" s="41">
        <v>0</v>
      </c>
      <c r="M1068" s="63"/>
      <c r="N1068" s="79">
        <v>0</v>
      </c>
    </row>
    <row r="1069" spans="1:14">
      <c r="A1069" s="52"/>
      <c r="B1069" s="52"/>
      <c r="C1069" s="41"/>
      <c r="D1069" s="41"/>
      <c r="E1069" s="41"/>
      <c r="F1069" s="75"/>
      <c r="G1069" s="41"/>
      <c r="H1069" s="52" t="s">
        <v>1919</v>
      </c>
      <c r="I1069" s="52" t="s">
        <v>1026</v>
      </c>
      <c r="J1069" s="79">
        <v>3200</v>
      </c>
      <c r="K1069" s="79"/>
      <c r="L1069" s="41">
        <v>2000</v>
      </c>
      <c r="M1069" s="63"/>
      <c r="N1069" s="79">
        <v>1551.3</v>
      </c>
    </row>
    <row r="1070" spans="1:14">
      <c r="A1070" s="62"/>
      <c r="C1070" s="41"/>
      <c r="D1070" s="41"/>
      <c r="E1070" s="41"/>
      <c r="F1070" s="75"/>
      <c r="G1070" s="41"/>
      <c r="I1070" s="16"/>
      <c r="J1070" s="79">
        <v>0</v>
      </c>
      <c r="K1070" s="79"/>
      <c r="L1070" s="124"/>
      <c r="M1070" s="63"/>
      <c r="N1070" s="79">
        <v>0</v>
      </c>
    </row>
    <row r="1071" spans="1:14">
      <c r="A1071" s="52"/>
      <c r="B1071" s="52"/>
      <c r="C1071" s="41"/>
      <c r="D1071" s="41"/>
      <c r="E1071" s="41"/>
      <c r="F1071" s="75"/>
      <c r="G1071" s="41"/>
      <c r="H1071" s="52" t="s">
        <v>1920</v>
      </c>
      <c r="I1071" s="52" t="s">
        <v>1717</v>
      </c>
      <c r="J1071" s="79">
        <v>400</v>
      </c>
      <c r="K1071" s="79"/>
      <c r="L1071" s="41">
        <v>1800</v>
      </c>
      <c r="M1071" s="63"/>
      <c r="N1071" s="79">
        <v>788.75</v>
      </c>
    </row>
    <row r="1072" spans="1:14">
      <c r="A1072" s="62"/>
      <c r="C1072" s="115"/>
      <c r="D1072" s="115"/>
      <c r="E1072" s="115"/>
      <c r="F1072" s="77"/>
      <c r="G1072" s="115"/>
      <c r="H1072" s="62"/>
      <c r="I1072" s="16"/>
      <c r="J1072" s="79">
        <v>0</v>
      </c>
      <c r="K1072" s="79"/>
      <c r="L1072" s="41">
        <v>0</v>
      </c>
      <c r="M1072" s="63"/>
      <c r="N1072" s="79">
        <v>0</v>
      </c>
    </row>
    <row r="1073" spans="1:14">
      <c r="A1073" s="52"/>
      <c r="B1073" s="52"/>
      <c r="C1073" s="115"/>
      <c r="D1073" s="115"/>
      <c r="E1073" s="115"/>
      <c r="F1073" s="77"/>
      <c r="G1073" s="115"/>
      <c r="H1073" s="52" t="s">
        <v>1923</v>
      </c>
      <c r="I1073" s="52" t="s">
        <v>1361</v>
      </c>
      <c r="J1073" s="79">
        <v>0</v>
      </c>
      <c r="K1073" s="79"/>
      <c r="L1073" s="41">
        <v>4000</v>
      </c>
      <c r="M1073" s="63"/>
      <c r="N1073" s="79">
        <v>35.96</v>
      </c>
    </row>
    <row r="1074" spans="1:14">
      <c r="C1074" s="115"/>
      <c r="D1074" s="115"/>
      <c r="E1074" s="115"/>
      <c r="F1074" s="77"/>
      <c r="G1074" s="115"/>
      <c r="I1074" s="16"/>
      <c r="J1074" s="79">
        <v>0</v>
      </c>
      <c r="K1074" s="79"/>
      <c r="L1074" s="41">
        <v>0</v>
      </c>
      <c r="M1074" s="63"/>
      <c r="N1074" s="79">
        <v>0</v>
      </c>
    </row>
    <row r="1075" spans="1:14">
      <c r="A1075" s="52"/>
      <c r="B1075" s="52"/>
      <c r="C1075" s="115"/>
      <c r="D1075" s="115"/>
      <c r="E1075" s="115"/>
      <c r="F1075" s="77"/>
      <c r="G1075" s="115"/>
      <c r="H1075" s="52" t="s">
        <v>1924</v>
      </c>
      <c r="I1075" s="52" t="s">
        <v>1362</v>
      </c>
      <c r="J1075" s="79">
        <v>700</v>
      </c>
      <c r="K1075" s="79"/>
      <c r="L1075" s="41">
        <v>600</v>
      </c>
      <c r="M1075" s="63"/>
      <c r="N1075" s="79">
        <v>516.30999999999995</v>
      </c>
    </row>
    <row r="1076" spans="1:14">
      <c r="A1076" s="52"/>
      <c r="B1076" s="52"/>
      <c r="C1076" s="115"/>
      <c r="D1076" s="115"/>
      <c r="E1076" s="115"/>
      <c r="F1076" s="77"/>
      <c r="G1076" s="115"/>
      <c r="H1076" s="52"/>
      <c r="I1076" s="52"/>
      <c r="J1076" s="79">
        <v>0</v>
      </c>
      <c r="K1076" s="79"/>
      <c r="L1076" s="41">
        <v>0</v>
      </c>
      <c r="M1076" s="63"/>
      <c r="N1076" s="79">
        <v>0</v>
      </c>
    </row>
    <row r="1077" spans="1:14">
      <c r="A1077" s="90"/>
      <c r="B1077" s="28"/>
      <c r="C1077" s="115"/>
      <c r="D1077" s="115"/>
      <c r="E1077" s="115"/>
      <c r="F1077" s="77"/>
      <c r="G1077" s="115"/>
      <c r="H1077" s="90" t="s">
        <v>1925</v>
      </c>
      <c r="I1077" s="28" t="s">
        <v>1363</v>
      </c>
      <c r="J1077" s="79">
        <v>20000</v>
      </c>
      <c r="K1077" s="79"/>
      <c r="L1077" s="41">
        <v>20000</v>
      </c>
      <c r="M1077" s="63"/>
      <c r="N1077" s="79">
        <v>19015</v>
      </c>
    </row>
    <row r="1078" spans="1:14">
      <c r="A1078" s="52"/>
      <c r="B1078" s="52"/>
      <c r="C1078" s="115"/>
      <c r="D1078" s="115"/>
      <c r="E1078" s="115"/>
      <c r="F1078" s="77"/>
      <c r="G1078" s="115"/>
      <c r="H1078" s="52"/>
      <c r="I1078" s="52"/>
      <c r="J1078" s="79">
        <v>0</v>
      </c>
      <c r="K1078" s="79"/>
      <c r="L1078" s="41">
        <v>0</v>
      </c>
      <c r="M1078" s="63"/>
      <c r="N1078" s="79">
        <v>0</v>
      </c>
    </row>
    <row r="1079" spans="1:14">
      <c r="A1079" s="52"/>
      <c r="B1079" s="52"/>
      <c r="C1079" s="115"/>
      <c r="D1079" s="115"/>
      <c r="E1079" s="115"/>
      <c r="F1079" s="77"/>
      <c r="G1079" s="115"/>
      <c r="H1079" s="52" t="s">
        <v>276</v>
      </c>
      <c r="I1079" s="52" t="s">
        <v>44</v>
      </c>
      <c r="J1079" s="79">
        <v>24300</v>
      </c>
      <c r="K1079" s="79"/>
      <c r="L1079" s="41">
        <v>24300</v>
      </c>
      <c r="M1079" s="63"/>
      <c r="N1079" s="79">
        <v>22408.2</v>
      </c>
    </row>
    <row r="1080" spans="1:14">
      <c r="C1080" s="115"/>
      <c r="D1080" s="115"/>
      <c r="E1080" s="115"/>
      <c r="F1080" s="77"/>
      <c r="G1080" s="115"/>
      <c r="I1080" s="16"/>
      <c r="J1080" s="79">
        <v>0</v>
      </c>
      <c r="K1080" s="79"/>
      <c r="L1080" s="41">
        <v>0</v>
      </c>
      <c r="M1080" s="63"/>
      <c r="N1080" s="79">
        <v>0</v>
      </c>
    </row>
    <row r="1081" spans="1:14">
      <c r="A1081" s="52"/>
      <c r="B1081" s="52"/>
      <c r="C1081" s="115"/>
      <c r="D1081" s="115"/>
      <c r="E1081" s="115"/>
      <c r="F1081" s="77"/>
      <c r="G1081" s="115"/>
      <c r="H1081" s="52" t="s">
        <v>1928</v>
      </c>
      <c r="I1081" s="52" t="s">
        <v>1366</v>
      </c>
      <c r="J1081" s="79">
        <v>79100</v>
      </c>
      <c r="K1081" s="79"/>
      <c r="L1081" s="41">
        <v>81900</v>
      </c>
      <c r="M1081" s="63"/>
      <c r="N1081" s="79">
        <v>71913.789999999994</v>
      </c>
    </row>
    <row r="1082" spans="1:14">
      <c r="C1082" s="115"/>
      <c r="D1082" s="115"/>
      <c r="E1082" s="115"/>
      <c r="F1082" s="77"/>
      <c r="G1082" s="115"/>
      <c r="I1082" s="16"/>
      <c r="J1082" s="79">
        <v>0</v>
      </c>
      <c r="K1082" s="79"/>
      <c r="L1082" s="41">
        <v>0</v>
      </c>
      <c r="M1082" s="63"/>
      <c r="N1082" s="79">
        <v>0</v>
      </c>
    </row>
    <row r="1083" spans="1:14">
      <c r="A1083" s="52"/>
      <c r="B1083" s="52"/>
      <c r="C1083" s="115"/>
      <c r="D1083" s="115"/>
      <c r="E1083" s="115"/>
      <c r="F1083" s="77"/>
      <c r="G1083" s="115"/>
      <c r="H1083" s="52" t="s">
        <v>1938</v>
      </c>
      <c r="I1083" s="52" t="s">
        <v>670</v>
      </c>
      <c r="J1083" s="79">
        <v>43100</v>
      </c>
      <c r="K1083" s="79"/>
      <c r="L1083" s="41">
        <v>81800</v>
      </c>
      <c r="M1083" s="63"/>
      <c r="N1083" s="79">
        <v>73872.36</v>
      </c>
    </row>
    <row r="1084" spans="1:14">
      <c r="C1084" s="115"/>
      <c r="D1084" s="115"/>
      <c r="E1084" s="115"/>
      <c r="F1084" s="77"/>
      <c r="G1084" s="115"/>
      <c r="I1084" s="16"/>
      <c r="J1084" s="79">
        <v>0</v>
      </c>
      <c r="K1084" s="79"/>
      <c r="L1084" s="41">
        <v>0</v>
      </c>
      <c r="M1084" s="63"/>
      <c r="N1084" s="79">
        <v>0</v>
      </c>
    </row>
    <row r="1085" spans="1:14">
      <c r="A1085" s="52"/>
      <c r="B1085" s="52"/>
      <c r="C1085" s="115"/>
      <c r="D1085" s="115"/>
      <c r="E1085" s="115"/>
      <c r="F1085" s="77"/>
      <c r="G1085" s="115"/>
      <c r="H1085" s="52" t="s">
        <v>277</v>
      </c>
      <c r="I1085" s="52" t="s">
        <v>45</v>
      </c>
      <c r="J1085" s="79">
        <v>24400</v>
      </c>
      <c r="K1085" s="79"/>
      <c r="L1085" s="41">
        <v>24400</v>
      </c>
      <c r="M1085" s="63"/>
      <c r="N1085" s="79">
        <v>21245.25</v>
      </c>
    </row>
    <row r="1086" spans="1:14">
      <c r="A1086" s="52"/>
      <c r="B1086" s="52"/>
      <c r="C1086" s="115"/>
      <c r="D1086" s="115"/>
      <c r="E1086" s="115"/>
      <c r="F1086" s="77"/>
      <c r="G1086" s="115"/>
      <c r="H1086" s="52"/>
      <c r="I1086" s="52"/>
      <c r="J1086" s="41"/>
      <c r="K1086" s="41"/>
      <c r="L1086" s="41"/>
      <c r="M1086" s="41"/>
      <c r="N1086" s="79"/>
    </row>
    <row r="1087" spans="1:14">
      <c r="A1087" s="52"/>
      <c r="B1087" s="52"/>
      <c r="C1087" s="115"/>
      <c r="D1087" s="115"/>
      <c r="E1087" s="115"/>
      <c r="F1087" s="77"/>
      <c r="G1087" s="115"/>
      <c r="H1087" s="52"/>
      <c r="I1087" s="52"/>
      <c r="J1087" s="41">
        <v>0</v>
      </c>
      <c r="K1087" s="41"/>
      <c r="L1087" s="41">
        <v>0</v>
      </c>
      <c r="M1087" s="41"/>
      <c r="N1087" s="83">
        <v>0</v>
      </c>
    </row>
    <row r="1088" spans="1:14">
      <c r="A1088" s="52" t="s">
        <v>2147</v>
      </c>
      <c r="B1088" s="52" t="s">
        <v>1823</v>
      </c>
      <c r="C1088" s="41">
        <f>SUM(C1090,C1119,C1154,C1181)</f>
        <v>742000</v>
      </c>
      <c r="D1088" s="41"/>
      <c r="E1088" s="41">
        <f>SUM(E1090,E1119,E1154,E1181)</f>
        <v>855000</v>
      </c>
      <c r="F1088" s="41">
        <f>SUM(F1090,F1119,F1154,F1181)</f>
        <v>0</v>
      </c>
      <c r="G1088" s="41">
        <f>SUM(G1090,G1119,G1154,G1181)</f>
        <v>696479.5</v>
      </c>
      <c r="H1088" s="52" t="s">
        <v>165</v>
      </c>
      <c r="I1088" s="52" t="s">
        <v>1823</v>
      </c>
      <c r="J1088" s="41">
        <f>SUM(J1090,J1119,J1154,J1181)</f>
        <v>2284400</v>
      </c>
      <c r="K1088" s="41"/>
      <c r="L1088" s="41">
        <f>SUM(L1090,L1119,L1154,L1181)</f>
        <v>2565000</v>
      </c>
      <c r="M1088" s="41">
        <f>SUM(M1090,M1119,M1154,M1181)</f>
        <v>0</v>
      </c>
      <c r="N1088" s="41">
        <f>SUM(N1090,N1119,N1154,N1181)</f>
        <v>2655969.5699999998</v>
      </c>
    </row>
    <row r="1089" spans="1:14">
      <c r="A1089" s="157" t="s">
        <v>12</v>
      </c>
      <c r="B1089" s="157" t="s">
        <v>994</v>
      </c>
      <c r="C1089" s="176" t="s">
        <v>660</v>
      </c>
      <c r="D1089" s="131"/>
      <c r="E1089" s="176" t="s">
        <v>7</v>
      </c>
      <c r="F1089" s="158"/>
      <c r="G1089" s="176" t="s">
        <v>7</v>
      </c>
      <c r="H1089" s="157" t="s">
        <v>12</v>
      </c>
      <c r="I1089" s="157" t="s">
        <v>994</v>
      </c>
      <c r="J1089" s="176" t="s">
        <v>660</v>
      </c>
      <c r="K1089" s="131"/>
      <c r="L1089" s="176" t="s">
        <v>7</v>
      </c>
      <c r="M1089" s="158"/>
      <c r="N1089" s="176" t="s">
        <v>7</v>
      </c>
    </row>
    <row r="1090" spans="1:14">
      <c r="A1090" s="52" t="s">
        <v>2148</v>
      </c>
      <c r="B1090" s="52" t="s">
        <v>180</v>
      </c>
      <c r="C1090" s="41">
        <f>SUM(C1092)</f>
        <v>70000</v>
      </c>
      <c r="D1090" s="41"/>
      <c r="E1090" s="41">
        <f>SUM(E1092)</f>
        <v>65000</v>
      </c>
      <c r="F1090" s="41">
        <f>SUM(F1092)</f>
        <v>0</v>
      </c>
      <c r="G1090" s="41">
        <f>SUM(G1092)</f>
        <v>62914.7</v>
      </c>
      <c r="H1090" s="52" t="s">
        <v>166</v>
      </c>
      <c r="I1090" s="52" t="s">
        <v>180</v>
      </c>
      <c r="J1090" s="41">
        <f>SUM(J1092:J1117)</f>
        <v>514600</v>
      </c>
      <c r="K1090" s="41"/>
      <c r="L1090" s="41">
        <f>SUM(L1092:L1117)</f>
        <v>586100</v>
      </c>
      <c r="M1090" s="41">
        <f>SUM(M1092:M1117)</f>
        <v>0</v>
      </c>
      <c r="N1090" s="41">
        <f>SUM(N1092:N1117)</f>
        <v>598347.77</v>
      </c>
    </row>
    <row r="1091" spans="1:14">
      <c r="A1091" s="157" t="s">
        <v>12</v>
      </c>
      <c r="B1091" s="157" t="s">
        <v>994</v>
      </c>
      <c r="C1091" s="176" t="s">
        <v>660</v>
      </c>
      <c r="D1091" s="131"/>
      <c r="E1091" s="176" t="s">
        <v>7</v>
      </c>
      <c r="F1091" s="158"/>
      <c r="G1091" s="176" t="s">
        <v>7</v>
      </c>
      <c r="H1091" s="157" t="s">
        <v>12</v>
      </c>
      <c r="I1091" s="157" t="s">
        <v>994</v>
      </c>
      <c r="J1091" s="176" t="s">
        <v>660</v>
      </c>
      <c r="K1091" s="131"/>
      <c r="L1091" s="176" t="s">
        <v>7</v>
      </c>
      <c r="M1091" s="158"/>
      <c r="N1091" s="176" t="s">
        <v>7</v>
      </c>
    </row>
    <row r="1092" spans="1:14">
      <c r="A1092" s="52" t="s">
        <v>372</v>
      </c>
      <c r="B1092" s="52" t="s">
        <v>5</v>
      </c>
      <c r="C1092" s="79">
        <v>70000</v>
      </c>
      <c r="D1092" s="79"/>
      <c r="E1092" s="132">
        <v>65000</v>
      </c>
      <c r="F1092" s="63"/>
      <c r="G1092" s="79">
        <v>62914.7</v>
      </c>
      <c r="H1092" s="52" t="s">
        <v>1915</v>
      </c>
      <c r="I1092" s="52" t="s">
        <v>666</v>
      </c>
      <c r="J1092" s="79">
        <v>192500</v>
      </c>
      <c r="K1092" s="79"/>
      <c r="L1092" s="41">
        <v>207000</v>
      </c>
      <c r="M1092" s="63"/>
      <c r="N1092" s="79">
        <v>205514.92</v>
      </c>
    </row>
    <row r="1093" spans="1:14">
      <c r="A1093" s="52"/>
      <c r="B1093" s="52"/>
      <c r="C1093" s="41" t="s">
        <v>11</v>
      </c>
      <c r="D1093" s="41"/>
      <c r="E1093" s="41" t="s">
        <v>11</v>
      </c>
      <c r="F1093" s="75"/>
      <c r="G1093" s="41" t="s">
        <v>11</v>
      </c>
      <c r="H1093" s="52"/>
      <c r="I1093" s="52"/>
      <c r="J1093" s="79">
        <v>0</v>
      </c>
      <c r="K1093" s="79"/>
      <c r="L1093" s="41">
        <v>0</v>
      </c>
      <c r="M1093" s="63"/>
      <c r="N1093" s="79">
        <v>0</v>
      </c>
    </row>
    <row r="1094" spans="1:14">
      <c r="A1094" s="52"/>
      <c r="B1094" s="52"/>
      <c r="C1094" s="41"/>
      <c r="D1094" s="41"/>
      <c r="E1094" s="41"/>
      <c r="F1094" s="75"/>
      <c r="G1094" s="41"/>
      <c r="H1094" s="52" t="s">
        <v>1933</v>
      </c>
      <c r="I1094" s="52" t="s">
        <v>654</v>
      </c>
      <c r="J1094" s="79">
        <v>250000</v>
      </c>
      <c r="K1094" s="79"/>
      <c r="L1094" s="41">
        <v>310000</v>
      </c>
      <c r="M1094" s="63"/>
      <c r="N1094" s="79">
        <v>320370.12</v>
      </c>
    </row>
    <row r="1095" spans="1:14">
      <c r="C1095" s="41"/>
      <c r="D1095" s="41"/>
      <c r="E1095" s="41"/>
      <c r="F1095" s="75"/>
      <c r="G1095" s="41"/>
      <c r="I1095" s="16"/>
      <c r="J1095" s="79">
        <v>0</v>
      </c>
      <c r="K1095" s="79"/>
      <c r="L1095" s="41">
        <v>0</v>
      </c>
      <c r="M1095" s="63"/>
      <c r="N1095" s="79">
        <v>0</v>
      </c>
    </row>
    <row r="1096" spans="1:14">
      <c r="A1096" s="52"/>
      <c r="B1096" s="52"/>
      <c r="C1096" s="41"/>
      <c r="D1096" s="41"/>
      <c r="E1096" s="41"/>
      <c r="F1096" s="75"/>
      <c r="G1096" s="41"/>
      <c r="H1096" s="52" t="s">
        <v>1916</v>
      </c>
      <c r="I1096" s="52" t="s">
        <v>1354</v>
      </c>
      <c r="J1096" s="79">
        <v>1000</v>
      </c>
      <c r="K1096" s="79"/>
      <c r="L1096" s="41">
        <v>2800</v>
      </c>
      <c r="M1096" s="63"/>
      <c r="N1096" s="79">
        <v>1643.59</v>
      </c>
    </row>
    <row r="1097" spans="1:14">
      <c r="C1097" s="115"/>
      <c r="D1097" s="115"/>
      <c r="E1097" s="115"/>
      <c r="F1097" s="77"/>
      <c r="G1097" s="115"/>
      <c r="I1097" s="16"/>
      <c r="J1097" s="79">
        <v>0</v>
      </c>
      <c r="K1097" s="79"/>
      <c r="L1097" s="41">
        <v>0</v>
      </c>
      <c r="M1097" s="63"/>
      <c r="N1097" s="79">
        <v>0</v>
      </c>
    </row>
    <row r="1098" spans="1:14">
      <c r="A1098" s="52"/>
      <c r="B1098" s="52"/>
      <c r="C1098" s="115"/>
      <c r="D1098" s="115"/>
      <c r="E1098" s="115"/>
      <c r="F1098" s="77"/>
      <c r="G1098" s="115"/>
      <c r="H1098" s="52" t="s">
        <v>1917</v>
      </c>
      <c r="I1098" s="52" t="s">
        <v>1355</v>
      </c>
      <c r="J1098" s="79">
        <v>14900</v>
      </c>
      <c r="K1098" s="79"/>
      <c r="L1098" s="41">
        <v>12000</v>
      </c>
      <c r="M1098" s="63"/>
      <c r="N1098" s="79">
        <v>14180.35</v>
      </c>
    </row>
    <row r="1099" spans="1:14">
      <c r="C1099" s="115"/>
      <c r="D1099" s="115"/>
      <c r="E1099" s="115"/>
      <c r="F1099" s="77"/>
      <c r="G1099" s="115"/>
      <c r="I1099" s="16"/>
      <c r="J1099" s="79">
        <v>0</v>
      </c>
      <c r="K1099" s="79"/>
      <c r="L1099" s="41"/>
      <c r="M1099" s="63"/>
      <c r="N1099" s="79">
        <v>0</v>
      </c>
    </row>
    <row r="1100" spans="1:14">
      <c r="A1100" s="52"/>
      <c r="B1100" s="52"/>
      <c r="C1100" s="115"/>
      <c r="D1100" s="115"/>
      <c r="E1100" s="115"/>
      <c r="F1100" s="77"/>
      <c r="G1100" s="115"/>
      <c r="H1100" s="52" t="s">
        <v>1918</v>
      </c>
      <c r="I1100" s="52" t="s">
        <v>1357</v>
      </c>
      <c r="J1100" s="79">
        <v>2700</v>
      </c>
      <c r="K1100" s="79"/>
      <c r="L1100" s="41">
        <v>2200</v>
      </c>
      <c r="M1100" s="63"/>
      <c r="N1100" s="79">
        <v>2547.4</v>
      </c>
    </row>
    <row r="1101" spans="1:14">
      <c r="A1101" s="62"/>
      <c r="C1101" s="115"/>
      <c r="D1101" s="115"/>
      <c r="E1101" s="115"/>
      <c r="F1101" s="77"/>
      <c r="G1101" s="115"/>
      <c r="H1101" s="62"/>
      <c r="I1101" s="16"/>
      <c r="J1101" s="79">
        <v>0</v>
      </c>
      <c r="K1101" s="79"/>
      <c r="L1101" s="41">
        <v>0</v>
      </c>
      <c r="M1101" s="63"/>
      <c r="N1101" s="79">
        <v>0</v>
      </c>
    </row>
    <row r="1102" spans="1:14">
      <c r="A1102" s="56"/>
      <c r="B1102" s="52"/>
      <c r="C1102" s="115"/>
      <c r="D1102" s="115"/>
      <c r="E1102" s="115"/>
      <c r="F1102" s="77"/>
      <c r="G1102" s="115"/>
      <c r="H1102" s="52" t="s">
        <v>1919</v>
      </c>
      <c r="I1102" s="52" t="s">
        <v>1026</v>
      </c>
      <c r="J1102" s="79">
        <v>6800</v>
      </c>
      <c r="K1102" s="79"/>
      <c r="L1102" s="41">
        <v>4300</v>
      </c>
      <c r="M1102" s="63"/>
      <c r="N1102" s="79">
        <v>1224.72</v>
      </c>
    </row>
    <row r="1103" spans="1:14">
      <c r="A1103" s="62"/>
      <c r="C1103" s="115"/>
      <c r="D1103" s="115"/>
      <c r="E1103" s="115"/>
      <c r="F1103" s="77"/>
      <c r="G1103" s="115"/>
      <c r="I1103" s="16"/>
      <c r="J1103" s="79">
        <v>0</v>
      </c>
      <c r="K1103" s="79"/>
      <c r="L1103" s="124"/>
      <c r="M1103" s="63"/>
      <c r="N1103" s="79">
        <v>0</v>
      </c>
    </row>
    <row r="1104" spans="1:14">
      <c r="A1104" s="52"/>
      <c r="B1104" s="52"/>
      <c r="C1104" s="115"/>
      <c r="D1104" s="115"/>
      <c r="E1104" s="115"/>
      <c r="F1104" s="77"/>
      <c r="G1104" s="115"/>
      <c r="H1104" s="56" t="s">
        <v>1920</v>
      </c>
      <c r="I1104" s="52" t="s">
        <v>659</v>
      </c>
      <c r="J1104" s="79">
        <v>600</v>
      </c>
      <c r="K1104" s="79"/>
      <c r="L1104" s="41">
        <v>1500</v>
      </c>
      <c r="M1104" s="63"/>
      <c r="N1104" s="79">
        <v>1900.59</v>
      </c>
    </row>
    <row r="1105" spans="1:14">
      <c r="C1105" s="115"/>
      <c r="D1105" s="115"/>
      <c r="E1105" s="115"/>
      <c r="F1105" s="77"/>
      <c r="G1105" s="115"/>
      <c r="I1105" s="16"/>
      <c r="J1105" s="79">
        <v>0</v>
      </c>
      <c r="K1105" s="79"/>
      <c r="L1105" s="41">
        <v>0</v>
      </c>
      <c r="M1105" s="63"/>
      <c r="N1105" s="79">
        <v>0</v>
      </c>
    </row>
    <row r="1106" spans="1:14">
      <c r="A1106" s="52"/>
      <c r="B1106" s="52"/>
      <c r="C1106" s="115"/>
      <c r="D1106" s="115"/>
      <c r="E1106" s="115"/>
      <c r="F1106" s="77"/>
      <c r="G1106" s="115"/>
      <c r="H1106" s="52" t="s">
        <v>1923</v>
      </c>
      <c r="I1106" s="52" t="s">
        <v>1361</v>
      </c>
      <c r="J1106" s="79">
        <v>2700</v>
      </c>
      <c r="K1106" s="79"/>
      <c r="L1106" s="41">
        <v>2700</v>
      </c>
      <c r="M1106" s="63"/>
      <c r="N1106" s="79">
        <v>2686.54</v>
      </c>
    </row>
    <row r="1107" spans="1:14">
      <c r="A1107" s="50"/>
      <c r="B1107" s="52"/>
      <c r="C1107" s="115"/>
      <c r="D1107" s="115"/>
      <c r="E1107" s="115"/>
      <c r="F1107" s="77"/>
      <c r="G1107" s="115"/>
      <c r="H1107" s="50"/>
      <c r="I1107" s="52"/>
      <c r="J1107" s="79">
        <v>0</v>
      </c>
      <c r="K1107" s="79"/>
      <c r="L1107" s="41">
        <v>0</v>
      </c>
      <c r="M1107" s="63"/>
      <c r="N1107" s="79">
        <v>0</v>
      </c>
    </row>
    <row r="1108" spans="1:14">
      <c r="A1108" s="50"/>
      <c r="B1108" s="52"/>
      <c r="C1108" s="115"/>
      <c r="D1108" s="115"/>
      <c r="E1108" s="115"/>
      <c r="F1108" s="77"/>
      <c r="G1108" s="115"/>
      <c r="H1108" s="50" t="s">
        <v>167</v>
      </c>
      <c r="I1108" s="52" t="s">
        <v>46</v>
      </c>
      <c r="J1108" s="79">
        <v>0</v>
      </c>
      <c r="K1108" s="79"/>
      <c r="L1108" s="41">
        <v>1200</v>
      </c>
      <c r="M1108" s="63"/>
      <c r="N1108" s="79">
        <v>2277.88</v>
      </c>
    </row>
    <row r="1109" spans="1:14">
      <c r="A1109" s="52"/>
      <c r="B1109" s="52"/>
      <c r="C1109" s="115"/>
      <c r="D1109" s="115"/>
      <c r="E1109" s="115"/>
      <c r="F1109" s="77"/>
      <c r="G1109" s="115"/>
      <c r="H1109" s="50"/>
      <c r="I1109" s="52"/>
      <c r="J1109" s="79">
        <v>0</v>
      </c>
      <c r="K1109" s="79"/>
      <c r="L1109" s="41">
        <v>0</v>
      </c>
      <c r="M1109" s="63"/>
      <c r="N1109" s="79">
        <v>0</v>
      </c>
    </row>
    <row r="1110" spans="1:14">
      <c r="A1110" s="52"/>
      <c r="B1110" s="52"/>
      <c r="C1110" s="115"/>
      <c r="D1110" s="115"/>
      <c r="E1110" s="115"/>
      <c r="F1110" s="77"/>
      <c r="G1110" s="115"/>
      <c r="H1110" s="52" t="s">
        <v>276</v>
      </c>
      <c r="I1110" s="52" t="s">
        <v>44</v>
      </c>
      <c r="J1110" s="79">
        <v>3000</v>
      </c>
      <c r="K1110" s="79"/>
      <c r="L1110" s="41">
        <v>4000</v>
      </c>
      <c r="M1110" s="63"/>
      <c r="N1110" s="79">
        <v>5871</v>
      </c>
    </row>
    <row r="1111" spans="1:14">
      <c r="A1111" s="52"/>
      <c r="B1111" s="52"/>
      <c r="C1111" s="115"/>
      <c r="D1111" s="115"/>
      <c r="E1111" s="115"/>
      <c r="F1111" s="77"/>
      <c r="G1111" s="115"/>
      <c r="H1111" s="56"/>
      <c r="I1111" s="52"/>
      <c r="J1111" s="79">
        <v>0</v>
      </c>
      <c r="K1111" s="79"/>
      <c r="L1111" s="41">
        <v>0</v>
      </c>
      <c r="M1111" s="63"/>
      <c r="N1111" s="79">
        <v>0</v>
      </c>
    </row>
    <row r="1112" spans="1:14">
      <c r="A1112" s="56"/>
      <c r="B1112" s="52"/>
      <c r="C1112" s="115"/>
      <c r="D1112" s="115"/>
      <c r="E1112" s="115"/>
      <c r="F1112" s="77"/>
      <c r="G1112" s="115"/>
      <c r="H1112" s="56" t="s">
        <v>1928</v>
      </c>
      <c r="I1112" s="52" t="s">
        <v>1366</v>
      </c>
      <c r="J1112" s="79">
        <v>22000</v>
      </c>
      <c r="K1112" s="79"/>
      <c r="L1112" s="41">
        <v>19000</v>
      </c>
      <c r="M1112" s="63"/>
      <c r="N1112" s="79">
        <v>19973.02</v>
      </c>
    </row>
    <row r="1113" spans="1:14">
      <c r="A1113" s="56"/>
      <c r="B1113" s="52"/>
      <c r="C1113" s="115"/>
      <c r="D1113" s="115"/>
      <c r="E1113" s="115"/>
      <c r="F1113" s="77"/>
      <c r="G1113" s="115"/>
      <c r="H1113" s="56"/>
      <c r="I1113" s="52"/>
      <c r="J1113" s="79">
        <v>0</v>
      </c>
      <c r="K1113" s="79"/>
      <c r="L1113" s="41">
        <v>0</v>
      </c>
      <c r="M1113" s="63"/>
      <c r="N1113" s="79">
        <v>0</v>
      </c>
    </row>
    <row r="1114" spans="1:14">
      <c r="A1114" s="56"/>
      <c r="B1114" s="52"/>
      <c r="C1114" s="115"/>
      <c r="D1114" s="115"/>
      <c r="E1114" s="115"/>
      <c r="F1114" s="77"/>
      <c r="G1114" s="115"/>
      <c r="H1114" s="52" t="s">
        <v>1940</v>
      </c>
      <c r="I1114" s="52" t="s">
        <v>47</v>
      </c>
      <c r="J1114" s="79">
        <v>4000</v>
      </c>
      <c r="K1114" s="79"/>
      <c r="L1114" s="41">
        <v>5000</v>
      </c>
      <c r="M1114" s="63"/>
      <c r="N1114" s="79">
        <v>6267.91</v>
      </c>
    </row>
    <row r="1115" spans="1:14">
      <c r="A1115" s="52"/>
      <c r="B1115" s="52"/>
      <c r="C1115" s="115"/>
      <c r="D1115" s="115"/>
      <c r="E1115" s="115"/>
      <c r="F1115" s="77"/>
      <c r="G1115" s="115"/>
      <c r="H1115" s="50"/>
      <c r="I1115" s="52"/>
      <c r="J1115" s="79">
        <v>0</v>
      </c>
      <c r="K1115" s="79"/>
      <c r="L1115" s="41">
        <v>0</v>
      </c>
      <c r="M1115" s="63"/>
      <c r="N1115" s="79">
        <v>0</v>
      </c>
    </row>
    <row r="1116" spans="1:14">
      <c r="A1116" s="50"/>
      <c r="B1116" s="52"/>
      <c r="C1116" s="115"/>
      <c r="D1116" s="115"/>
      <c r="E1116" s="115"/>
      <c r="F1116" s="77"/>
      <c r="G1116" s="115"/>
      <c r="H1116" s="50" t="s">
        <v>273</v>
      </c>
      <c r="I1116" s="16" t="s">
        <v>48</v>
      </c>
      <c r="J1116" s="41">
        <v>14400</v>
      </c>
      <c r="K1116" s="79"/>
      <c r="L1116" s="41">
        <v>14400</v>
      </c>
      <c r="M1116" s="63"/>
      <c r="N1116" s="79">
        <v>13889.73</v>
      </c>
    </row>
    <row r="1117" spans="1:14">
      <c r="A1117" s="50"/>
      <c r="C1117" s="115"/>
      <c r="D1117" s="115"/>
      <c r="E1117" s="115"/>
      <c r="F1117" s="77"/>
      <c r="G1117" s="115"/>
      <c r="H1117" s="50"/>
      <c r="I1117" s="52"/>
      <c r="J1117" s="41">
        <v>0</v>
      </c>
      <c r="K1117" s="41"/>
      <c r="L1117" s="41">
        <v>0</v>
      </c>
      <c r="M1117" s="41"/>
      <c r="N1117" s="79">
        <v>0</v>
      </c>
    </row>
    <row r="1118" spans="1:14">
      <c r="C1118" s="115"/>
      <c r="D1118" s="115"/>
      <c r="E1118" s="115"/>
      <c r="F1118" s="77"/>
      <c r="G1118" s="115"/>
      <c r="I1118" s="16"/>
      <c r="J1118" s="41">
        <v>0</v>
      </c>
      <c r="K1118" s="41"/>
      <c r="L1118" s="41">
        <v>0</v>
      </c>
      <c r="M1118" s="41"/>
      <c r="N1118" s="83">
        <v>0</v>
      </c>
    </row>
    <row r="1119" spans="1:14">
      <c r="A1119" s="52" t="s">
        <v>2149</v>
      </c>
      <c r="B1119" s="52" t="s">
        <v>181</v>
      </c>
      <c r="C1119" s="73">
        <f>SUM(C1121:C1125)</f>
        <v>381000</v>
      </c>
      <c r="D1119" s="73"/>
      <c r="E1119" s="73">
        <f>SUM(E1121:E1125)</f>
        <v>525000</v>
      </c>
      <c r="F1119" s="73">
        <f>SUM(F1121:F1125)</f>
        <v>0</v>
      </c>
      <c r="G1119" s="73">
        <f>SUM(G1121:G1125)</f>
        <v>376606.6</v>
      </c>
      <c r="H1119" s="52" t="s">
        <v>168</v>
      </c>
      <c r="I1119" s="52" t="s">
        <v>181</v>
      </c>
      <c r="J1119" s="41">
        <f>SUM(J1121:J1151)</f>
        <v>688100</v>
      </c>
      <c r="K1119" s="41"/>
      <c r="L1119" s="41">
        <f>SUM(L1121:L1151)</f>
        <v>777100</v>
      </c>
      <c r="M1119" s="41">
        <f>SUM(M1121:M1151)</f>
        <v>0</v>
      </c>
      <c r="N1119" s="41">
        <f>SUM(N1121:N1151)</f>
        <v>792545.44000000006</v>
      </c>
    </row>
    <row r="1120" spans="1:14">
      <c r="A1120" s="157" t="s">
        <v>12</v>
      </c>
      <c r="B1120" s="157" t="s">
        <v>994</v>
      </c>
      <c r="C1120" s="176" t="s">
        <v>660</v>
      </c>
      <c r="D1120" s="131"/>
      <c r="E1120" s="176" t="s">
        <v>7</v>
      </c>
      <c r="F1120" s="158"/>
      <c r="G1120" s="176" t="s">
        <v>7</v>
      </c>
      <c r="H1120" s="157" t="s">
        <v>12</v>
      </c>
      <c r="I1120" s="157" t="s">
        <v>994</v>
      </c>
      <c r="J1120" s="176" t="s">
        <v>660</v>
      </c>
      <c r="K1120" s="131"/>
      <c r="L1120" s="176" t="s">
        <v>7</v>
      </c>
      <c r="M1120" s="158"/>
      <c r="N1120" s="176" t="s">
        <v>7</v>
      </c>
    </row>
    <row r="1121" spans="1:14">
      <c r="A1121" s="52" t="s">
        <v>372</v>
      </c>
      <c r="B1121" s="52" t="s">
        <v>5</v>
      </c>
      <c r="C1121" s="79">
        <v>240000</v>
      </c>
      <c r="D1121" s="79"/>
      <c r="E1121" s="132">
        <v>400000</v>
      </c>
      <c r="F1121" s="63"/>
      <c r="G1121" s="79">
        <v>238197.9</v>
      </c>
      <c r="H1121" s="52" t="s">
        <v>1915</v>
      </c>
      <c r="I1121" s="52" t="s">
        <v>666</v>
      </c>
      <c r="J1121" s="79">
        <v>341100</v>
      </c>
      <c r="K1121" s="79"/>
      <c r="L1121" s="41">
        <v>315000</v>
      </c>
      <c r="M1121" s="63"/>
      <c r="N1121" s="79">
        <v>305903.74</v>
      </c>
    </row>
    <row r="1122" spans="1:14">
      <c r="C1122" s="79">
        <v>0</v>
      </c>
      <c r="D1122" s="79"/>
      <c r="E1122" s="132">
        <v>0</v>
      </c>
      <c r="F1122" s="63"/>
      <c r="G1122" s="79">
        <v>0</v>
      </c>
      <c r="I1122" s="16"/>
      <c r="J1122" s="79">
        <v>0</v>
      </c>
      <c r="K1122" s="79"/>
      <c r="L1122" s="41"/>
      <c r="M1122" s="63"/>
      <c r="N1122" s="79">
        <v>0</v>
      </c>
    </row>
    <row r="1123" spans="1:14">
      <c r="A1123" s="52" t="s">
        <v>374</v>
      </c>
      <c r="B1123" s="52" t="s">
        <v>182</v>
      </c>
      <c r="C1123" s="79">
        <v>136000</v>
      </c>
      <c r="D1123" s="79"/>
      <c r="E1123" s="132">
        <v>120000</v>
      </c>
      <c r="F1123" s="63"/>
      <c r="G1123" s="79">
        <v>131168.70000000001</v>
      </c>
      <c r="H1123" s="52" t="s">
        <v>1933</v>
      </c>
      <c r="I1123" s="52" t="s">
        <v>654</v>
      </c>
      <c r="J1123" s="79">
        <v>235000</v>
      </c>
      <c r="K1123" s="79"/>
      <c r="L1123" s="41">
        <v>347000</v>
      </c>
      <c r="M1123" s="63"/>
      <c r="N1123" s="79">
        <v>358946.57</v>
      </c>
    </row>
    <row r="1124" spans="1:14">
      <c r="C1124" s="79">
        <v>0</v>
      </c>
      <c r="D1124" s="79"/>
      <c r="E1124" s="132">
        <v>0</v>
      </c>
      <c r="F1124" s="63"/>
      <c r="G1124" s="79">
        <v>0</v>
      </c>
      <c r="I1124" s="16"/>
      <c r="J1124" s="79">
        <v>0</v>
      </c>
      <c r="K1124" s="79"/>
      <c r="L1124" s="41">
        <v>0</v>
      </c>
      <c r="M1124" s="63"/>
      <c r="N1124" s="79">
        <v>0</v>
      </c>
    </row>
    <row r="1125" spans="1:14">
      <c r="A1125" s="50" t="s">
        <v>375</v>
      </c>
      <c r="B1125" s="52" t="s">
        <v>336</v>
      </c>
      <c r="C1125" s="79">
        <v>5000</v>
      </c>
      <c r="D1125" s="79"/>
      <c r="E1125" s="132">
        <v>5000</v>
      </c>
      <c r="F1125" s="63"/>
      <c r="G1125" s="79">
        <v>7240</v>
      </c>
      <c r="H1125" s="52" t="s">
        <v>1916</v>
      </c>
      <c r="I1125" s="52" t="s">
        <v>1354</v>
      </c>
      <c r="J1125" s="79">
        <v>2200</v>
      </c>
      <c r="K1125" s="79"/>
      <c r="L1125" s="41">
        <v>1600</v>
      </c>
      <c r="M1125" s="63"/>
      <c r="N1125" s="79">
        <v>1948.59</v>
      </c>
    </row>
    <row r="1126" spans="1:14">
      <c r="C1126" s="132">
        <v>0</v>
      </c>
      <c r="D1126" s="132"/>
      <c r="E1126" s="132"/>
      <c r="F1126" s="63"/>
      <c r="G1126" s="132">
        <v>0</v>
      </c>
      <c r="I1126" s="16"/>
      <c r="J1126" s="79">
        <v>0</v>
      </c>
      <c r="K1126" s="79"/>
      <c r="L1126" s="41">
        <v>0</v>
      </c>
      <c r="M1126" s="63"/>
      <c r="N1126" s="79">
        <v>0</v>
      </c>
    </row>
    <row r="1127" spans="1:14">
      <c r="A1127" s="50"/>
      <c r="B1127" s="52"/>
      <c r="C1127" s="132"/>
      <c r="D1127" s="132"/>
      <c r="E1127" s="132"/>
      <c r="F1127" s="63"/>
      <c r="G1127" s="132"/>
      <c r="H1127" s="52" t="s">
        <v>1917</v>
      </c>
      <c r="I1127" s="52" t="s">
        <v>1355</v>
      </c>
      <c r="J1127" s="79">
        <v>20100</v>
      </c>
      <c r="K1127" s="79"/>
      <c r="L1127" s="41">
        <v>18000</v>
      </c>
      <c r="M1127" s="63"/>
      <c r="N1127" s="79">
        <v>18983.599999999999</v>
      </c>
    </row>
    <row r="1128" spans="1:14">
      <c r="C1128" s="132">
        <v>0</v>
      </c>
      <c r="D1128" s="132"/>
      <c r="E1128" s="132">
        <v>0</v>
      </c>
      <c r="F1128" s="63"/>
      <c r="G1128" s="132">
        <v>0</v>
      </c>
      <c r="I1128" s="16"/>
      <c r="J1128" s="79">
        <v>0</v>
      </c>
      <c r="K1128" s="79"/>
      <c r="L1128" s="41"/>
      <c r="M1128" s="63"/>
      <c r="N1128" s="79">
        <v>0</v>
      </c>
    </row>
    <row r="1129" spans="1:14">
      <c r="A1129" s="50"/>
      <c r="B1129" s="52"/>
      <c r="C1129" s="132">
        <v>0</v>
      </c>
      <c r="D1129" s="132"/>
      <c r="E1129" s="132">
        <v>0</v>
      </c>
      <c r="F1129" s="63"/>
      <c r="G1129" s="132">
        <v>0</v>
      </c>
      <c r="H1129" s="52" t="s">
        <v>1918</v>
      </c>
      <c r="I1129" s="52" t="s">
        <v>1357</v>
      </c>
      <c r="J1129" s="79">
        <v>9200</v>
      </c>
      <c r="K1129" s="79"/>
      <c r="L1129" s="41">
        <v>9500</v>
      </c>
      <c r="M1129" s="63"/>
      <c r="N1129" s="79">
        <v>8668.4</v>
      </c>
    </row>
    <row r="1130" spans="1:14">
      <c r="C1130" s="115"/>
      <c r="D1130" s="115"/>
      <c r="E1130" s="115"/>
      <c r="F1130" s="77"/>
      <c r="G1130" s="115"/>
      <c r="I1130" s="16"/>
      <c r="J1130" s="79">
        <v>0</v>
      </c>
      <c r="K1130" s="79"/>
      <c r="L1130" s="41"/>
      <c r="M1130" s="63"/>
      <c r="N1130" s="79">
        <v>0</v>
      </c>
    </row>
    <row r="1131" spans="1:14">
      <c r="A1131" s="52"/>
      <c r="B1131" s="52"/>
      <c r="C1131" s="115"/>
      <c r="D1131" s="115"/>
      <c r="E1131" s="115"/>
      <c r="F1131" s="77"/>
      <c r="G1131" s="115"/>
      <c r="H1131" s="52" t="s">
        <v>1919</v>
      </c>
      <c r="I1131" s="52" t="s">
        <v>1026</v>
      </c>
      <c r="J1131" s="79">
        <v>5500</v>
      </c>
      <c r="K1131" s="79"/>
      <c r="L1131" s="41">
        <v>3500</v>
      </c>
      <c r="M1131" s="63"/>
      <c r="N1131" s="79">
        <v>2776.02</v>
      </c>
    </row>
    <row r="1132" spans="1:14">
      <c r="A1132" s="62"/>
      <c r="C1132" s="115"/>
      <c r="D1132" s="115"/>
      <c r="E1132" s="115"/>
      <c r="F1132" s="77"/>
      <c r="G1132" s="115"/>
      <c r="H1132" s="62"/>
      <c r="I1132" s="16"/>
      <c r="J1132" s="79">
        <v>0</v>
      </c>
      <c r="K1132" s="79"/>
      <c r="L1132" s="41">
        <v>0</v>
      </c>
      <c r="M1132" s="63"/>
      <c r="N1132" s="79">
        <v>0</v>
      </c>
    </row>
    <row r="1133" spans="1:14">
      <c r="A1133" s="56"/>
      <c r="B1133" s="52"/>
      <c r="C1133" s="115"/>
      <c r="D1133" s="115"/>
      <c r="E1133" s="115"/>
      <c r="F1133" s="77"/>
      <c r="G1133" s="115"/>
      <c r="H1133" s="56" t="s">
        <v>1920</v>
      </c>
      <c r="I1133" s="52" t="s">
        <v>659</v>
      </c>
      <c r="J1133" s="79">
        <v>0</v>
      </c>
      <c r="K1133" s="79"/>
      <c r="L1133" s="41">
        <v>700</v>
      </c>
      <c r="M1133" s="63"/>
      <c r="N1133" s="79">
        <v>600.04</v>
      </c>
    </row>
    <row r="1134" spans="1:14">
      <c r="A1134" s="62"/>
      <c r="C1134" s="115"/>
      <c r="D1134" s="115"/>
      <c r="E1134" s="115"/>
      <c r="F1134" s="77"/>
      <c r="G1134" s="115"/>
      <c r="H1134" s="62"/>
      <c r="I1134" s="16"/>
      <c r="J1134" s="79">
        <v>0</v>
      </c>
      <c r="K1134" s="79"/>
      <c r="L1134" s="41">
        <v>0</v>
      </c>
      <c r="M1134" s="63"/>
      <c r="N1134" s="79">
        <v>0</v>
      </c>
    </row>
    <row r="1135" spans="1:14">
      <c r="A1135" s="50"/>
      <c r="B1135" s="52"/>
      <c r="C1135" s="115"/>
      <c r="D1135" s="115"/>
      <c r="E1135" s="115"/>
      <c r="F1135" s="77"/>
      <c r="G1135" s="115"/>
      <c r="H1135" s="50" t="s">
        <v>1923</v>
      </c>
      <c r="I1135" s="52" t="s">
        <v>49</v>
      </c>
      <c r="J1135" s="79">
        <v>4100</v>
      </c>
      <c r="K1135" s="79"/>
      <c r="L1135" s="41">
        <v>4000</v>
      </c>
      <c r="M1135" s="63"/>
      <c r="N1135" s="79">
        <v>4043.13</v>
      </c>
    </row>
    <row r="1136" spans="1:14">
      <c r="A1136" s="50"/>
      <c r="B1136" s="52"/>
      <c r="C1136" s="115"/>
      <c r="D1136" s="115"/>
      <c r="E1136" s="115"/>
      <c r="F1136" s="77"/>
      <c r="G1136" s="115"/>
      <c r="H1136" s="50"/>
      <c r="I1136" s="52"/>
      <c r="J1136" s="79">
        <v>0</v>
      </c>
      <c r="K1136" s="79"/>
      <c r="L1136" s="41"/>
      <c r="M1136" s="63"/>
      <c r="N1136" s="79">
        <v>0</v>
      </c>
    </row>
    <row r="1137" spans="1:14">
      <c r="A1137" s="50"/>
      <c r="B1137" s="52"/>
      <c r="C1137" s="115"/>
      <c r="D1137" s="115"/>
      <c r="E1137" s="115"/>
      <c r="F1137" s="77"/>
      <c r="G1137" s="115"/>
      <c r="H1137" s="50" t="s">
        <v>167</v>
      </c>
      <c r="I1137" s="52" t="s">
        <v>46</v>
      </c>
      <c r="J1137" s="79">
        <v>0</v>
      </c>
      <c r="K1137" s="79"/>
      <c r="L1137" s="41">
        <v>2000</v>
      </c>
      <c r="M1137" s="63"/>
      <c r="N1137" s="79">
        <v>2179.59</v>
      </c>
    </row>
    <row r="1138" spans="1:14">
      <c r="A1138" s="50"/>
      <c r="B1138" s="52"/>
      <c r="C1138" s="115"/>
      <c r="D1138" s="115"/>
      <c r="E1138" s="115"/>
      <c r="F1138" s="77"/>
      <c r="G1138" s="115"/>
      <c r="H1138" s="50"/>
      <c r="I1138" s="52"/>
      <c r="J1138" s="79">
        <v>0</v>
      </c>
      <c r="K1138" s="79"/>
      <c r="L1138" s="41"/>
      <c r="M1138" s="63"/>
      <c r="N1138" s="79">
        <v>0</v>
      </c>
    </row>
    <row r="1139" spans="1:14">
      <c r="A1139" s="52"/>
      <c r="B1139" s="52"/>
      <c r="C1139" s="115"/>
      <c r="D1139" s="115"/>
      <c r="E1139" s="115"/>
      <c r="F1139" s="77"/>
      <c r="G1139" s="115"/>
      <c r="H1139" s="90" t="s">
        <v>1925</v>
      </c>
      <c r="I1139" s="28" t="s">
        <v>1363</v>
      </c>
      <c r="J1139" s="79">
        <v>2000</v>
      </c>
      <c r="K1139" s="79"/>
      <c r="L1139" s="41">
        <v>2000</v>
      </c>
      <c r="M1139" s="63"/>
      <c r="N1139" s="79">
        <v>2930.89</v>
      </c>
    </row>
    <row r="1140" spans="1:14">
      <c r="A1140" s="52"/>
      <c r="B1140" s="52"/>
      <c r="C1140" s="115"/>
      <c r="D1140" s="115"/>
      <c r="E1140" s="115"/>
      <c r="F1140" s="77"/>
      <c r="G1140" s="115"/>
      <c r="H1140" s="90"/>
      <c r="I1140" s="28"/>
      <c r="J1140" s="79">
        <v>0</v>
      </c>
      <c r="K1140" s="79"/>
      <c r="L1140" s="41"/>
      <c r="M1140" s="63"/>
      <c r="N1140" s="79">
        <v>0</v>
      </c>
    </row>
    <row r="1141" spans="1:14">
      <c r="A1141" s="52"/>
      <c r="B1141" s="52"/>
      <c r="C1141" s="115"/>
      <c r="D1141" s="115"/>
      <c r="E1141" s="115"/>
      <c r="F1141" s="77"/>
      <c r="G1141" s="115"/>
      <c r="H1141" s="52" t="s">
        <v>276</v>
      </c>
      <c r="I1141" s="52" t="s">
        <v>44</v>
      </c>
      <c r="J1141" s="79">
        <v>2800</v>
      </c>
      <c r="K1141" s="79"/>
      <c r="L1141" s="41">
        <v>2800</v>
      </c>
      <c r="M1141" s="63"/>
      <c r="N1141" s="79">
        <v>1985</v>
      </c>
    </row>
    <row r="1142" spans="1:14">
      <c r="A1142" s="52"/>
      <c r="B1142" s="52"/>
      <c r="C1142" s="115"/>
      <c r="D1142" s="115"/>
      <c r="E1142" s="115"/>
      <c r="F1142" s="77"/>
      <c r="G1142" s="115"/>
      <c r="H1142" s="52"/>
      <c r="I1142" s="52"/>
      <c r="J1142" s="79"/>
      <c r="K1142" s="79"/>
      <c r="L1142" s="41"/>
      <c r="M1142" s="63"/>
      <c r="N1142" s="79"/>
    </row>
    <row r="1143" spans="1:14">
      <c r="A1143" s="56"/>
      <c r="B1143" s="52"/>
      <c r="C1143" s="115"/>
      <c r="D1143" s="115"/>
      <c r="E1143" s="115"/>
      <c r="F1143" s="77"/>
      <c r="G1143" s="115"/>
      <c r="H1143" s="52" t="s">
        <v>1928</v>
      </c>
      <c r="I1143" s="52" t="s">
        <v>1366</v>
      </c>
      <c r="J1143" s="79">
        <v>54100</v>
      </c>
      <c r="K1143" s="11"/>
      <c r="L1143" s="124"/>
      <c r="M1143" s="63"/>
      <c r="N1143" s="79">
        <v>0</v>
      </c>
    </row>
    <row r="1144" spans="1:14">
      <c r="A1144" s="56"/>
      <c r="B1144" s="52"/>
      <c r="C1144" s="115"/>
      <c r="D1144" s="115"/>
      <c r="E1144" s="115"/>
      <c r="F1144" s="77"/>
      <c r="G1144" s="115"/>
      <c r="H1144" s="52"/>
      <c r="I1144" s="52"/>
      <c r="J1144" s="79"/>
      <c r="K1144" s="11"/>
      <c r="L1144" s="124"/>
      <c r="M1144" s="63"/>
      <c r="N1144" s="79"/>
    </row>
    <row r="1145" spans="1:14">
      <c r="A1145" s="50"/>
      <c r="B1145" s="52"/>
      <c r="C1145" s="115"/>
      <c r="D1145" s="115"/>
      <c r="E1145" s="115"/>
      <c r="F1145" s="77"/>
      <c r="G1145" s="115"/>
      <c r="H1145" s="56" t="s">
        <v>169</v>
      </c>
      <c r="I1145" s="52" t="s">
        <v>1738</v>
      </c>
      <c r="J1145" s="79"/>
      <c r="K1145" s="79"/>
      <c r="L1145" s="41">
        <v>27000</v>
      </c>
      <c r="M1145" s="63"/>
      <c r="N1145" s="79">
        <v>23495</v>
      </c>
    </row>
    <row r="1146" spans="1:14">
      <c r="A1146" s="52"/>
      <c r="B1146" s="52"/>
      <c r="C1146" s="115"/>
      <c r="D1146" s="115"/>
      <c r="E1146" s="115"/>
      <c r="F1146" s="77"/>
      <c r="G1146" s="115"/>
      <c r="I1146" s="16"/>
      <c r="J1146" s="79">
        <v>0</v>
      </c>
      <c r="K1146" s="79"/>
      <c r="L1146" s="124"/>
      <c r="M1146" s="63"/>
      <c r="N1146" s="79">
        <v>0</v>
      </c>
    </row>
    <row r="1147" spans="1:14">
      <c r="A1147" s="52"/>
      <c r="B1147" s="52"/>
      <c r="C1147" s="115"/>
      <c r="D1147" s="115"/>
      <c r="E1147" s="115"/>
      <c r="F1147" s="77"/>
      <c r="G1147" s="115"/>
      <c r="H1147" s="50" t="s">
        <v>1938</v>
      </c>
      <c r="I1147" s="52" t="s">
        <v>670</v>
      </c>
      <c r="J1147" s="79"/>
      <c r="K1147" s="79"/>
      <c r="L1147" s="41">
        <v>22000</v>
      </c>
      <c r="M1147" s="63"/>
      <c r="N1147" s="79">
        <v>19074.37</v>
      </c>
    </row>
    <row r="1148" spans="1:14">
      <c r="A1148" s="62"/>
      <c r="C1148" s="115"/>
      <c r="D1148" s="115"/>
      <c r="E1148" s="115"/>
      <c r="F1148" s="77"/>
      <c r="G1148" s="115"/>
      <c r="H1148" s="52"/>
      <c r="I1148" s="52"/>
      <c r="J1148" s="79">
        <v>0</v>
      </c>
      <c r="K1148" s="79"/>
      <c r="L1148" s="41">
        <v>0</v>
      </c>
      <c r="M1148" s="63"/>
      <c r="N1148" s="79">
        <v>0</v>
      </c>
    </row>
    <row r="1149" spans="1:14">
      <c r="A1149" s="62"/>
      <c r="C1149" s="115"/>
      <c r="D1149" s="115"/>
      <c r="E1149" s="115"/>
      <c r="F1149" s="77"/>
      <c r="G1149" s="115"/>
      <c r="H1149" s="52" t="s">
        <v>1940</v>
      </c>
      <c r="I1149" s="52" t="s">
        <v>47</v>
      </c>
      <c r="J1149" s="79">
        <v>10000</v>
      </c>
      <c r="K1149" s="79"/>
      <c r="L1149" s="41">
        <v>20000</v>
      </c>
      <c r="M1149" s="63"/>
      <c r="N1149" s="79">
        <v>39680.5</v>
      </c>
    </row>
    <row r="1150" spans="1:14">
      <c r="A1150" s="56"/>
      <c r="B1150" s="52"/>
      <c r="C1150" s="115"/>
      <c r="D1150" s="115"/>
      <c r="E1150" s="115"/>
      <c r="F1150" s="77"/>
      <c r="G1150" s="115"/>
      <c r="H1150" s="56"/>
      <c r="I1150" s="52"/>
      <c r="J1150" s="79">
        <v>0</v>
      </c>
      <c r="K1150" s="79"/>
      <c r="L1150" s="41">
        <v>0</v>
      </c>
      <c r="M1150" s="63"/>
      <c r="N1150" s="79">
        <v>0</v>
      </c>
    </row>
    <row r="1151" spans="1:14">
      <c r="A1151" s="50"/>
      <c r="B1151" s="52"/>
      <c r="C1151" s="115"/>
      <c r="D1151" s="115"/>
      <c r="E1151" s="115"/>
      <c r="F1151" s="77"/>
      <c r="G1151" s="115"/>
      <c r="H1151" s="50" t="s">
        <v>270</v>
      </c>
      <c r="I1151" s="52" t="s">
        <v>337</v>
      </c>
      <c r="J1151" s="79">
        <v>2000</v>
      </c>
      <c r="K1151" s="79"/>
      <c r="L1151" s="41">
        <v>2000</v>
      </c>
      <c r="M1151" s="63"/>
      <c r="N1151" s="79">
        <v>1330</v>
      </c>
    </row>
    <row r="1152" spans="1:14">
      <c r="A1152" s="50"/>
      <c r="B1152" s="52"/>
      <c r="C1152" s="115"/>
      <c r="D1152" s="115"/>
      <c r="E1152" s="115"/>
      <c r="F1152" s="77"/>
      <c r="G1152" s="115"/>
      <c r="H1152" s="50"/>
      <c r="I1152" s="52"/>
      <c r="J1152" s="41"/>
      <c r="K1152" s="41"/>
      <c r="L1152" s="41"/>
      <c r="M1152" s="41"/>
      <c r="N1152" s="79"/>
    </row>
    <row r="1153" spans="1:14">
      <c r="A1153" s="52"/>
      <c r="B1153" s="52"/>
      <c r="C1153" s="115"/>
      <c r="D1153" s="115"/>
      <c r="E1153" s="115"/>
      <c r="F1153" s="77"/>
      <c r="G1153" s="115"/>
      <c r="H1153" s="50"/>
      <c r="I1153" s="52"/>
      <c r="J1153" s="41">
        <v>0</v>
      </c>
      <c r="K1153" s="41"/>
      <c r="L1153" s="41"/>
      <c r="M1153" s="41"/>
      <c r="N1153" s="79">
        <v>0</v>
      </c>
    </row>
    <row r="1154" spans="1:14">
      <c r="A1154" s="52" t="s">
        <v>1612</v>
      </c>
      <c r="B1154" s="52" t="s">
        <v>183</v>
      </c>
      <c r="C1154" s="41">
        <f>SUM(C1156)</f>
        <v>95000</v>
      </c>
      <c r="D1154" s="41"/>
      <c r="E1154" s="41">
        <f>SUM(E1156)</f>
        <v>95000</v>
      </c>
      <c r="F1154" s="41">
        <f>SUM(F1156)</f>
        <v>0</v>
      </c>
      <c r="G1154" s="41">
        <f>SUM(G1156)</f>
        <v>85202.3</v>
      </c>
      <c r="H1154" s="52" t="s">
        <v>170</v>
      </c>
      <c r="I1154" s="52" t="s">
        <v>183</v>
      </c>
      <c r="J1154" s="41">
        <f>SUM(J1156:J1179)</f>
        <v>444500</v>
      </c>
      <c r="K1154" s="41"/>
      <c r="L1154" s="41">
        <f>SUM(L1156:L1179)</f>
        <v>545000</v>
      </c>
      <c r="M1154" s="41">
        <f>SUM(M1156:M1179)</f>
        <v>0</v>
      </c>
      <c r="N1154" s="41">
        <f>SUM(N1156:N1179)</f>
        <v>575005.64999999979</v>
      </c>
    </row>
    <row r="1155" spans="1:14">
      <c r="A1155" s="157" t="s">
        <v>12</v>
      </c>
      <c r="B1155" s="157" t="s">
        <v>994</v>
      </c>
      <c r="C1155" s="176" t="s">
        <v>660</v>
      </c>
      <c r="D1155" s="131"/>
      <c r="E1155" s="176" t="s">
        <v>7</v>
      </c>
      <c r="F1155" s="158"/>
      <c r="G1155" s="176" t="s">
        <v>7</v>
      </c>
      <c r="H1155" s="157" t="s">
        <v>12</v>
      </c>
      <c r="I1155" s="157" t="s">
        <v>994</v>
      </c>
      <c r="J1155" s="176" t="s">
        <v>660</v>
      </c>
      <c r="K1155" s="131"/>
      <c r="L1155" s="176" t="s">
        <v>7</v>
      </c>
      <c r="M1155" s="158"/>
      <c r="N1155" s="176" t="s">
        <v>7</v>
      </c>
    </row>
    <row r="1156" spans="1:14">
      <c r="A1156" s="52" t="s">
        <v>372</v>
      </c>
      <c r="B1156" s="52" t="s">
        <v>5</v>
      </c>
      <c r="C1156" s="79">
        <v>95000</v>
      </c>
      <c r="D1156" s="79"/>
      <c r="E1156" s="132">
        <v>95000</v>
      </c>
      <c r="F1156" s="63"/>
      <c r="G1156" s="79">
        <v>85202.3</v>
      </c>
      <c r="H1156" s="52" t="s">
        <v>1915</v>
      </c>
      <c r="I1156" s="52" t="s">
        <v>666</v>
      </c>
      <c r="J1156" s="79">
        <v>149400</v>
      </c>
      <c r="K1156" s="79"/>
      <c r="L1156" s="41">
        <v>144000</v>
      </c>
      <c r="M1156" s="63"/>
      <c r="N1156" s="79">
        <v>141662.22</v>
      </c>
    </row>
    <row r="1157" spans="1:14">
      <c r="A1157" s="52"/>
      <c r="B1157" s="52"/>
      <c r="C1157" s="41"/>
      <c r="D1157" s="41"/>
      <c r="E1157" s="41"/>
      <c r="F1157" s="75"/>
      <c r="G1157" s="41"/>
      <c r="H1157" s="52"/>
      <c r="I1157" s="52"/>
      <c r="J1157" s="79">
        <v>0</v>
      </c>
      <c r="K1157" s="79"/>
      <c r="L1157" s="41"/>
      <c r="M1157" s="63"/>
      <c r="N1157" s="79">
        <v>0</v>
      </c>
    </row>
    <row r="1158" spans="1:14">
      <c r="A1158" s="50"/>
      <c r="B1158" s="52"/>
      <c r="C1158" s="132"/>
      <c r="D1158" s="132"/>
      <c r="E1158" s="132"/>
      <c r="F1158" s="63"/>
      <c r="G1158" s="132"/>
      <c r="H1158" s="52" t="s">
        <v>1933</v>
      </c>
      <c r="I1158" s="52" t="s">
        <v>654</v>
      </c>
      <c r="J1158" s="79">
        <v>250000</v>
      </c>
      <c r="K1158" s="79"/>
      <c r="L1158" s="41">
        <v>358700</v>
      </c>
      <c r="M1158" s="63"/>
      <c r="N1158" s="79">
        <v>374999.29</v>
      </c>
    </row>
    <row r="1159" spans="1:14">
      <c r="C1159" s="41"/>
      <c r="D1159" s="41"/>
      <c r="E1159" s="41"/>
      <c r="F1159" s="75"/>
      <c r="G1159" s="41"/>
      <c r="I1159" s="16"/>
      <c r="J1159" s="79">
        <v>0</v>
      </c>
      <c r="K1159" s="79"/>
      <c r="L1159" s="41">
        <v>0</v>
      </c>
      <c r="M1159" s="63"/>
      <c r="N1159" s="79">
        <v>0</v>
      </c>
    </row>
    <row r="1160" spans="1:14">
      <c r="A1160" s="52"/>
      <c r="B1160" s="52"/>
      <c r="C1160" s="41"/>
      <c r="D1160" s="41"/>
      <c r="E1160" s="41"/>
      <c r="F1160" s="75"/>
      <c r="G1160" s="41"/>
      <c r="H1160" s="52" t="s">
        <v>1916</v>
      </c>
      <c r="I1160" s="52" t="s">
        <v>1354</v>
      </c>
      <c r="J1160" s="79">
        <v>1700</v>
      </c>
      <c r="K1160" s="79"/>
      <c r="L1160" s="41">
        <v>900</v>
      </c>
      <c r="M1160" s="63"/>
      <c r="N1160" s="79">
        <v>1855.98</v>
      </c>
    </row>
    <row r="1161" spans="1:14">
      <c r="C1161" s="41"/>
      <c r="D1161" s="41"/>
      <c r="E1161" s="41"/>
      <c r="F1161" s="75"/>
      <c r="G1161" s="41"/>
      <c r="I1161" s="16"/>
      <c r="J1161" s="79">
        <v>0</v>
      </c>
      <c r="K1161" s="79"/>
      <c r="L1161" s="41">
        <v>0</v>
      </c>
      <c r="M1161" s="63"/>
      <c r="N1161" s="79">
        <v>0</v>
      </c>
    </row>
    <row r="1162" spans="1:14">
      <c r="A1162" s="52"/>
      <c r="B1162" s="52"/>
      <c r="C1162" s="41"/>
      <c r="D1162" s="41"/>
      <c r="E1162" s="41"/>
      <c r="F1162" s="75"/>
      <c r="G1162" s="41"/>
      <c r="H1162" s="52" t="s">
        <v>1917</v>
      </c>
      <c r="I1162" s="52" t="s">
        <v>1355</v>
      </c>
      <c r="J1162" s="79">
        <v>18500</v>
      </c>
      <c r="K1162" s="79"/>
      <c r="L1162" s="41">
        <v>13200</v>
      </c>
      <c r="M1162" s="63"/>
      <c r="N1162" s="79">
        <v>17448.62</v>
      </c>
    </row>
    <row r="1163" spans="1:14">
      <c r="A1163" s="52"/>
      <c r="B1163" s="52"/>
      <c r="C1163" s="115"/>
      <c r="D1163" s="115"/>
      <c r="E1163" s="115"/>
      <c r="F1163" s="77"/>
      <c r="G1163" s="115"/>
      <c r="H1163" s="52"/>
      <c r="I1163" s="52"/>
      <c r="J1163" s="79">
        <v>0</v>
      </c>
      <c r="K1163" s="79"/>
      <c r="L1163" s="41"/>
      <c r="M1163" s="63"/>
      <c r="N1163" s="79">
        <v>0</v>
      </c>
    </row>
    <row r="1164" spans="1:14">
      <c r="A1164" s="52"/>
      <c r="B1164" s="52"/>
      <c r="C1164" s="115"/>
      <c r="D1164" s="115"/>
      <c r="E1164" s="115"/>
      <c r="F1164" s="77"/>
      <c r="G1164" s="115"/>
      <c r="H1164" s="52" t="s">
        <v>1918</v>
      </c>
      <c r="I1164" s="52" t="s">
        <v>1357</v>
      </c>
      <c r="J1164" s="79">
        <v>1100</v>
      </c>
      <c r="K1164" s="79"/>
      <c r="L1164" s="41">
        <v>400</v>
      </c>
      <c r="M1164" s="63"/>
      <c r="N1164" s="79">
        <v>1066.82</v>
      </c>
    </row>
    <row r="1165" spans="1:14">
      <c r="A1165" s="52"/>
      <c r="B1165" s="52"/>
      <c r="C1165" s="115"/>
      <c r="D1165" s="115"/>
      <c r="E1165" s="115"/>
      <c r="F1165" s="77"/>
      <c r="G1165" s="115"/>
      <c r="H1165" s="52"/>
      <c r="I1165" s="52"/>
      <c r="J1165" s="79">
        <v>0</v>
      </c>
      <c r="K1165" s="79"/>
      <c r="L1165" s="41"/>
      <c r="M1165" s="63"/>
      <c r="N1165" s="79">
        <v>0</v>
      </c>
    </row>
    <row r="1166" spans="1:14">
      <c r="A1166" s="52"/>
      <c r="B1166" s="52"/>
      <c r="C1166" s="115"/>
      <c r="D1166" s="115"/>
      <c r="E1166" s="115"/>
      <c r="F1166" s="77"/>
      <c r="G1166" s="115"/>
      <c r="H1166" s="52" t="s">
        <v>1919</v>
      </c>
      <c r="I1166" s="52" t="s">
        <v>1026</v>
      </c>
      <c r="J1166" s="79">
        <v>4100</v>
      </c>
      <c r="K1166" s="79"/>
      <c r="L1166" s="41">
        <v>2600</v>
      </c>
      <c r="M1166" s="63"/>
      <c r="N1166" s="79">
        <v>2041.2</v>
      </c>
    </row>
    <row r="1167" spans="1:14">
      <c r="A1167" s="62"/>
      <c r="C1167" s="115"/>
      <c r="D1167" s="115"/>
      <c r="E1167" s="115"/>
      <c r="F1167" s="77"/>
      <c r="G1167" s="115"/>
      <c r="H1167" s="62"/>
      <c r="I1167" s="16"/>
      <c r="J1167" s="79">
        <v>0</v>
      </c>
      <c r="K1167" s="79"/>
      <c r="L1167" s="41">
        <v>0</v>
      </c>
      <c r="M1167" s="63"/>
      <c r="N1167" s="79">
        <v>0</v>
      </c>
    </row>
    <row r="1168" spans="1:14">
      <c r="A1168" s="56"/>
      <c r="C1168" s="115"/>
      <c r="D1168" s="115"/>
      <c r="E1168" s="115"/>
      <c r="F1168" s="77"/>
      <c r="G1168" s="115"/>
      <c r="H1168" s="56" t="s">
        <v>1920</v>
      </c>
      <c r="I1168" s="16" t="s">
        <v>659</v>
      </c>
      <c r="J1168" s="79">
        <v>1800</v>
      </c>
      <c r="K1168" s="79"/>
      <c r="L1168" s="41">
        <v>1800</v>
      </c>
      <c r="M1168" s="63"/>
      <c r="N1168" s="79">
        <v>1800</v>
      </c>
    </row>
    <row r="1169" spans="1:14">
      <c r="A1169" s="62"/>
      <c r="C1169" s="115"/>
      <c r="D1169" s="115"/>
      <c r="E1169" s="115"/>
      <c r="F1169" s="77"/>
      <c r="G1169" s="115"/>
      <c r="H1169" s="62"/>
      <c r="I1169" s="16"/>
      <c r="J1169" s="79">
        <v>0</v>
      </c>
      <c r="K1169" s="79"/>
      <c r="L1169" s="41">
        <v>0</v>
      </c>
      <c r="M1169" s="63"/>
      <c r="N1169" s="79">
        <v>0</v>
      </c>
    </row>
    <row r="1170" spans="1:14">
      <c r="A1170" s="50"/>
      <c r="B1170" s="52"/>
      <c r="C1170" s="115"/>
      <c r="D1170" s="115"/>
      <c r="E1170" s="115"/>
      <c r="F1170" s="77"/>
      <c r="G1170" s="115"/>
      <c r="H1170" s="50" t="s">
        <v>1923</v>
      </c>
      <c r="I1170" s="52" t="s">
        <v>49</v>
      </c>
      <c r="J1170" s="79">
        <v>1800</v>
      </c>
      <c r="K1170" s="79"/>
      <c r="L1170" s="41">
        <v>1800</v>
      </c>
      <c r="M1170" s="63"/>
      <c r="N1170" s="79">
        <v>1793.63</v>
      </c>
    </row>
    <row r="1171" spans="1:14">
      <c r="A1171" s="50"/>
      <c r="B1171" s="52"/>
      <c r="C1171" s="115"/>
      <c r="D1171" s="115"/>
      <c r="E1171" s="115"/>
      <c r="F1171" s="77"/>
      <c r="G1171" s="115"/>
      <c r="H1171" s="50"/>
      <c r="I1171" s="52"/>
      <c r="J1171" s="79">
        <v>0</v>
      </c>
      <c r="K1171" s="79"/>
      <c r="L1171" s="41">
        <v>0</v>
      </c>
      <c r="M1171" s="63"/>
      <c r="N1171" s="79">
        <v>0</v>
      </c>
    </row>
    <row r="1172" spans="1:14">
      <c r="A1172" s="50"/>
      <c r="B1172" s="52"/>
      <c r="C1172" s="115"/>
      <c r="D1172" s="115"/>
      <c r="E1172" s="115"/>
      <c r="F1172" s="77"/>
      <c r="G1172" s="115"/>
      <c r="H1172" s="50" t="s">
        <v>167</v>
      </c>
      <c r="I1172" s="52" t="s">
        <v>46</v>
      </c>
      <c r="J1172" s="79">
        <v>1300</v>
      </c>
      <c r="K1172" s="79"/>
      <c r="L1172" s="41">
        <v>1300</v>
      </c>
      <c r="M1172" s="63"/>
      <c r="N1172" s="79">
        <v>1207.69</v>
      </c>
    </row>
    <row r="1173" spans="1:14">
      <c r="A1173" s="52"/>
      <c r="B1173" s="52"/>
      <c r="C1173" s="115"/>
      <c r="D1173" s="115"/>
      <c r="E1173" s="115"/>
      <c r="F1173" s="77"/>
      <c r="G1173" s="115"/>
      <c r="H1173" s="52"/>
      <c r="I1173" s="52"/>
      <c r="J1173" s="79">
        <v>0</v>
      </c>
      <c r="K1173" s="79"/>
      <c r="L1173" s="41">
        <v>0</v>
      </c>
      <c r="M1173" s="63"/>
      <c r="N1173" s="79">
        <v>0</v>
      </c>
    </row>
    <row r="1174" spans="1:14">
      <c r="A1174" s="52"/>
      <c r="B1174" s="52"/>
      <c r="C1174" s="115"/>
      <c r="D1174" s="115"/>
      <c r="E1174" s="115"/>
      <c r="F1174" s="77"/>
      <c r="G1174" s="115"/>
      <c r="H1174" s="52" t="s">
        <v>276</v>
      </c>
      <c r="I1174" s="52" t="s">
        <v>44</v>
      </c>
      <c r="J1174" s="79">
        <v>2800</v>
      </c>
      <c r="K1174" s="79"/>
      <c r="L1174" s="41">
        <v>2800</v>
      </c>
      <c r="M1174" s="63"/>
      <c r="N1174" s="79">
        <v>4700</v>
      </c>
    </row>
    <row r="1175" spans="1:14">
      <c r="C1175" s="115"/>
      <c r="D1175" s="115"/>
      <c r="E1175" s="115"/>
      <c r="F1175" s="77"/>
      <c r="G1175" s="115"/>
      <c r="I1175" s="16"/>
      <c r="J1175" s="79">
        <v>0</v>
      </c>
      <c r="K1175" s="79"/>
      <c r="L1175" s="41">
        <v>0</v>
      </c>
      <c r="M1175" s="63"/>
      <c r="N1175" s="79">
        <v>0</v>
      </c>
    </row>
    <row r="1176" spans="1:14">
      <c r="A1176" s="52"/>
      <c r="B1176" s="52"/>
      <c r="C1176" s="115"/>
      <c r="D1176" s="115"/>
      <c r="E1176" s="115"/>
      <c r="F1176" s="77"/>
      <c r="G1176" s="115"/>
      <c r="H1176" s="52" t="s">
        <v>1938</v>
      </c>
      <c r="I1176" s="52" t="s">
        <v>670</v>
      </c>
      <c r="J1176" s="79">
        <v>7000</v>
      </c>
      <c r="K1176" s="79"/>
      <c r="L1176" s="41">
        <v>9500</v>
      </c>
      <c r="M1176" s="63"/>
      <c r="N1176" s="79">
        <v>9193.2000000000007</v>
      </c>
    </row>
    <row r="1177" spans="1:14">
      <c r="C1177" s="115"/>
      <c r="D1177" s="115"/>
      <c r="E1177" s="115"/>
      <c r="F1177" s="77"/>
      <c r="G1177" s="115"/>
      <c r="H1177" s="56"/>
      <c r="I1177" s="52"/>
      <c r="J1177" s="79">
        <v>0</v>
      </c>
      <c r="K1177" s="79"/>
      <c r="L1177" s="41">
        <v>0</v>
      </c>
      <c r="M1177" s="63"/>
      <c r="N1177" s="79">
        <v>0</v>
      </c>
    </row>
    <row r="1178" spans="1:14">
      <c r="A1178" s="52"/>
      <c r="B1178" s="52"/>
      <c r="C1178" s="115"/>
      <c r="D1178" s="115"/>
      <c r="E1178" s="115"/>
      <c r="F1178" s="77"/>
      <c r="G1178" s="115"/>
      <c r="H1178" s="52" t="s">
        <v>1940</v>
      </c>
      <c r="I1178" s="52" t="s">
        <v>47</v>
      </c>
      <c r="J1178" s="79">
        <v>5000</v>
      </c>
      <c r="K1178" s="79"/>
      <c r="L1178" s="41">
        <v>8000</v>
      </c>
      <c r="M1178" s="63"/>
      <c r="N1178" s="79">
        <v>17237</v>
      </c>
    </row>
    <row r="1179" spans="1:14">
      <c r="A1179" s="52"/>
      <c r="B1179" s="52"/>
      <c r="C1179" s="115"/>
      <c r="D1179" s="115"/>
      <c r="E1179" s="115"/>
      <c r="F1179" s="77"/>
      <c r="G1179" s="115"/>
      <c r="H1179" s="52"/>
      <c r="I1179" s="52"/>
      <c r="J1179" s="41"/>
      <c r="K1179" s="41"/>
      <c r="L1179" s="41"/>
      <c r="M1179" s="41"/>
      <c r="N1179" s="79"/>
    </row>
    <row r="1180" spans="1:14">
      <c r="C1180" s="115"/>
      <c r="D1180" s="115"/>
      <c r="E1180" s="115"/>
      <c r="F1180" s="77"/>
      <c r="G1180" s="115"/>
      <c r="I1180" s="16"/>
      <c r="J1180" s="41">
        <v>0</v>
      </c>
      <c r="K1180" s="41"/>
      <c r="L1180" s="41">
        <v>0</v>
      </c>
      <c r="M1180" s="41"/>
      <c r="N1180" s="79">
        <v>0</v>
      </c>
    </row>
    <row r="1181" spans="1:14">
      <c r="A1181" s="52" t="s">
        <v>1613</v>
      </c>
      <c r="B1181" s="52" t="s">
        <v>184</v>
      </c>
      <c r="C1181" s="73">
        <f>SUM(C1183:C1185)</f>
        <v>196000</v>
      </c>
      <c r="D1181" s="73"/>
      <c r="E1181" s="73">
        <f>SUM(E1183:E1185)</f>
        <v>170000</v>
      </c>
      <c r="F1181" s="73">
        <f>SUM(F1183:F1185)</f>
        <v>0</v>
      </c>
      <c r="G1181" s="73">
        <f>SUM(G1183:G1185)</f>
        <v>171755.9</v>
      </c>
      <c r="H1181" s="52" t="s">
        <v>171</v>
      </c>
      <c r="I1181" s="52" t="s">
        <v>184</v>
      </c>
      <c r="J1181" s="41">
        <f>SUM(J1183:J1201)</f>
        <v>637200</v>
      </c>
      <c r="K1181" s="41"/>
      <c r="L1181" s="41">
        <f>SUM(L1183:L1201)</f>
        <v>656800</v>
      </c>
      <c r="M1181" s="41">
        <f>SUM(M1183:M1201)</f>
        <v>0</v>
      </c>
      <c r="N1181" s="41">
        <f>SUM(N1183:N1201)</f>
        <v>690070.71</v>
      </c>
    </row>
    <row r="1182" spans="1:14">
      <c r="A1182" s="157" t="s">
        <v>12</v>
      </c>
      <c r="B1182" s="157" t="s">
        <v>994</v>
      </c>
      <c r="C1182" s="176" t="s">
        <v>660</v>
      </c>
      <c r="D1182" s="131"/>
      <c r="E1182" s="176" t="s">
        <v>7</v>
      </c>
      <c r="F1182" s="158"/>
      <c r="G1182" s="176" t="s">
        <v>7</v>
      </c>
      <c r="H1182" s="157" t="s">
        <v>12</v>
      </c>
      <c r="I1182" s="157" t="s">
        <v>994</v>
      </c>
      <c r="J1182" s="176" t="s">
        <v>660</v>
      </c>
      <c r="K1182" s="131"/>
      <c r="L1182" s="176" t="s">
        <v>7</v>
      </c>
      <c r="M1182" s="158"/>
      <c r="N1182" s="176" t="s">
        <v>7</v>
      </c>
    </row>
    <row r="1183" spans="1:14">
      <c r="A1183" s="50" t="s">
        <v>372</v>
      </c>
      <c r="B1183" s="52" t="s">
        <v>5</v>
      </c>
      <c r="C1183" s="79">
        <v>178000</v>
      </c>
      <c r="D1183" s="79"/>
      <c r="E1183" s="132">
        <v>150000</v>
      </c>
      <c r="F1183" s="63"/>
      <c r="G1183" s="79">
        <v>153810.9</v>
      </c>
      <c r="H1183" s="50" t="s">
        <v>1915</v>
      </c>
      <c r="I1183" s="52" t="s">
        <v>666</v>
      </c>
      <c r="J1183" s="79">
        <v>81400</v>
      </c>
      <c r="K1183" s="79"/>
      <c r="L1183" s="41">
        <v>85000</v>
      </c>
      <c r="M1183" s="63"/>
      <c r="N1183" s="79">
        <v>87279.59</v>
      </c>
    </row>
    <row r="1184" spans="1:14">
      <c r="A1184" s="64"/>
      <c r="C1184" s="79">
        <v>0</v>
      </c>
      <c r="D1184" s="79"/>
      <c r="E1184" s="132">
        <v>0</v>
      </c>
      <c r="F1184" s="63"/>
      <c r="G1184" s="79">
        <v>0</v>
      </c>
      <c r="H1184" s="64"/>
      <c r="I1184" s="16"/>
      <c r="J1184" s="79">
        <v>0</v>
      </c>
      <c r="K1184" s="79"/>
      <c r="L1184" s="41"/>
      <c r="M1184" s="63"/>
      <c r="N1184" s="79">
        <v>0</v>
      </c>
    </row>
    <row r="1185" spans="1:14">
      <c r="A1185" s="50" t="s">
        <v>373</v>
      </c>
      <c r="B1185" s="52" t="s">
        <v>185</v>
      </c>
      <c r="C1185" s="79">
        <v>18000</v>
      </c>
      <c r="D1185" s="79"/>
      <c r="E1185" s="132">
        <v>20000</v>
      </c>
      <c r="F1185" s="63"/>
      <c r="G1185" s="79">
        <v>17945</v>
      </c>
      <c r="H1185" s="50" t="s">
        <v>1933</v>
      </c>
      <c r="I1185" s="52" t="s">
        <v>654</v>
      </c>
      <c r="J1185" s="79">
        <v>420000</v>
      </c>
      <c r="K1185" s="79"/>
      <c r="L1185" s="41">
        <v>432500</v>
      </c>
      <c r="M1185" s="63"/>
      <c r="N1185" s="79">
        <v>481705.47</v>
      </c>
    </row>
    <row r="1186" spans="1:14">
      <c r="A1186" s="50"/>
      <c r="B1186" s="52"/>
      <c r="C1186" s="41"/>
      <c r="D1186" s="41"/>
      <c r="E1186" s="41"/>
      <c r="F1186" s="75"/>
      <c r="G1186" s="41">
        <v>0</v>
      </c>
      <c r="H1186" s="50"/>
      <c r="I1186" s="52"/>
      <c r="J1186" s="79">
        <v>0</v>
      </c>
      <c r="K1186" s="79"/>
      <c r="L1186" s="41"/>
      <c r="M1186" s="63"/>
      <c r="N1186" s="79">
        <v>0</v>
      </c>
    </row>
    <row r="1187" spans="1:14">
      <c r="A1187" s="50"/>
      <c r="B1187" s="52"/>
      <c r="C1187" s="41" t="s">
        <v>11</v>
      </c>
      <c r="D1187" s="41"/>
      <c r="E1187" s="41" t="s">
        <v>11</v>
      </c>
      <c r="F1187" s="75"/>
      <c r="G1187" s="41" t="s">
        <v>11</v>
      </c>
      <c r="H1187" s="50" t="s">
        <v>1917</v>
      </c>
      <c r="I1187" s="52" t="s">
        <v>1355</v>
      </c>
      <c r="J1187" s="79">
        <v>25600</v>
      </c>
      <c r="K1187" s="79"/>
      <c r="L1187" s="41">
        <v>19000</v>
      </c>
      <c r="M1187" s="63"/>
      <c r="N1187" s="79">
        <v>24238.77</v>
      </c>
    </row>
    <row r="1188" spans="1:14">
      <c r="A1188" s="50"/>
      <c r="B1188" s="52"/>
      <c r="C1188" s="41"/>
      <c r="D1188" s="41"/>
      <c r="E1188" s="41"/>
      <c r="F1188" s="75"/>
      <c r="G1188" s="41"/>
      <c r="H1188" s="50"/>
      <c r="I1188" s="52"/>
      <c r="J1188" s="79">
        <v>0</v>
      </c>
      <c r="K1188" s="79"/>
      <c r="L1188" s="41"/>
      <c r="M1188" s="63"/>
      <c r="N1188" s="79">
        <v>0</v>
      </c>
    </row>
    <row r="1189" spans="1:14">
      <c r="A1189" s="50"/>
      <c r="C1189" s="41"/>
      <c r="D1189" s="41"/>
      <c r="E1189" s="41"/>
      <c r="F1189" s="75"/>
      <c r="G1189" s="41"/>
      <c r="H1189" s="50" t="s">
        <v>1918</v>
      </c>
      <c r="I1189" s="16" t="s">
        <v>1357</v>
      </c>
      <c r="J1189" s="79">
        <v>13800</v>
      </c>
      <c r="K1189" s="79"/>
      <c r="L1189" s="41">
        <v>14000</v>
      </c>
      <c r="M1189" s="63"/>
      <c r="N1189" s="79">
        <v>13000.31</v>
      </c>
    </row>
    <row r="1190" spans="1:14">
      <c r="A1190" s="62"/>
      <c r="C1190" s="41" t="s">
        <v>11</v>
      </c>
      <c r="D1190" s="41"/>
      <c r="E1190" s="41" t="s">
        <v>11</v>
      </c>
      <c r="F1190" s="75"/>
      <c r="G1190" s="41" t="s">
        <v>11</v>
      </c>
      <c r="H1190" s="62"/>
      <c r="I1190" s="16"/>
      <c r="J1190" s="79">
        <v>0</v>
      </c>
      <c r="K1190" s="79"/>
      <c r="L1190" s="41">
        <v>0</v>
      </c>
      <c r="M1190" s="63"/>
      <c r="N1190" s="79">
        <v>0</v>
      </c>
    </row>
    <row r="1191" spans="1:14">
      <c r="A1191" s="50"/>
      <c r="B1191" s="52"/>
      <c r="C1191" s="115"/>
      <c r="D1191" s="115"/>
      <c r="E1191" s="115"/>
      <c r="F1191" s="77"/>
      <c r="G1191" s="115"/>
      <c r="H1191" s="50" t="s">
        <v>1920</v>
      </c>
      <c r="I1191" s="52" t="s">
        <v>659</v>
      </c>
      <c r="J1191" s="79">
        <v>1000</v>
      </c>
      <c r="K1191" s="79"/>
      <c r="L1191" s="41">
        <v>1000</v>
      </c>
      <c r="M1191" s="63"/>
      <c r="N1191" s="79">
        <v>0</v>
      </c>
    </row>
    <row r="1192" spans="1:14">
      <c r="A1192" s="62"/>
      <c r="C1192" s="115"/>
      <c r="D1192" s="115"/>
      <c r="E1192" s="115"/>
      <c r="F1192" s="77"/>
      <c r="G1192" s="115"/>
      <c r="H1192" s="62"/>
      <c r="I1192" s="16"/>
      <c r="J1192" s="79">
        <v>0</v>
      </c>
      <c r="K1192" s="79"/>
      <c r="L1192" s="41">
        <v>0</v>
      </c>
      <c r="M1192" s="63"/>
      <c r="N1192" s="79">
        <v>0</v>
      </c>
    </row>
    <row r="1193" spans="1:14">
      <c r="A1193" s="50"/>
      <c r="B1193" s="52"/>
      <c r="C1193" s="115"/>
      <c r="D1193" s="115"/>
      <c r="E1193" s="115"/>
      <c r="F1193" s="77"/>
      <c r="G1193" s="115"/>
      <c r="H1193" s="50" t="s">
        <v>1923</v>
      </c>
      <c r="I1193" s="52" t="s">
        <v>49</v>
      </c>
      <c r="J1193" s="79">
        <v>2300</v>
      </c>
      <c r="K1193" s="79"/>
      <c r="L1193" s="41">
        <v>2200</v>
      </c>
      <c r="M1193" s="63"/>
      <c r="N1193" s="79">
        <v>2308.08</v>
      </c>
    </row>
    <row r="1194" spans="1:14">
      <c r="C1194" s="115"/>
      <c r="D1194" s="115"/>
      <c r="E1194" s="115"/>
      <c r="F1194" s="77"/>
      <c r="G1194" s="115"/>
      <c r="I1194" s="16"/>
      <c r="J1194" s="79">
        <v>0</v>
      </c>
      <c r="K1194" s="79"/>
      <c r="L1194" s="41"/>
      <c r="M1194" s="63"/>
      <c r="N1194" s="79">
        <v>0</v>
      </c>
    </row>
    <row r="1195" spans="1:14">
      <c r="A1195" s="50"/>
      <c r="C1195" s="115"/>
      <c r="D1195" s="115"/>
      <c r="E1195" s="115"/>
      <c r="F1195" s="77"/>
      <c r="G1195" s="115"/>
      <c r="H1195" s="50" t="s">
        <v>167</v>
      </c>
      <c r="I1195" s="16" t="s">
        <v>46</v>
      </c>
      <c r="J1195" s="79">
        <v>1300</v>
      </c>
      <c r="K1195" s="79"/>
      <c r="L1195" s="41">
        <v>1300</v>
      </c>
      <c r="M1195" s="63"/>
      <c r="N1195" s="79">
        <v>297.75</v>
      </c>
    </row>
    <row r="1196" spans="1:14">
      <c r="A1196" s="56"/>
      <c r="B1196" s="52"/>
      <c r="C1196" s="115"/>
      <c r="D1196" s="115"/>
      <c r="E1196" s="115"/>
      <c r="F1196" s="77"/>
      <c r="G1196" s="115"/>
      <c r="H1196" s="56"/>
      <c r="I1196" s="52"/>
      <c r="J1196" s="79">
        <v>0</v>
      </c>
      <c r="K1196" s="79"/>
      <c r="L1196" s="41">
        <v>0</v>
      </c>
      <c r="M1196" s="63"/>
      <c r="N1196" s="79">
        <v>0</v>
      </c>
    </row>
    <row r="1197" spans="1:14">
      <c r="A1197" s="52"/>
      <c r="B1197" s="52"/>
      <c r="C1197" s="115"/>
      <c r="D1197" s="115"/>
      <c r="E1197" s="115"/>
      <c r="F1197" s="77"/>
      <c r="G1197" s="115"/>
      <c r="H1197" s="52" t="s">
        <v>1938</v>
      </c>
      <c r="I1197" s="52" t="s">
        <v>670</v>
      </c>
      <c r="J1197" s="79">
        <v>10000</v>
      </c>
      <c r="K1197" s="79"/>
      <c r="L1197" s="41">
        <v>10000</v>
      </c>
      <c r="M1197" s="63"/>
      <c r="N1197" s="79">
        <v>10831.2</v>
      </c>
    </row>
    <row r="1198" spans="1:14">
      <c r="A1198" s="52"/>
      <c r="B1198" s="52"/>
      <c r="C1198" s="115"/>
      <c r="D1198" s="115"/>
      <c r="E1198" s="115"/>
      <c r="F1198" s="77"/>
      <c r="G1198" s="115"/>
      <c r="H1198" s="52"/>
      <c r="I1198" s="52"/>
      <c r="J1198" s="79">
        <v>0</v>
      </c>
      <c r="K1198" s="79"/>
      <c r="L1198" s="41"/>
      <c r="M1198" s="63"/>
      <c r="N1198" s="79">
        <v>0</v>
      </c>
    </row>
    <row r="1199" spans="1:14">
      <c r="A1199" s="52"/>
      <c r="B1199" s="52"/>
      <c r="C1199" s="115"/>
      <c r="D1199" s="115"/>
      <c r="E1199" s="115"/>
      <c r="F1199" s="77"/>
      <c r="G1199" s="115"/>
      <c r="H1199" s="52" t="s">
        <v>1940</v>
      </c>
      <c r="I1199" s="52" t="s">
        <v>657</v>
      </c>
      <c r="J1199" s="79">
        <v>20000</v>
      </c>
      <c r="K1199" s="79"/>
      <c r="L1199" s="41">
        <v>30000</v>
      </c>
      <c r="M1199" s="63"/>
      <c r="N1199" s="79">
        <v>24228.13</v>
      </c>
    </row>
    <row r="1200" spans="1:14">
      <c r="A1200" s="52"/>
      <c r="B1200" s="52"/>
      <c r="C1200" s="115"/>
      <c r="D1200" s="115"/>
      <c r="E1200" s="115"/>
      <c r="F1200" s="77"/>
      <c r="G1200" s="115"/>
      <c r="I1200" s="16"/>
      <c r="J1200" s="79">
        <v>0</v>
      </c>
      <c r="K1200" s="79"/>
      <c r="L1200" s="124"/>
      <c r="M1200" s="63"/>
      <c r="N1200" s="79">
        <v>0</v>
      </c>
    </row>
    <row r="1201" spans="1:15">
      <c r="A1201" s="52"/>
      <c r="B1201" s="52"/>
      <c r="C1201" s="115"/>
      <c r="D1201" s="115"/>
      <c r="E1201" s="115"/>
      <c r="F1201" s="77"/>
      <c r="G1201" s="115"/>
      <c r="H1201" s="50" t="s">
        <v>273</v>
      </c>
      <c r="I1201" s="52" t="s">
        <v>1541</v>
      </c>
      <c r="J1201" s="79">
        <v>61800</v>
      </c>
      <c r="K1201" s="79"/>
      <c r="L1201" s="41">
        <v>61800</v>
      </c>
      <c r="M1201" s="63"/>
      <c r="N1201" s="79">
        <v>46181.41</v>
      </c>
    </row>
    <row r="1202" spans="1:15">
      <c r="A1202" s="62"/>
      <c r="C1202" s="115"/>
      <c r="D1202" s="115"/>
      <c r="E1202" s="115"/>
      <c r="F1202" s="77"/>
      <c r="G1202" s="115"/>
      <c r="H1202" s="62"/>
      <c r="I1202" s="16"/>
      <c r="J1202" s="41">
        <v>0</v>
      </c>
      <c r="K1202" s="41"/>
      <c r="L1202" s="41"/>
      <c r="M1202" s="41"/>
      <c r="N1202" s="79">
        <v>0</v>
      </c>
    </row>
    <row r="1203" spans="1:15">
      <c r="A1203" s="46"/>
      <c r="B1203" s="46"/>
      <c r="C1203" s="115"/>
      <c r="D1203" s="115"/>
      <c r="E1203" s="115"/>
      <c r="F1203" s="77"/>
      <c r="G1203" s="115"/>
      <c r="H1203" s="50"/>
      <c r="I1203" s="52"/>
      <c r="J1203" s="41">
        <v>0</v>
      </c>
      <c r="K1203" s="41"/>
      <c r="L1203" s="41">
        <v>0</v>
      </c>
      <c r="M1203" s="41"/>
      <c r="N1203" s="79">
        <v>0</v>
      </c>
    </row>
    <row r="1204" spans="1:15">
      <c r="A1204" s="46"/>
      <c r="B1204" s="46" t="s">
        <v>186</v>
      </c>
      <c r="C1204" s="41">
        <f>SUM(C1206,C1223,C1247,C1267,C1282,C1291,C1297)</f>
        <v>142500</v>
      </c>
      <c r="D1204" s="41"/>
      <c r="E1204" s="41">
        <f>SUM(E1206,E1223,E1247,E1267,E1282,E1291,E1297)</f>
        <v>375000</v>
      </c>
      <c r="F1204" s="41">
        <f>SUM(F1206,F1223,F1247,F1267,F1282,F1291,F1297)</f>
        <v>0</v>
      </c>
      <c r="G1204" s="41">
        <f>SUM(G1206,G1223,G1247,G1267,G1282,G1291,G1297)</f>
        <v>275631.09999999998</v>
      </c>
      <c r="H1204" s="46"/>
      <c r="I1204" s="46" t="s">
        <v>1120</v>
      </c>
      <c r="J1204" s="41" t="e">
        <f>SUM(J1206,J1223,J1247,J1267,J1282,J1291,J1297)</f>
        <v>#REF!</v>
      </c>
      <c r="K1204" s="41"/>
      <c r="L1204" s="41">
        <f>SUM(L1206,L1223,L1247,L1267,L1282,L1291,L1297)</f>
        <v>3501200</v>
      </c>
      <c r="M1204" s="41">
        <f>SUM(M1206,M1223,M1247,M1267,M1282,M1291,M1297)</f>
        <v>0</v>
      </c>
      <c r="N1204" s="41">
        <f>SUM(N1206,N1223,N1247,N1267,N1282,N1291,N1297)</f>
        <v>3358974.49</v>
      </c>
      <c r="O1204" s="82">
        <f>SUM(O1206,O1223,O1247,O1291)+O1282</f>
        <v>0</v>
      </c>
    </row>
    <row r="1205" spans="1:15">
      <c r="A1205" s="157" t="s">
        <v>12</v>
      </c>
      <c r="B1205" s="157" t="s">
        <v>994</v>
      </c>
      <c r="C1205" s="176" t="s">
        <v>660</v>
      </c>
      <c r="D1205" s="131"/>
      <c r="E1205" s="176" t="s">
        <v>7</v>
      </c>
      <c r="F1205" s="158"/>
      <c r="G1205" s="176" t="s">
        <v>7</v>
      </c>
      <c r="H1205" s="157" t="s">
        <v>12</v>
      </c>
      <c r="I1205" s="157" t="s">
        <v>994</v>
      </c>
      <c r="J1205" s="176" t="s">
        <v>660</v>
      </c>
      <c r="K1205" s="131"/>
      <c r="L1205" s="176" t="s">
        <v>7</v>
      </c>
      <c r="M1205" s="158"/>
      <c r="N1205" s="176" t="s">
        <v>7</v>
      </c>
    </row>
    <row r="1206" spans="1:15">
      <c r="A1206" s="52"/>
      <c r="B1206" s="52"/>
      <c r="C1206" s="115"/>
      <c r="D1206" s="115"/>
      <c r="E1206" s="115"/>
      <c r="F1206" s="77"/>
      <c r="G1206" s="115"/>
      <c r="H1206" s="52" t="s">
        <v>172</v>
      </c>
      <c r="I1206" s="52" t="s">
        <v>1704</v>
      </c>
      <c r="J1206" s="41">
        <f>SUM(J1208:J1220)</f>
        <v>759700</v>
      </c>
      <c r="K1206" s="41"/>
      <c r="L1206" s="41">
        <f>SUM(L1208:L1220)</f>
        <v>544800</v>
      </c>
      <c r="M1206" s="41">
        <f>SUM(M1208:M1220)</f>
        <v>0</v>
      </c>
      <c r="N1206" s="41">
        <f>SUM(N1208:N1220)</f>
        <v>515930.49000000005</v>
      </c>
    </row>
    <row r="1207" spans="1:15">
      <c r="A1207" s="54"/>
      <c r="B1207" s="54"/>
      <c r="C1207" s="115"/>
      <c r="D1207" s="115"/>
      <c r="E1207" s="115"/>
      <c r="F1207" s="77"/>
      <c r="G1207" s="115"/>
      <c r="H1207" s="157" t="s">
        <v>12</v>
      </c>
      <c r="I1207" s="157" t="s">
        <v>994</v>
      </c>
      <c r="J1207" s="176" t="s">
        <v>660</v>
      </c>
      <c r="K1207" s="131"/>
      <c r="L1207" s="176" t="s">
        <v>7</v>
      </c>
      <c r="M1207" s="158"/>
      <c r="N1207" s="176" t="s">
        <v>7</v>
      </c>
    </row>
    <row r="1208" spans="1:15">
      <c r="A1208" s="52"/>
      <c r="B1208" s="52"/>
      <c r="C1208" s="115"/>
      <c r="D1208" s="115"/>
      <c r="E1208" s="115"/>
      <c r="F1208" s="77"/>
      <c r="G1208" s="115"/>
      <c r="H1208" s="52" t="s">
        <v>1915</v>
      </c>
      <c r="I1208" s="52" t="s">
        <v>1353</v>
      </c>
      <c r="J1208" s="79">
        <v>735000</v>
      </c>
      <c r="K1208" s="79"/>
      <c r="L1208" s="41">
        <v>527000</v>
      </c>
      <c r="M1208" s="63"/>
      <c r="N1208" s="79">
        <v>493992</v>
      </c>
    </row>
    <row r="1209" spans="1:15">
      <c r="A1209" s="50"/>
      <c r="C1209" s="115"/>
      <c r="D1209" s="115"/>
      <c r="E1209" s="115"/>
      <c r="F1209" s="77"/>
      <c r="G1209" s="115"/>
      <c r="H1209" s="50"/>
      <c r="I1209" s="16"/>
      <c r="J1209" s="79"/>
      <c r="K1209" s="79"/>
      <c r="L1209" s="41">
        <v>0</v>
      </c>
      <c r="M1209" s="63"/>
      <c r="N1209" s="79">
        <v>0</v>
      </c>
    </row>
    <row r="1210" spans="1:15">
      <c r="A1210" s="52"/>
      <c r="B1210" s="52"/>
      <c r="C1210" s="115"/>
      <c r="D1210" s="115"/>
      <c r="E1210" s="115"/>
      <c r="F1210" s="77"/>
      <c r="G1210" s="115"/>
      <c r="H1210" s="52" t="s">
        <v>1916</v>
      </c>
      <c r="I1210" s="52" t="s">
        <v>1354</v>
      </c>
      <c r="J1210" s="79">
        <v>3700</v>
      </c>
      <c r="K1210" s="79"/>
      <c r="L1210" s="41">
        <v>1900</v>
      </c>
      <c r="M1210" s="63"/>
      <c r="N1210" s="79">
        <v>2359.84</v>
      </c>
    </row>
    <row r="1211" spans="1:15">
      <c r="C1211" s="115"/>
      <c r="D1211" s="115"/>
      <c r="E1211" s="115"/>
      <c r="F1211" s="77"/>
      <c r="G1211" s="115"/>
      <c r="I1211" s="16"/>
      <c r="J1211" s="79">
        <v>0</v>
      </c>
      <c r="K1211" s="79"/>
      <c r="L1211" s="41">
        <v>0</v>
      </c>
      <c r="M1211" s="63"/>
      <c r="N1211" s="79">
        <v>0</v>
      </c>
    </row>
    <row r="1212" spans="1:15">
      <c r="A1212" s="52"/>
      <c r="B1212" s="52"/>
      <c r="C1212" s="115"/>
      <c r="D1212" s="115"/>
      <c r="E1212" s="115"/>
      <c r="F1212" s="77"/>
      <c r="G1212" s="115"/>
      <c r="H1212" s="52" t="s">
        <v>1919</v>
      </c>
      <c r="I1212" s="52" t="s">
        <v>1026</v>
      </c>
      <c r="J1212" s="79">
        <v>2800</v>
      </c>
      <c r="K1212" s="79"/>
      <c r="L1212" s="41">
        <v>1800</v>
      </c>
      <c r="M1212" s="63"/>
      <c r="N1212" s="79">
        <v>1469.64</v>
      </c>
    </row>
    <row r="1213" spans="1:15">
      <c r="A1213" s="62"/>
      <c r="C1213" s="115"/>
      <c r="D1213" s="115"/>
      <c r="E1213" s="115"/>
      <c r="F1213" s="77"/>
      <c r="G1213" s="115"/>
      <c r="H1213" s="62"/>
      <c r="I1213" s="16"/>
      <c r="J1213" s="79">
        <v>0</v>
      </c>
      <c r="K1213" s="79"/>
      <c r="L1213" s="41">
        <v>0</v>
      </c>
      <c r="M1213" s="63"/>
      <c r="N1213" s="79">
        <v>0</v>
      </c>
    </row>
    <row r="1214" spans="1:15">
      <c r="A1214" s="52"/>
      <c r="C1214" s="115"/>
      <c r="D1214" s="115"/>
      <c r="E1214" s="115"/>
      <c r="F1214" s="77"/>
      <c r="G1214" s="115"/>
      <c r="H1214" s="52" t="s">
        <v>1920</v>
      </c>
      <c r="I1214" s="16" t="s">
        <v>659</v>
      </c>
      <c r="J1214" s="79">
        <v>300</v>
      </c>
      <c r="K1214" s="79"/>
      <c r="L1214" s="41">
        <v>700</v>
      </c>
      <c r="M1214" s="63"/>
      <c r="N1214" s="79">
        <v>699.7</v>
      </c>
    </row>
    <row r="1215" spans="1:15">
      <c r="A1215" s="62"/>
      <c r="C1215" s="115"/>
      <c r="D1215" s="115"/>
      <c r="E1215" s="115"/>
      <c r="F1215" s="77"/>
      <c r="G1215" s="115"/>
      <c r="H1215" s="62"/>
      <c r="I1215" s="16"/>
      <c r="J1215" s="79">
        <v>0</v>
      </c>
      <c r="K1215" s="79"/>
      <c r="L1215" s="41">
        <v>0</v>
      </c>
      <c r="M1215" s="63"/>
      <c r="N1215" s="79">
        <v>0</v>
      </c>
    </row>
    <row r="1216" spans="1:15">
      <c r="A1216" s="52"/>
      <c r="B1216" s="52"/>
      <c r="C1216" s="115"/>
      <c r="D1216" s="115"/>
      <c r="E1216" s="115"/>
      <c r="F1216" s="77"/>
      <c r="G1216" s="115"/>
      <c r="H1216" s="52" t="s">
        <v>1923</v>
      </c>
      <c r="I1216" s="52" t="s">
        <v>1361</v>
      </c>
      <c r="J1216" s="79">
        <v>14100</v>
      </c>
      <c r="K1216" s="79"/>
      <c r="L1216" s="41">
        <v>10000</v>
      </c>
      <c r="M1216" s="63"/>
      <c r="N1216" s="79">
        <v>13976.36</v>
      </c>
    </row>
    <row r="1217" spans="1:14">
      <c r="C1217" s="115"/>
      <c r="D1217" s="115"/>
      <c r="E1217" s="115"/>
      <c r="F1217" s="77"/>
      <c r="G1217" s="115"/>
      <c r="I1217" s="16"/>
      <c r="J1217" s="79">
        <v>0</v>
      </c>
      <c r="K1217" s="79"/>
      <c r="L1217" s="41">
        <v>0</v>
      </c>
      <c r="M1217" s="63"/>
      <c r="N1217" s="79">
        <v>0</v>
      </c>
    </row>
    <row r="1218" spans="1:14">
      <c r="A1218" s="52"/>
      <c r="B1218" s="52"/>
      <c r="C1218" s="115"/>
      <c r="D1218" s="115"/>
      <c r="E1218" s="115"/>
      <c r="F1218" s="77"/>
      <c r="G1218" s="115"/>
      <c r="H1218" s="52" t="s">
        <v>1924</v>
      </c>
      <c r="I1218" s="52" t="s">
        <v>648</v>
      </c>
      <c r="J1218" s="79">
        <v>900</v>
      </c>
      <c r="K1218" s="79"/>
      <c r="L1218" s="41">
        <v>500</v>
      </c>
      <c r="M1218" s="63"/>
      <c r="N1218" s="79">
        <v>650.49</v>
      </c>
    </row>
    <row r="1219" spans="1:14">
      <c r="C1219" s="115"/>
      <c r="D1219" s="115"/>
      <c r="E1219" s="115"/>
      <c r="F1219" s="77"/>
      <c r="G1219" s="115"/>
      <c r="I1219" s="16"/>
      <c r="J1219" s="79">
        <v>0</v>
      </c>
      <c r="K1219" s="79"/>
      <c r="L1219" s="41">
        <v>0</v>
      </c>
      <c r="M1219" s="63"/>
      <c r="N1219" s="79">
        <v>0</v>
      </c>
    </row>
    <row r="1220" spans="1:14">
      <c r="A1220" s="52"/>
      <c r="B1220" s="52"/>
      <c r="C1220" s="115"/>
      <c r="D1220" s="115"/>
      <c r="E1220" s="115"/>
      <c r="F1220" s="77"/>
      <c r="G1220" s="115"/>
      <c r="H1220" s="52" t="s">
        <v>1926</v>
      </c>
      <c r="I1220" s="52" t="s">
        <v>1364</v>
      </c>
      <c r="J1220" s="79">
        <v>2900</v>
      </c>
      <c r="K1220" s="79"/>
      <c r="L1220" s="41">
        <v>2900</v>
      </c>
      <c r="M1220" s="63"/>
      <c r="N1220" s="79">
        <v>2782.46</v>
      </c>
    </row>
    <row r="1221" spans="1:14">
      <c r="A1221" s="52"/>
      <c r="B1221" s="52"/>
      <c r="C1221" s="115"/>
      <c r="D1221" s="115"/>
      <c r="E1221" s="115"/>
      <c r="F1221" s="77"/>
      <c r="G1221" s="115"/>
      <c r="H1221" s="62"/>
      <c r="I1221" s="16"/>
      <c r="J1221" s="41">
        <v>0</v>
      </c>
      <c r="K1221" s="41"/>
      <c r="L1221" s="41">
        <v>0</v>
      </c>
      <c r="M1221" s="41"/>
      <c r="N1221" s="79">
        <v>0</v>
      </c>
    </row>
    <row r="1222" spans="1:14">
      <c r="A1222" s="62"/>
      <c r="C1222" s="132"/>
      <c r="D1222" s="132"/>
      <c r="E1222" s="132"/>
      <c r="F1222" s="63"/>
      <c r="G1222" s="132"/>
      <c r="H1222" s="52"/>
      <c r="I1222" s="52"/>
      <c r="J1222" s="41">
        <v>0</v>
      </c>
      <c r="K1222" s="41"/>
      <c r="L1222" s="41">
        <v>0</v>
      </c>
      <c r="M1222" s="41"/>
      <c r="N1222" s="83">
        <v>0</v>
      </c>
    </row>
    <row r="1223" spans="1:14">
      <c r="A1223" s="50">
        <v>32834</v>
      </c>
      <c r="B1223" s="52" t="s">
        <v>605</v>
      </c>
      <c r="C1223" s="41">
        <f>SUM(C1225:C1229)</f>
        <v>10500</v>
      </c>
      <c r="D1223" s="41"/>
      <c r="E1223" s="41">
        <f>SUM(E1225:E1229)</f>
        <v>59000</v>
      </c>
      <c r="F1223" s="41">
        <f>SUM(F1225:F1229)</f>
        <v>0</v>
      </c>
      <c r="G1223" s="41">
        <f>SUM(G1225:G1229)</f>
        <v>56040</v>
      </c>
      <c r="H1223" s="50">
        <v>82834</v>
      </c>
      <c r="I1223" s="52" t="s">
        <v>605</v>
      </c>
      <c r="J1223" s="41">
        <f>SUM(J1225:J1243)</f>
        <v>575300</v>
      </c>
      <c r="K1223" s="41"/>
      <c r="L1223" s="41">
        <f>SUM(L1225:L1243)</f>
        <v>755700</v>
      </c>
      <c r="M1223" s="41">
        <f>SUM(M1225:M1243)</f>
        <v>0</v>
      </c>
      <c r="N1223" s="41">
        <f>SUM(N1225:N1243)</f>
        <v>992843.15000000014</v>
      </c>
    </row>
    <row r="1224" spans="1:14">
      <c r="A1224" s="157" t="s">
        <v>12</v>
      </c>
      <c r="B1224" s="157" t="s">
        <v>994</v>
      </c>
      <c r="C1224" s="176" t="s">
        <v>660</v>
      </c>
      <c r="D1224" s="131"/>
      <c r="E1224" s="176" t="s">
        <v>7</v>
      </c>
      <c r="F1224" s="158"/>
      <c r="G1224" s="176" t="s">
        <v>7</v>
      </c>
      <c r="H1224" s="157" t="s">
        <v>12</v>
      </c>
      <c r="I1224" s="157" t="s">
        <v>994</v>
      </c>
      <c r="J1224" s="176" t="s">
        <v>660</v>
      </c>
      <c r="K1224" s="131"/>
      <c r="L1224" s="176" t="s">
        <v>7</v>
      </c>
      <c r="M1224" s="158"/>
      <c r="N1224" s="176" t="s">
        <v>7</v>
      </c>
    </row>
    <row r="1225" spans="1:14">
      <c r="A1225" s="88" t="s">
        <v>1277</v>
      </c>
      <c r="B1225" s="52" t="s">
        <v>5</v>
      </c>
      <c r="C1225" s="79">
        <v>8300</v>
      </c>
      <c r="D1225" s="79"/>
      <c r="E1225" s="132">
        <v>45000</v>
      </c>
      <c r="F1225" s="63"/>
      <c r="G1225" s="79">
        <v>38275</v>
      </c>
      <c r="H1225" s="88" t="s">
        <v>1933</v>
      </c>
      <c r="I1225" s="52" t="s">
        <v>1245</v>
      </c>
      <c r="J1225" s="79">
        <v>500000</v>
      </c>
      <c r="K1225" s="79"/>
      <c r="L1225" s="41">
        <v>681000</v>
      </c>
      <c r="M1225" s="63"/>
      <c r="N1225" s="79">
        <v>914380.89</v>
      </c>
    </row>
    <row r="1226" spans="1:14">
      <c r="A1226" s="90"/>
      <c r="B1226" s="28"/>
      <c r="C1226" s="79">
        <v>0</v>
      </c>
      <c r="D1226" s="79"/>
      <c r="E1226" s="132">
        <v>0</v>
      </c>
      <c r="F1226" s="63"/>
      <c r="G1226" s="79">
        <v>0</v>
      </c>
      <c r="H1226" s="90"/>
      <c r="I1226" s="28"/>
      <c r="J1226" s="79">
        <v>0</v>
      </c>
      <c r="K1226" s="79"/>
      <c r="L1226" s="41">
        <v>0</v>
      </c>
      <c r="M1226" s="63"/>
      <c r="N1226" s="79">
        <v>0</v>
      </c>
    </row>
    <row r="1227" spans="1:14">
      <c r="A1227" s="52" t="s">
        <v>372</v>
      </c>
      <c r="B1227" s="52" t="s">
        <v>187</v>
      </c>
      <c r="C1227" s="79">
        <v>1000</v>
      </c>
      <c r="D1227" s="79"/>
      <c r="E1227" s="132">
        <v>9000</v>
      </c>
      <c r="F1227" s="63"/>
      <c r="G1227" s="79">
        <v>16565</v>
      </c>
      <c r="H1227" s="52" t="s">
        <v>1917</v>
      </c>
      <c r="I1227" s="52" t="s">
        <v>1355</v>
      </c>
      <c r="J1227" s="79">
        <v>26500</v>
      </c>
      <c r="K1227" s="79"/>
      <c r="L1227" s="41">
        <v>22000</v>
      </c>
      <c r="M1227" s="63"/>
      <c r="N1227" s="79">
        <v>25236.45</v>
      </c>
    </row>
    <row r="1228" spans="1:14">
      <c r="C1228" s="79">
        <v>0</v>
      </c>
      <c r="D1228" s="79"/>
      <c r="E1228" s="132">
        <v>0</v>
      </c>
      <c r="F1228" s="63"/>
      <c r="G1228" s="79">
        <v>0</v>
      </c>
      <c r="I1228" s="16"/>
      <c r="J1228" s="79">
        <v>0</v>
      </c>
      <c r="K1228" s="79"/>
      <c r="L1228" s="41"/>
      <c r="M1228" s="63"/>
      <c r="N1228" s="79">
        <v>0</v>
      </c>
    </row>
    <row r="1229" spans="1:14">
      <c r="A1229" s="52" t="s">
        <v>1916</v>
      </c>
      <c r="B1229" s="52" t="s">
        <v>188</v>
      </c>
      <c r="C1229" s="79">
        <v>1200</v>
      </c>
      <c r="D1229" s="79"/>
      <c r="E1229" s="132">
        <v>5000</v>
      </c>
      <c r="F1229" s="63"/>
      <c r="G1229" s="79">
        <v>1200</v>
      </c>
      <c r="H1229" s="52" t="s">
        <v>1918</v>
      </c>
      <c r="I1229" s="52" t="s">
        <v>1357</v>
      </c>
      <c r="J1229" s="79">
        <v>900</v>
      </c>
      <c r="K1229" s="79"/>
      <c r="L1229" s="41">
        <v>1000</v>
      </c>
      <c r="M1229" s="63"/>
      <c r="N1229" s="79">
        <v>842.12</v>
      </c>
    </row>
    <row r="1230" spans="1:14">
      <c r="C1230" s="132"/>
      <c r="D1230" s="132"/>
      <c r="E1230" s="132"/>
      <c r="F1230" s="63"/>
      <c r="G1230" s="132"/>
      <c r="I1230" s="16"/>
      <c r="J1230" s="79">
        <v>0</v>
      </c>
      <c r="K1230" s="79"/>
      <c r="L1230" s="41"/>
      <c r="M1230" s="63"/>
      <c r="N1230" s="79">
        <v>0</v>
      </c>
    </row>
    <row r="1231" spans="1:14">
      <c r="A1231" s="52"/>
      <c r="B1231" s="52"/>
      <c r="C1231" s="41"/>
      <c r="D1231" s="41"/>
      <c r="E1231" s="41"/>
      <c r="F1231" s="75"/>
      <c r="G1231" s="41"/>
      <c r="H1231" s="52" t="s">
        <v>1919</v>
      </c>
      <c r="I1231" s="52" t="s">
        <v>1026</v>
      </c>
      <c r="J1231" s="79">
        <v>9500</v>
      </c>
      <c r="K1231" s="79"/>
      <c r="L1231" s="41">
        <v>6000</v>
      </c>
      <c r="M1231" s="63"/>
      <c r="N1231" s="79">
        <v>4735.5600000000004</v>
      </c>
    </row>
    <row r="1232" spans="1:14">
      <c r="C1232" s="115"/>
      <c r="D1232" s="115"/>
      <c r="E1232" s="115"/>
      <c r="F1232" s="77"/>
      <c r="G1232" s="115"/>
      <c r="I1232" s="16"/>
      <c r="J1232" s="79">
        <v>0</v>
      </c>
      <c r="K1232" s="79"/>
      <c r="L1232" s="41">
        <v>0</v>
      </c>
      <c r="M1232" s="63"/>
      <c r="N1232" s="79">
        <v>0</v>
      </c>
    </row>
    <row r="1233" spans="1:15">
      <c r="A1233" s="56"/>
      <c r="B1233" s="52"/>
      <c r="C1233" s="115"/>
      <c r="D1233" s="115"/>
      <c r="E1233" s="115"/>
      <c r="F1233" s="77"/>
      <c r="G1233" s="115"/>
      <c r="H1233" s="56" t="s">
        <v>1920</v>
      </c>
      <c r="I1233" s="52" t="s">
        <v>1429</v>
      </c>
      <c r="J1233" s="79">
        <v>900</v>
      </c>
      <c r="K1233" s="79"/>
      <c r="L1233" s="41">
        <v>900</v>
      </c>
      <c r="M1233" s="63"/>
      <c r="N1233" s="79">
        <v>844.42</v>
      </c>
    </row>
    <row r="1234" spans="1:15">
      <c r="A1234" s="62"/>
      <c r="C1234" s="137"/>
      <c r="D1234" s="137"/>
      <c r="E1234" s="137"/>
      <c r="F1234" s="138"/>
      <c r="G1234" s="137"/>
      <c r="H1234" s="62"/>
      <c r="I1234" s="16"/>
      <c r="J1234" s="79">
        <v>0</v>
      </c>
      <c r="K1234" s="79"/>
      <c r="L1234" s="41">
        <v>0</v>
      </c>
      <c r="M1234" s="63"/>
      <c r="N1234" s="79">
        <v>0</v>
      </c>
    </row>
    <row r="1235" spans="1:15">
      <c r="A1235" s="52"/>
      <c r="B1235" s="52"/>
      <c r="C1235" s="139"/>
      <c r="D1235" s="139"/>
      <c r="E1235" s="139"/>
      <c r="F1235" s="128"/>
      <c r="G1235" s="139"/>
      <c r="H1235" s="52" t="s">
        <v>1923</v>
      </c>
      <c r="I1235" s="52" t="s">
        <v>1361</v>
      </c>
      <c r="J1235" s="79">
        <v>19500</v>
      </c>
      <c r="K1235" s="79"/>
      <c r="L1235" s="41">
        <v>16800</v>
      </c>
      <c r="M1235" s="63"/>
      <c r="N1235" s="79">
        <v>19283.400000000001</v>
      </c>
    </row>
    <row r="1236" spans="1:15">
      <c r="A1236" s="52"/>
      <c r="B1236" s="52"/>
      <c r="C1236" s="139"/>
      <c r="D1236" s="139"/>
      <c r="E1236" s="139"/>
      <c r="F1236" s="128"/>
      <c r="G1236" s="139"/>
      <c r="H1236" s="52"/>
      <c r="I1236" s="52"/>
      <c r="J1236" s="79">
        <v>0</v>
      </c>
      <c r="K1236" s="79"/>
      <c r="L1236" s="41">
        <v>0</v>
      </c>
      <c r="M1236" s="63"/>
      <c r="N1236" s="79">
        <v>0</v>
      </c>
    </row>
    <row r="1237" spans="1:15">
      <c r="A1237" s="52"/>
      <c r="B1237" s="52"/>
      <c r="C1237" s="139"/>
      <c r="D1237" s="139"/>
      <c r="E1237" s="139"/>
      <c r="F1237" s="128"/>
      <c r="G1237" s="139"/>
      <c r="H1237" s="52" t="s">
        <v>1925</v>
      </c>
      <c r="I1237" s="52" t="s">
        <v>1363</v>
      </c>
      <c r="J1237" s="79">
        <v>5000</v>
      </c>
      <c r="K1237" s="79"/>
      <c r="L1237" s="41">
        <v>5000</v>
      </c>
      <c r="M1237" s="63"/>
      <c r="N1237" s="79">
        <v>5710</v>
      </c>
    </row>
    <row r="1238" spans="1:15">
      <c r="A1238" s="52"/>
      <c r="B1238" s="52"/>
      <c r="C1238" s="139"/>
      <c r="D1238" s="139"/>
      <c r="E1238" s="139"/>
      <c r="F1238" s="128"/>
      <c r="G1238" s="139"/>
      <c r="H1238" s="52"/>
      <c r="I1238" s="52"/>
      <c r="J1238" s="79">
        <v>0</v>
      </c>
      <c r="K1238" s="79"/>
      <c r="L1238" s="41">
        <v>0</v>
      </c>
      <c r="M1238" s="63"/>
      <c r="N1238" s="79">
        <v>0</v>
      </c>
    </row>
    <row r="1239" spans="1:15">
      <c r="A1239" s="52"/>
      <c r="B1239" s="52"/>
      <c r="C1239" s="139"/>
      <c r="D1239" s="139"/>
      <c r="E1239" s="139"/>
      <c r="F1239" s="128"/>
      <c r="G1239" s="139"/>
      <c r="H1239" s="52" t="s">
        <v>1100</v>
      </c>
      <c r="I1239" s="52" t="s">
        <v>1430</v>
      </c>
      <c r="J1239" s="79">
        <v>1000</v>
      </c>
      <c r="K1239" s="79"/>
      <c r="L1239" s="41">
        <v>9000</v>
      </c>
      <c r="M1239" s="63"/>
      <c r="N1239" s="79">
        <v>10741.92</v>
      </c>
      <c r="O1239" s="22"/>
    </row>
    <row r="1240" spans="1:15">
      <c r="A1240" s="61"/>
      <c r="B1240" s="61"/>
      <c r="C1240" s="139"/>
      <c r="D1240" s="139"/>
      <c r="E1240" s="139"/>
      <c r="F1240" s="128"/>
      <c r="G1240" s="139"/>
      <c r="H1240" s="52"/>
      <c r="I1240" s="52"/>
      <c r="J1240" s="79">
        <v>0</v>
      </c>
      <c r="K1240" s="79"/>
      <c r="L1240" s="41">
        <v>0</v>
      </c>
      <c r="M1240" s="63"/>
      <c r="N1240" s="79">
        <v>0</v>
      </c>
      <c r="O1240" s="55"/>
    </row>
    <row r="1241" spans="1:15">
      <c r="A1241" s="50"/>
      <c r="B1241" s="52"/>
      <c r="C1241" s="139"/>
      <c r="D1241" s="139"/>
      <c r="E1241" s="139"/>
      <c r="F1241" s="128"/>
      <c r="G1241" s="139"/>
      <c r="H1241" s="50" t="s">
        <v>277</v>
      </c>
      <c r="I1241" s="52" t="s">
        <v>47</v>
      </c>
      <c r="J1241" s="79">
        <v>10000</v>
      </c>
      <c r="K1241" s="79"/>
      <c r="L1241" s="41">
        <v>12000</v>
      </c>
      <c r="M1241" s="63"/>
      <c r="N1241" s="79">
        <v>9575.35</v>
      </c>
    </row>
    <row r="1242" spans="1:15">
      <c r="A1242" s="52"/>
      <c r="B1242" s="52"/>
      <c r="C1242" s="139"/>
      <c r="D1242" s="139"/>
      <c r="E1242" s="139"/>
      <c r="F1242" s="128"/>
      <c r="G1242" s="139"/>
      <c r="H1242" s="52"/>
      <c r="I1242" s="52"/>
      <c r="J1242" s="79">
        <v>0</v>
      </c>
      <c r="K1242" s="79"/>
      <c r="L1242" s="41">
        <v>0</v>
      </c>
      <c r="M1242" s="63"/>
      <c r="N1242" s="79">
        <v>0</v>
      </c>
    </row>
    <row r="1243" spans="1:15">
      <c r="A1243" s="52"/>
      <c r="B1243" s="52"/>
      <c r="C1243" s="139"/>
      <c r="D1243" s="139"/>
      <c r="E1243" s="139"/>
      <c r="F1243" s="128"/>
      <c r="G1243" s="139"/>
      <c r="H1243" s="52" t="s">
        <v>1940</v>
      </c>
      <c r="I1243" s="52" t="s">
        <v>46</v>
      </c>
      <c r="J1243" s="79">
        <v>2000</v>
      </c>
      <c r="K1243" s="79"/>
      <c r="L1243" s="41">
        <v>2000</v>
      </c>
      <c r="M1243" s="63"/>
      <c r="N1243" s="79">
        <v>1493.04</v>
      </c>
    </row>
    <row r="1244" spans="1:15">
      <c r="A1244" s="52"/>
      <c r="B1244" s="52"/>
      <c r="C1244" s="139"/>
      <c r="D1244" s="139"/>
      <c r="E1244" s="139"/>
      <c r="F1244" s="128"/>
      <c r="G1244" s="139"/>
      <c r="H1244" s="52"/>
      <c r="I1244" s="52"/>
      <c r="J1244" s="41">
        <v>0</v>
      </c>
      <c r="K1244" s="41"/>
      <c r="L1244" s="41">
        <v>0</v>
      </c>
      <c r="M1244" s="41"/>
      <c r="N1244" s="83">
        <v>0</v>
      </c>
    </row>
    <row r="1245" spans="1:15">
      <c r="B1245" s="52"/>
      <c r="C1245" s="139"/>
      <c r="D1245" s="139"/>
      <c r="E1245" s="139"/>
      <c r="F1245" s="128"/>
      <c r="G1245" s="139"/>
      <c r="I1245" s="52"/>
      <c r="J1245" s="41">
        <v>0</v>
      </c>
      <c r="K1245" s="41"/>
      <c r="L1245" s="41">
        <v>0</v>
      </c>
      <c r="M1245" s="41"/>
      <c r="N1245" s="83">
        <v>0</v>
      </c>
    </row>
    <row r="1246" spans="1:15">
      <c r="A1246" s="48"/>
      <c r="B1246" s="52"/>
      <c r="C1246" s="104"/>
      <c r="D1246" s="104"/>
      <c r="E1246" s="104"/>
      <c r="F1246" s="47"/>
      <c r="G1246" s="104"/>
      <c r="H1246" s="48"/>
      <c r="I1246" s="52"/>
      <c r="J1246" s="41">
        <v>0</v>
      </c>
      <c r="K1246" s="41"/>
      <c r="L1246" s="41">
        <v>0</v>
      </c>
      <c r="M1246" s="41"/>
      <c r="N1246" s="83">
        <v>0</v>
      </c>
    </row>
    <row r="1247" spans="1:15">
      <c r="A1247" s="56">
        <v>32851</v>
      </c>
      <c r="B1247" s="52" t="s">
        <v>344</v>
      </c>
      <c r="C1247" s="79">
        <f>SUM(C1249:C1255)</f>
        <v>86000</v>
      </c>
      <c r="D1247" s="79"/>
      <c r="E1247" s="79">
        <f>SUM(E1249:E1255)</f>
        <v>216000</v>
      </c>
      <c r="F1247" s="63"/>
      <c r="G1247" s="79">
        <f>SUM(G1249:G1255)</f>
        <v>188394.6</v>
      </c>
      <c r="H1247" s="52" t="s">
        <v>173</v>
      </c>
      <c r="I1247" s="52" t="s">
        <v>344</v>
      </c>
      <c r="J1247" s="132" t="e">
        <f>SUM(J1249:J1264)</f>
        <v>#REF!</v>
      </c>
      <c r="K1247" s="132"/>
      <c r="L1247" s="132">
        <f>SUM(L1249:L1264)</f>
        <v>705000</v>
      </c>
      <c r="M1247" s="132">
        <f>SUM(M1249:M1264)</f>
        <v>0</v>
      </c>
      <c r="N1247" s="132">
        <f>SUM(N1249:N1264)</f>
        <v>503354.98</v>
      </c>
    </row>
    <row r="1248" spans="1:15">
      <c r="A1248" s="157" t="s">
        <v>12</v>
      </c>
      <c r="B1248" s="157" t="s">
        <v>994</v>
      </c>
      <c r="C1248" s="176" t="s">
        <v>660</v>
      </c>
      <c r="D1248" s="131"/>
      <c r="E1248" s="176" t="s">
        <v>7</v>
      </c>
      <c r="F1248" s="158"/>
      <c r="G1248" s="176" t="s">
        <v>7</v>
      </c>
      <c r="H1248" s="157" t="s">
        <v>12</v>
      </c>
      <c r="I1248" s="157" t="s">
        <v>994</v>
      </c>
      <c r="J1248" s="176" t="s">
        <v>660</v>
      </c>
      <c r="K1248" s="131"/>
      <c r="L1248" s="176" t="s">
        <v>7</v>
      </c>
      <c r="M1248" s="158"/>
      <c r="N1248" s="176" t="s">
        <v>7</v>
      </c>
    </row>
    <row r="1249" spans="1:14">
      <c r="A1249" s="56" t="s">
        <v>102</v>
      </c>
      <c r="B1249" s="52" t="s">
        <v>189</v>
      </c>
      <c r="C1249" s="79">
        <v>24000</v>
      </c>
      <c r="D1249" s="79"/>
      <c r="E1249" s="132">
        <v>40000</v>
      </c>
      <c r="F1249" s="63"/>
      <c r="G1249" s="79">
        <v>24087</v>
      </c>
      <c r="H1249" s="171" t="s">
        <v>1933</v>
      </c>
      <c r="I1249" s="159" t="s">
        <v>1854</v>
      </c>
      <c r="J1249" s="162">
        <v>4000</v>
      </c>
      <c r="K1249" s="12"/>
      <c r="L1249" s="165">
        <v>5000</v>
      </c>
      <c r="M1249" s="63"/>
      <c r="N1249" s="162">
        <v>3199.29</v>
      </c>
    </row>
    <row r="1250" spans="1:14">
      <c r="A1250" s="56"/>
      <c r="B1250" s="52"/>
      <c r="C1250" s="79">
        <v>0</v>
      </c>
      <c r="D1250" s="79"/>
      <c r="E1250" s="132">
        <v>0</v>
      </c>
      <c r="F1250" s="63"/>
      <c r="G1250" s="79">
        <v>0</v>
      </c>
      <c r="H1250" s="172"/>
      <c r="I1250" s="163"/>
      <c r="J1250" s="162" t="e">
        <f>IF(#REF!&gt;0,VLOOKUP(#REF!,[6]tak1!#REF!,3),0)</f>
        <v>#REF!</v>
      </c>
      <c r="K1250" s="12"/>
      <c r="L1250" s="165"/>
      <c r="M1250" s="63"/>
      <c r="N1250" s="162">
        <v>0</v>
      </c>
    </row>
    <row r="1251" spans="1:14">
      <c r="A1251" s="52" t="s">
        <v>1288</v>
      </c>
      <c r="B1251" s="28" t="s">
        <v>1854</v>
      </c>
      <c r="C1251" s="79">
        <v>62000</v>
      </c>
      <c r="D1251" s="79"/>
      <c r="E1251" s="132">
        <v>110000</v>
      </c>
      <c r="F1251" s="63"/>
      <c r="G1251" s="79">
        <v>78507.600000000006</v>
      </c>
      <c r="H1251" s="171" t="s">
        <v>1757</v>
      </c>
      <c r="I1251" s="163" t="s">
        <v>589</v>
      </c>
      <c r="J1251" s="162">
        <v>138000</v>
      </c>
      <c r="K1251" s="12"/>
      <c r="L1251" s="165">
        <v>123000</v>
      </c>
      <c r="M1251" s="63"/>
      <c r="N1251" s="162"/>
    </row>
    <row r="1252" spans="1:14">
      <c r="A1252" s="52"/>
      <c r="B1252" s="52"/>
      <c r="C1252" s="79"/>
      <c r="D1252" s="79"/>
      <c r="E1252" s="132"/>
      <c r="F1252" s="63"/>
      <c r="G1252" s="79"/>
      <c r="H1252" s="173"/>
      <c r="I1252" s="164"/>
      <c r="J1252" s="162" t="e">
        <f>IF(#REF!&gt;0,VLOOKUP(#REF!,[6]tak1!#REF!,3),0)</f>
        <v>#REF!</v>
      </c>
      <c r="K1252" s="12"/>
      <c r="L1252" s="165"/>
      <c r="M1252" s="63"/>
      <c r="N1252" s="162">
        <v>0</v>
      </c>
    </row>
    <row r="1253" spans="1:14">
      <c r="A1253" s="56" t="s">
        <v>1616</v>
      </c>
      <c r="B1253" s="28" t="s">
        <v>746</v>
      </c>
      <c r="C1253" s="79">
        <v>0</v>
      </c>
      <c r="D1253" s="79"/>
      <c r="E1253" s="132">
        <v>0</v>
      </c>
      <c r="F1253" s="63"/>
      <c r="G1253" s="79">
        <v>85800</v>
      </c>
      <c r="H1253" s="171" t="s">
        <v>1920</v>
      </c>
      <c r="I1253" s="159" t="s">
        <v>1429</v>
      </c>
      <c r="J1253" s="162">
        <v>400</v>
      </c>
      <c r="K1253" s="12"/>
      <c r="L1253" s="165">
        <v>400</v>
      </c>
      <c r="M1253" s="63"/>
      <c r="N1253" s="162">
        <v>2147.4299999999998</v>
      </c>
    </row>
    <row r="1254" spans="1:14">
      <c r="A1254" s="56"/>
      <c r="B1254" s="28"/>
      <c r="C1254" s="79"/>
      <c r="D1254" s="79"/>
      <c r="E1254" s="132"/>
      <c r="F1254" s="63"/>
      <c r="G1254" s="79"/>
      <c r="H1254" s="171"/>
      <c r="I1254" s="159"/>
      <c r="J1254" s="162" t="e">
        <f>IF(#REF!&gt;0,VLOOKUP(#REF!,[6]tak1!#REF!,3),0)</f>
        <v>#REF!</v>
      </c>
      <c r="K1254" s="12"/>
      <c r="L1254" s="165">
        <v>0</v>
      </c>
      <c r="M1254" s="63"/>
      <c r="N1254" s="162">
        <v>0</v>
      </c>
    </row>
    <row r="1255" spans="1:14">
      <c r="A1255" s="56" t="s">
        <v>1067</v>
      </c>
      <c r="B1255" s="52" t="s">
        <v>1898</v>
      </c>
      <c r="C1255" s="79"/>
      <c r="D1255" s="79"/>
      <c r="E1255" s="132">
        <v>66000</v>
      </c>
      <c r="F1255" s="63"/>
      <c r="G1255" s="79">
        <v>0</v>
      </c>
      <c r="H1255" s="174" t="s">
        <v>1925</v>
      </c>
      <c r="I1255" s="159" t="s">
        <v>1363</v>
      </c>
      <c r="J1255" s="162">
        <v>300</v>
      </c>
      <c r="K1255" s="12"/>
      <c r="L1255" s="165">
        <v>300</v>
      </c>
      <c r="M1255" s="63"/>
      <c r="N1255" s="162">
        <v>151</v>
      </c>
    </row>
    <row r="1256" spans="1:14">
      <c r="A1256" s="56"/>
      <c r="B1256" s="52"/>
      <c r="C1256" s="132"/>
      <c r="D1256" s="132"/>
      <c r="E1256" s="132"/>
      <c r="F1256" s="63"/>
      <c r="G1256" s="132"/>
      <c r="H1256" s="174"/>
      <c r="I1256" s="159"/>
      <c r="J1256" s="162" t="e">
        <f>IF(#REF!&gt;0,VLOOKUP(#REF!,[6]tak1!#REF!,3),0)</f>
        <v>#REF!</v>
      </c>
      <c r="K1256" s="12"/>
      <c r="L1256" s="165"/>
      <c r="M1256" s="63"/>
      <c r="N1256" s="162">
        <v>0</v>
      </c>
    </row>
    <row r="1257" spans="1:14">
      <c r="A1257" s="45"/>
      <c r="B1257" s="45"/>
      <c r="C1257" s="45"/>
      <c r="D1257" s="45"/>
      <c r="E1257" s="132"/>
      <c r="F1257" s="63"/>
      <c r="G1257" s="45"/>
      <c r="H1257" s="175" t="s">
        <v>277</v>
      </c>
      <c r="I1257" s="159" t="s">
        <v>47</v>
      </c>
      <c r="J1257" s="162">
        <v>300</v>
      </c>
      <c r="K1257" s="12"/>
      <c r="L1257" s="165">
        <v>300</v>
      </c>
      <c r="M1257" s="63"/>
      <c r="N1257" s="162">
        <v>319</v>
      </c>
    </row>
    <row r="1258" spans="1:14">
      <c r="A1258" s="52"/>
      <c r="B1258" s="52"/>
      <c r="C1258" s="132"/>
      <c r="D1258" s="132"/>
      <c r="E1258" s="132"/>
      <c r="F1258" s="63"/>
      <c r="G1258" s="132"/>
      <c r="H1258" s="175"/>
      <c r="I1258" s="159"/>
      <c r="J1258" s="162" t="e">
        <f>IF(#REF!&gt;0,VLOOKUP(#REF!,[6]tak1!#REF!,3),0)</f>
        <v>#REF!</v>
      </c>
      <c r="K1258" s="12"/>
      <c r="L1258" s="165"/>
      <c r="M1258" s="63"/>
      <c r="N1258" s="162">
        <v>0</v>
      </c>
    </row>
    <row r="1259" spans="1:14">
      <c r="C1259" s="132">
        <v>0</v>
      </c>
      <c r="D1259" s="132"/>
      <c r="E1259" s="132">
        <v>0</v>
      </c>
      <c r="F1259" s="63"/>
      <c r="G1259" s="132">
        <v>0</v>
      </c>
      <c r="H1259" s="174" t="s">
        <v>1940</v>
      </c>
      <c r="I1259" s="159" t="s">
        <v>189</v>
      </c>
      <c r="J1259" s="162">
        <v>300000</v>
      </c>
      <c r="K1259" s="12"/>
      <c r="L1259" s="165">
        <v>400000</v>
      </c>
      <c r="M1259" s="63"/>
      <c r="N1259" s="162">
        <v>431232.65</v>
      </c>
    </row>
    <row r="1260" spans="1:14">
      <c r="A1260" s="56"/>
      <c r="B1260" s="52"/>
      <c r="C1260" s="132"/>
      <c r="D1260" s="132"/>
      <c r="E1260" s="132"/>
      <c r="F1260" s="63"/>
      <c r="G1260" s="132"/>
      <c r="H1260" s="174"/>
      <c r="I1260" s="159"/>
      <c r="J1260" s="162" t="e">
        <f>IF(#REF!&gt;0,VLOOKUP(#REF!,[6]tak1!#REF!,3),0)</f>
        <v>#REF!</v>
      </c>
      <c r="K1260" s="12"/>
      <c r="L1260" s="165"/>
      <c r="M1260" s="63"/>
      <c r="N1260" s="162">
        <v>0</v>
      </c>
    </row>
    <row r="1261" spans="1:14">
      <c r="A1261" s="50"/>
      <c r="B1261" s="52"/>
      <c r="C1261" s="132">
        <v>0</v>
      </c>
      <c r="D1261" s="132"/>
      <c r="E1261" s="132">
        <v>0</v>
      </c>
      <c r="F1261" s="63"/>
      <c r="G1261" s="132">
        <v>0</v>
      </c>
      <c r="H1261" s="171" t="s">
        <v>272</v>
      </c>
      <c r="I1261" s="159" t="s">
        <v>1898</v>
      </c>
      <c r="J1261" s="162"/>
      <c r="K1261" s="12"/>
      <c r="L1261" s="165">
        <v>66000</v>
      </c>
      <c r="M1261" s="63"/>
      <c r="N1261" s="162">
        <v>0</v>
      </c>
    </row>
    <row r="1262" spans="1:14">
      <c r="A1262" s="62"/>
      <c r="C1262" s="132" t="s">
        <v>11</v>
      </c>
      <c r="D1262" s="132"/>
      <c r="E1262" s="132" t="s">
        <v>11</v>
      </c>
      <c r="F1262" s="63"/>
      <c r="G1262" s="132" t="s">
        <v>11</v>
      </c>
      <c r="H1262" s="171"/>
      <c r="I1262" s="159"/>
      <c r="J1262" s="162" t="e">
        <f>IF(#REF!&gt;0,VLOOKUP(#REF!,[6]tak1!#REF!,3),0)</f>
        <v>#REF!</v>
      </c>
      <c r="K1262" s="12"/>
      <c r="L1262" s="165"/>
      <c r="M1262" s="63"/>
      <c r="N1262" s="162">
        <v>0</v>
      </c>
    </row>
    <row r="1263" spans="1:14">
      <c r="A1263" s="59"/>
      <c r="B1263" s="60"/>
      <c r="C1263" s="132" t="s">
        <v>11</v>
      </c>
      <c r="D1263" s="132"/>
      <c r="E1263" s="132" t="s">
        <v>11</v>
      </c>
      <c r="F1263" s="63"/>
      <c r="G1263" s="132" t="s">
        <v>11</v>
      </c>
      <c r="H1263" s="175" t="s">
        <v>273</v>
      </c>
      <c r="I1263" s="166" t="s">
        <v>1854</v>
      </c>
      <c r="J1263" s="162">
        <v>62000</v>
      </c>
      <c r="K1263" s="12"/>
      <c r="L1263" s="165">
        <v>110000</v>
      </c>
      <c r="M1263" s="63"/>
      <c r="N1263" s="162">
        <v>66305.61</v>
      </c>
    </row>
    <row r="1264" spans="1:14">
      <c r="A1264" s="50"/>
      <c r="C1264" s="41"/>
      <c r="D1264" s="41"/>
      <c r="E1264" s="41"/>
      <c r="F1264" s="75"/>
      <c r="G1264" s="41"/>
      <c r="H1264" s="50"/>
      <c r="I1264" s="16"/>
      <c r="J1264" s="79"/>
      <c r="K1264" s="79"/>
      <c r="L1264" s="41"/>
      <c r="M1264" s="63"/>
      <c r="N1264" s="79"/>
    </row>
    <row r="1265" spans="1:15">
      <c r="A1265" s="50"/>
      <c r="C1265" s="41"/>
      <c r="D1265" s="41"/>
      <c r="E1265" s="41"/>
      <c r="F1265" s="75"/>
      <c r="G1265" s="41"/>
      <c r="H1265" s="50"/>
      <c r="I1265" s="16"/>
      <c r="J1265" s="79"/>
      <c r="K1265" s="79"/>
      <c r="L1265" s="41"/>
      <c r="M1265" s="63"/>
      <c r="N1265" s="79"/>
    </row>
    <row r="1266" spans="1:15">
      <c r="A1266" s="50"/>
      <c r="C1266" s="41"/>
      <c r="D1266" s="41"/>
      <c r="E1266" s="41"/>
      <c r="F1266" s="75"/>
      <c r="G1266" s="41"/>
      <c r="H1266" s="50"/>
      <c r="I1266" s="16"/>
      <c r="J1266" s="79"/>
      <c r="K1266" s="79"/>
      <c r="L1266" s="41"/>
      <c r="M1266" s="63"/>
      <c r="N1266" s="79"/>
    </row>
    <row r="1267" spans="1:15">
      <c r="A1267" s="175" t="s">
        <v>340</v>
      </c>
      <c r="B1267" s="163" t="s">
        <v>346</v>
      </c>
      <c r="C1267" s="160">
        <f>SUM(C1269:C1275)</f>
        <v>46000</v>
      </c>
      <c r="D1267" s="160"/>
      <c r="E1267" s="160">
        <f>SUM(E1269:E1275)</f>
        <v>100000</v>
      </c>
      <c r="F1267" s="75"/>
      <c r="G1267" s="160">
        <f>SUM(G1269:G1275)</f>
        <v>31196.5</v>
      </c>
      <c r="H1267" s="175" t="s">
        <v>338</v>
      </c>
      <c r="I1267" s="163" t="s">
        <v>346</v>
      </c>
      <c r="J1267" s="162">
        <f>SUM(J1269:J1279)</f>
        <v>446700</v>
      </c>
      <c r="K1267" s="161"/>
      <c r="L1267" s="162">
        <f>SUM(L1269:L1279)</f>
        <v>537700</v>
      </c>
      <c r="M1267" s="160">
        <f>SUM(M1269:M1279)</f>
        <v>0</v>
      </c>
      <c r="N1267" s="162">
        <f>SUM(N1269:N1279)</f>
        <v>434304.31999999995</v>
      </c>
      <c r="O1267" s="160"/>
    </row>
    <row r="1268" spans="1:15">
      <c r="A1268" s="157" t="s">
        <v>12</v>
      </c>
      <c r="B1268" s="157" t="s">
        <v>994</v>
      </c>
      <c r="C1268" s="176" t="s">
        <v>660</v>
      </c>
      <c r="D1268" s="131"/>
      <c r="E1268" s="176" t="s">
        <v>7</v>
      </c>
      <c r="F1268" s="158"/>
      <c r="G1268" s="176" t="s">
        <v>7</v>
      </c>
      <c r="H1268" s="157" t="s">
        <v>12</v>
      </c>
      <c r="I1268" s="157" t="s">
        <v>994</v>
      </c>
      <c r="J1268" s="176" t="s">
        <v>660</v>
      </c>
      <c r="K1268" s="131"/>
      <c r="L1268" s="176" t="s">
        <v>7</v>
      </c>
      <c r="M1268" s="158"/>
      <c r="N1268" s="176" t="s">
        <v>7</v>
      </c>
      <c r="O1268" s="162"/>
    </row>
    <row r="1269" spans="1:15">
      <c r="A1269" s="175" t="s">
        <v>1121</v>
      </c>
      <c r="B1269" s="172" t="s">
        <v>1384</v>
      </c>
      <c r="C1269" s="162">
        <v>46000</v>
      </c>
      <c r="D1269" s="161"/>
      <c r="E1269" s="162">
        <v>100000</v>
      </c>
      <c r="F1269" s="75"/>
      <c r="G1269" s="162">
        <v>31196.5</v>
      </c>
      <c r="H1269" s="175" t="s">
        <v>1933</v>
      </c>
      <c r="I1269" s="163" t="s">
        <v>519</v>
      </c>
      <c r="J1269" s="162">
        <v>114000</v>
      </c>
      <c r="K1269" s="161"/>
      <c r="L1269" s="162">
        <v>110000</v>
      </c>
      <c r="M1269" s="160"/>
      <c r="N1269" s="162">
        <v>110000</v>
      </c>
      <c r="O1269" s="162"/>
    </row>
    <row r="1270" spans="1:15">
      <c r="A1270" s="175"/>
      <c r="B1270" s="172" t="s">
        <v>1821</v>
      </c>
      <c r="C1270" s="41"/>
      <c r="D1270" s="41"/>
      <c r="E1270" s="41"/>
      <c r="F1270" s="75"/>
      <c r="G1270" s="41"/>
      <c r="H1270" s="175"/>
      <c r="I1270" s="163"/>
      <c r="J1270" s="162">
        <v>0</v>
      </c>
      <c r="K1270" s="161"/>
      <c r="L1270" s="162"/>
      <c r="M1270" s="160"/>
      <c r="N1270" s="162">
        <v>0</v>
      </c>
      <c r="O1270" s="162"/>
    </row>
    <row r="1271" spans="1:15">
      <c r="A1271" s="50"/>
      <c r="C1271" s="41"/>
      <c r="D1271" s="41"/>
      <c r="E1271" s="41"/>
      <c r="F1271" s="75"/>
      <c r="G1271" s="41"/>
      <c r="H1271" s="175" t="s">
        <v>270</v>
      </c>
      <c r="I1271" s="163" t="s">
        <v>1431</v>
      </c>
      <c r="J1271" s="162">
        <v>150000</v>
      </c>
      <c r="K1271" s="161"/>
      <c r="L1271" s="162">
        <v>245000</v>
      </c>
      <c r="M1271" s="160"/>
      <c r="N1271" s="162">
        <v>153560.46</v>
      </c>
      <c r="O1271" s="162"/>
    </row>
    <row r="1272" spans="1:15">
      <c r="A1272" s="50"/>
      <c r="C1272" s="41"/>
      <c r="D1272" s="41"/>
      <c r="E1272" s="41"/>
      <c r="F1272" s="75"/>
      <c r="G1272" s="41"/>
      <c r="H1272" s="175"/>
      <c r="I1272" s="163"/>
      <c r="J1272" s="162">
        <v>0</v>
      </c>
      <c r="K1272" s="161"/>
      <c r="L1272" s="162"/>
      <c r="M1272" s="160"/>
      <c r="N1272" s="162">
        <v>0</v>
      </c>
      <c r="O1272" s="162"/>
    </row>
    <row r="1273" spans="1:15">
      <c r="A1273" s="50"/>
      <c r="C1273" s="41"/>
      <c r="D1273" s="41"/>
      <c r="E1273" s="41"/>
      <c r="F1273" s="75"/>
      <c r="G1273" s="41"/>
      <c r="H1273" s="175" t="s">
        <v>1452</v>
      </c>
      <c r="I1273" s="163" t="s">
        <v>739</v>
      </c>
      <c r="J1273" s="162">
        <v>8100</v>
      </c>
      <c r="K1273" s="161"/>
      <c r="L1273" s="162">
        <v>8100</v>
      </c>
      <c r="M1273" s="160"/>
      <c r="N1273" s="162">
        <v>6815.5</v>
      </c>
      <c r="O1273" s="162"/>
    </row>
    <row r="1274" spans="1:15">
      <c r="A1274" s="50"/>
      <c r="C1274" s="41"/>
      <c r="D1274" s="41"/>
      <c r="E1274" s="41"/>
      <c r="F1274" s="75"/>
      <c r="G1274" s="41"/>
      <c r="H1274" s="175"/>
      <c r="I1274" s="163"/>
      <c r="J1274" s="162">
        <v>0</v>
      </c>
      <c r="K1274" s="161"/>
      <c r="L1274" s="162"/>
      <c r="M1274" s="160"/>
      <c r="N1274" s="162">
        <v>0</v>
      </c>
      <c r="O1274" s="162"/>
    </row>
    <row r="1275" spans="1:15">
      <c r="A1275" s="50"/>
      <c r="C1275" s="41"/>
      <c r="D1275" s="41"/>
      <c r="E1275" s="41"/>
      <c r="F1275" s="75"/>
      <c r="G1275" s="41"/>
      <c r="H1275" s="175" t="s">
        <v>1453</v>
      </c>
      <c r="I1275" s="163" t="s">
        <v>810</v>
      </c>
      <c r="J1275" s="162">
        <v>28500</v>
      </c>
      <c r="K1275" s="161"/>
      <c r="L1275" s="162">
        <v>28500</v>
      </c>
      <c r="M1275" s="160"/>
      <c r="N1275" s="162">
        <v>24451.360000000001</v>
      </c>
      <c r="O1275" s="162"/>
    </row>
    <row r="1276" spans="1:15">
      <c r="A1276" s="50"/>
      <c r="C1276" s="41"/>
      <c r="D1276" s="41"/>
      <c r="E1276" s="41"/>
      <c r="F1276" s="75"/>
      <c r="G1276" s="41"/>
      <c r="H1276" s="175"/>
      <c r="I1276" s="163"/>
      <c r="J1276" s="162">
        <v>0</v>
      </c>
      <c r="K1276" s="161"/>
      <c r="L1276" s="162"/>
      <c r="M1276" s="160"/>
      <c r="N1276" s="162">
        <v>0</v>
      </c>
      <c r="O1276" s="162"/>
    </row>
    <row r="1277" spans="1:15">
      <c r="A1277" s="50"/>
      <c r="C1277" s="41"/>
      <c r="D1277" s="41"/>
      <c r="E1277" s="41"/>
      <c r="F1277" s="75"/>
      <c r="G1277" s="41"/>
      <c r="H1277" s="175" t="s">
        <v>277</v>
      </c>
      <c r="I1277" s="163" t="s">
        <v>339</v>
      </c>
      <c r="J1277" s="162">
        <v>3600</v>
      </c>
      <c r="K1277" s="161"/>
      <c r="L1277" s="162">
        <v>3600</v>
      </c>
      <c r="M1277" s="160"/>
      <c r="N1277" s="162">
        <v>4150</v>
      </c>
      <c r="O1277" s="162"/>
    </row>
    <row r="1278" spans="1:15">
      <c r="A1278" s="50"/>
      <c r="C1278" s="41"/>
      <c r="D1278" s="41"/>
      <c r="E1278" s="41"/>
      <c r="F1278" s="75"/>
      <c r="G1278" s="41"/>
      <c r="H1278" s="175"/>
      <c r="I1278" s="163"/>
      <c r="J1278" s="162">
        <v>0</v>
      </c>
      <c r="K1278" s="161"/>
      <c r="L1278" s="162">
        <v>0</v>
      </c>
      <c r="M1278" s="160"/>
      <c r="N1278" s="162">
        <v>0</v>
      </c>
      <c r="O1278" s="162"/>
    </row>
    <row r="1279" spans="1:15">
      <c r="A1279" s="50"/>
      <c r="C1279" s="41"/>
      <c r="D1279" s="41"/>
      <c r="E1279" s="41"/>
      <c r="F1279" s="75"/>
      <c r="G1279" s="41"/>
      <c r="H1279" s="175" t="s">
        <v>1220</v>
      </c>
      <c r="I1279" s="163" t="s">
        <v>1702</v>
      </c>
      <c r="J1279" s="162">
        <v>142500</v>
      </c>
      <c r="K1279" s="161"/>
      <c r="L1279" s="162">
        <v>142500</v>
      </c>
      <c r="M1279" s="160"/>
      <c r="N1279" s="162">
        <v>135327</v>
      </c>
      <c r="O1279" s="162"/>
    </row>
    <row r="1280" spans="1:15">
      <c r="A1280" s="50"/>
      <c r="C1280" s="41"/>
      <c r="D1280" s="41"/>
      <c r="E1280" s="41"/>
      <c r="F1280" s="75"/>
      <c r="G1280" s="41"/>
      <c r="H1280" s="50"/>
      <c r="I1280" s="16"/>
      <c r="J1280" s="79"/>
      <c r="K1280" s="79"/>
      <c r="L1280" s="41"/>
      <c r="M1280" s="63"/>
      <c r="N1280" s="79"/>
    </row>
    <row r="1281" spans="1:14">
      <c r="A1281" s="50"/>
      <c r="C1281" s="41"/>
      <c r="D1281" s="41"/>
      <c r="E1281" s="41"/>
      <c r="F1281" s="75"/>
      <c r="G1281" s="41"/>
      <c r="H1281" s="50"/>
      <c r="I1281" s="16"/>
      <c r="J1281" s="41"/>
      <c r="K1281" s="41"/>
      <c r="L1281" s="41"/>
      <c r="M1281" s="41"/>
      <c r="N1281" s="79"/>
    </row>
    <row r="1282" spans="1:14">
      <c r="A1282" s="50"/>
      <c r="C1282" s="41"/>
      <c r="D1282" s="41"/>
      <c r="E1282" s="41"/>
      <c r="F1282" s="75"/>
      <c r="G1282" s="41"/>
      <c r="H1282" s="50" t="s">
        <v>640</v>
      </c>
      <c r="I1282" s="16" t="s">
        <v>642</v>
      </c>
      <c r="J1282" s="41">
        <f>SUM(J1284:J1288)</f>
        <v>384000</v>
      </c>
      <c r="K1282" s="41"/>
      <c r="L1282" s="41">
        <f>SUM(L1284:L1288)</f>
        <v>384000</v>
      </c>
      <c r="M1282" s="41">
        <f>SUM(M1284:M1288)</f>
        <v>0</v>
      </c>
      <c r="N1282" s="41">
        <f>SUM(N1284:N1288)</f>
        <v>430446.55000000005</v>
      </c>
    </row>
    <row r="1283" spans="1:14">
      <c r="C1283" s="115"/>
      <c r="D1283" s="115"/>
      <c r="E1283" s="115"/>
      <c r="F1283" s="77"/>
      <c r="G1283" s="115"/>
      <c r="H1283" s="157" t="s">
        <v>12</v>
      </c>
      <c r="I1283" s="157" t="s">
        <v>994</v>
      </c>
      <c r="J1283" s="176" t="s">
        <v>660</v>
      </c>
      <c r="K1283" s="131"/>
      <c r="L1283" s="176" t="s">
        <v>7</v>
      </c>
      <c r="M1283" s="158"/>
      <c r="N1283" s="176" t="s">
        <v>7</v>
      </c>
    </row>
    <row r="1284" spans="1:14">
      <c r="A1284" s="50"/>
      <c r="C1284" s="41"/>
      <c r="D1284" s="41"/>
      <c r="E1284" s="41"/>
      <c r="F1284" s="75"/>
      <c r="G1284" s="41"/>
      <c r="H1284" s="50" t="s">
        <v>641</v>
      </c>
      <c r="I1284" s="16" t="s">
        <v>666</v>
      </c>
      <c r="J1284" s="79">
        <v>144000</v>
      </c>
      <c r="K1284" s="79"/>
      <c r="L1284" s="41">
        <v>144000</v>
      </c>
      <c r="M1284" s="63"/>
      <c r="N1284" s="79">
        <v>171535.76</v>
      </c>
    </row>
    <row r="1285" spans="1:14">
      <c r="A1285" s="50"/>
      <c r="C1285" s="41"/>
      <c r="D1285" s="41"/>
      <c r="E1285" s="41"/>
      <c r="F1285" s="75"/>
      <c r="G1285" s="41"/>
      <c r="H1285" s="50"/>
      <c r="I1285" s="45"/>
      <c r="J1285" s="79">
        <v>0</v>
      </c>
      <c r="K1285" s="79"/>
      <c r="L1285" s="41"/>
      <c r="M1285" s="63"/>
      <c r="N1285" s="79">
        <v>0</v>
      </c>
    </row>
    <row r="1286" spans="1:14">
      <c r="A1286" s="50"/>
      <c r="C1286" s="41"/>
      <c r="D1286" s="41"/>
      <c r="E1286" s="41"/>
      <c r="F1286" s="75"/>
      <c r="G1286" s="41"/>
      <c r="H1286" s="50" t="s">
        <v>1757</v>
      </c>
      <c r="I1286" s="16" t="s">
        <v>590</v>
      </c>
      <c r="J1286" s="79">
        <v>110000</v>
      </c>
      <c r="K1286" s="79"/>
      <c r="L1286" s="41">
        <v>110000</v>
      </c>
      <c r="M1286" s="63"/>
      <c r="N1286" s="79">
        <v>74684.320000000007</v>
      </c>
    </row>
    <row r="1287" spans="1:14">
      <c r="A1287" s="50"/>
      <c r="C1287" s="41"/>
      <c r="D1287" s="41"/>
      <c r="E1287" s="41"/>
      <c r="F1287" s="75"/>
      <c r="G1287" s="41"/>
      <c r="H1287" s="50"/>
      <c r="I1287" s="16"/>
      <c r="J1287" s="79">
        <v>0</v>
      </c>
      <c r="K1287" s="79"/>
      <c r="L1287" s="41"/>
      <c r="M1287" s="63"/>
      <c r="N1287" s="79">
        <v>0</v>
      </c>
    </row>
    <row r="1288" spans="1:14">
      <c r="A1288" s="50"/>
      <c r="C1288" s="41"/>
      <c r="D1288" s="41"/>
      <c r="E1288" s="41"/>
      <c r="F1288" s="75"/>
      <c r="G1288" s="41"/>
      <c r="H1288" s="50" t="s">
        <v>277</v>
      </c>
      <c r="I1288" s="16" t="s">
        <v>657</v>
      </c>
      <c r="J1288" s="79">
        <v>130000</v>
      </c>
      <c r="K1288" s="79"/>
      <c r="L1288" s="41">
        <v>130000</v>
      </c>
      <c r="M1288" s="63"/>
      <c r="N1288" s="79">
        <v>184226.47</v>
      </c>
    </row>
    <row r="1289" spans="1:14">
      <c r="A1289" s="50"/>
      <c r="C1289" s="41"/>
      <c r="D1289" s="41"/>
      <c r="E1289" s="41"/>
      <c r="F1289" s="75"/>
      <c r="G1289" s="41"/>
      <c r="H1289" s="50"/>
      <c r="I1289" s="16"/>
      <c r="J1289" s="41"/>
      <c r="K1289" s="41"/>
      <c r="L1289" s="41"/>
      <c r="M1289" s="41"/>
      <c r="N1289" s="79"/>
    </row>
    <row r="1290" spans="1:14">
      <c r="A1290" s="50"/>
      <c r="C1290" s="41"/>
      <c r="D1290" s="41"/>
      <c r="E1290" s="41"/>
      <c r="F1290" s="75"/>
      <c r="G1290" s="41"/>
      <c r="H1290" s="50"/>
      <c r="I1290" s="16"/>
      <c r="J1290" s="41"/>
      <c r="K1290" s="41"/>
      <c r="L1290" s="41"/>
      <c r="M1290" s="41"/>
      <c r="N1290" s="79"/>
    </row>
    <row r="1291" spans="1:14">
      <c r="A1291" s="52"/>
      <c r="B1291" s="52"/>
      <c r="C1291" s="140"/>
      <c r="D1291" s="140"/>
      <c r="E1291" s="140"/>
      <c r="F1291" s="122"/>
      <c r="G1291" s="140"/>
      <c r="H1291" s="52" t="s">
        <v>174</v>
      </c>
      <c r="I1291" s="52" t="s">
        <v>1432</v>
      </c>
      <c r="J1291" s="41">
        <f>SUM(J1293:J1295)</f>
        <v>536500</v>
      </c>
      <c r="K1291" s="41"/>
      <c r="L1291" s="41">
        <f>SUM(L1293:L1295)</f>
        <v>536500</v>
      </c>
      <c r="M1291" s="41">
        <f>SUM(M1293:M1295)</f>
        <v>0</v>
      </c>
      <c r="N1291" s="41">
        <f>SUM(N1293:N1295)</f>
        <v>446568</v>
      </c>
    </row>
    <row r="1292" spans="1:14">
      <c r="C1292" s="115"/>
      <c r="D1292" s="115"/>
      <c r="E1292" s="115"/>
      <c r="F1292" s="77"/>
      <c r="G1292" s="115"/>
      <c r="H1292" s="157" t="s">
        <v>12</v>
      </c>
      <c r="I1292" s="157" t="s">
        <v>994</v>
      </c>
      <c r="J1292" s="176" t="s">
        <v>660</v>
      </c>
      <c r="K1292" s="131"/>
      <c r="L1292" s="176" t="s">
        <v>7</v>
      </c>
      <c r="M1292" s="158"/>
      <c r="N1292" s="176" t="s">
        <v>7</v>
      </c>
    </row>
    <row r="1293" spans="1:14">
      <c r="A1293" s="52"/>
      <c r="B1293" s="52"/>
      <c r="C1293" s="115"/>
      <c r="D1293" s="115"/>
      <c r="E1293" s="115"/>
      <c r="F1293" s="77"/>
      <c r="G1293" s="115"/>
      <c r="H1293" s="52" t="s">
        <v>277</v>
      </c>
      <c r="I1293" s="52" t="s">
        <v>1241</v>
      </c>
      <c r="J1293" s="79">
        <v>6500</v>
      </c>
      <c r="K1293" s="79"/>
      <c r="L1293" s="79">
        <v>6500</v>
      </c>
      <c r="M1293" s="63"/>
      <c r="N1293" s="79">
        <v>6248</v>
      </c>
    </row>
    <row r="1294" spans="1:14">
      <c r="C1294" s="115"/>
      <c r="D1294" s="115"/>
      <c r="E1294" s="115"/>
      <c r="F1294" s="77"/>
      <c r="G1294" s="115"/>
      <c r="I1294" s="16"/>
      <c r="J1294" s="79">
        <v>0</v>
      </c>
      <c r="K1294" s="79"/>
      <c r="L1294" s="79">
        <v>0</v>
      </c>
      <c r="M1294" s="63"/>
      <c r="N1294" s="79">
        <v>0</v>
      </c>
    </row>
    <row r="1295" spans="1:14">
      <c r="A1295" s="46"/>
      <c r="B1295" s="83"/>
      <c r="C1295" s="139"/>
      <c r="D1295" s="139"/>
      <c r="E1295" s="139"/>
      <c r="F1295" s="128"/>
      <c r="G1295" s="139"/>
      <c r="H1295" s="52" t="s">
        <v>175</v>
      </c>
      <c r="I1295" s="52" t="s">
        <v>1242</v>
      </c>
      <c r="J1295" s="79">
        <v>530000</v>
      </c>
      <c r="K1295" s="79"/>
      <c r="L1295" s="79">
        <v>530000</v>
      </c>
      <c r="M1295" s="63"/>
      <c r="N1295" s="79">
        <v>440320</v>
      </c>
    </row>
    <row r="1296" spans="1:14">
      <c r="A1296" s="46"/>
      <c r="B1296" s="83"/>
      <c r="C1296" s="139"/>
      <c r="D1296" s="139"/>
      <c r="E1296" s="139"/>
      <c r="F1296" s="128"/>
      <c r="G1296" s="139"/>
      <c r="H1296" s="52"/>
      <c r="I1296" s="52"/>
      <c r="J1296" s="79"/>
      <c r="K1296" s="79"/>
      <c r="L1296" s="79"/>
      <c r="M1296" s="63"/>
      <c r="N1296" s="79"/>
    </row>
    <row r="1297" spans="1:14">
      <c r="A1297" s="46"/>
      <c r="B1297" s="83"/>
      <c r="C1297" s="139"/>
      <c r="D1297" s="139"/>
      <c r="E1297" s="139"/>
      <c r="F1297" s="128"/>
      <c r="G1297" s="139"/>
      <c r="H1297" s="50">
        <v>82891</v>
      </c>
      <c r="I1297" s="52" t="s">
        <v>139</v>
      </c>
      <c r="J1297" s="41">
        <f>SUM(J1299:J1303)</f>
        <v>35000</v>
      </c>
      <c r="K1297" s="41"/>
      <c r="L1297" s="41">
        <f>SUM(L1299:L1303)</f>
        <v>37500</v>
      </c>
      <c r="M1297" s="41">
        <f>SUM(M1299:M1303)</f>
        <v>0</v>
      </c>
      <c r="N1297" s="41">
        <f>SUM(N1299:N1303)</f>
        <v>35527</v>
      </c>
    </row>
    <row r="1298" spans="1:14">
      <c r="A1298" s="46"/>
      <c r="B1298" s="83"/>
      <c r="C1298" s="139"/>
      <c r="D1298" s="139"/>
      <c r="E1298" s="139"/>
      <c r="F1298" s="128"/>
      <c r="G1298" s="139"/>
      <c r="H1298" s="157" t="s">
        <v>12</v>
      </c>
      <c r="I1298" s="157" t="s">
        <v>994</v>
      </c>
      <c r="J1298" s="176" t="s">
        <v>660</v>
      </c>
      <c r="K1298" s="131"/>
      <c r="L1298" s="176" t="s">
        <v>7</v>
      </c>
      <c r="M1298" s="158"/>
      <c r="N1298" s="176" t="s">
        <v>7</v>
      </c>
    </row>
    <row r="1299" spans="1:14">
      <c r="A1299" s="46"/>
      <c r="B1299" s="83"/>
      <c r="C1299" s="139"/>
      <c r="D1299" s="139"/>
      <c r="E1299" s="139"/>
      <c r="F1299" s="128"/>
      <c r="G1299" s="139"/>
      <c r="H1299" s="56" t="s">
        <v>1933</v>
      </c>
      <c r="I1299" s="52" t="s">
        <v>1353</v>
      </c>
      <c r="J1299" s="41">
        <v>32800</v>
      </c>
      <c r="K1299" s="41"/>
      <c r="L1299" s="41">
        <v>35300</v>
      </c>
      <c r="M1299" s="41"/>
      <c r="N1299" s="83">
        <v>32873</v>
      </c>
    </row>
    <row r="1300" spans="1:14">
      <c r="A1300" s="46"/>
      <c r="B1300" s="83"/>
      <c r="C1300" s="139"/>
      <c r="D1300" s="139"/>
      <c r="E1300" s="139"/>
      <c r="F1300" s="128"/>
      <c r="G1300" s="139"/>
      <c r="I1300" s="52"/>
      <c r="J1300" s="41"/>
      <c r="K1300" s="41"/>
      <c r="L1300" s="41"/>
      <c r="M1300" s="41"/>
      <c r="N1300" s="83"/>
    </row>
    <row r="1301" spans="1:14">
      <c r="A1301" s="46"/>
      <c r="B1301" s="83"/>
      <c r="C1301" s="139"/>
      <c r="D1301" s="139"/>
      <c r="E1301" s="139"/>
      <c r="F1301" s="128"/>
      <c r="G1301" s="139"/>
      <c r="H1301" s="50" t="s">
        <v>1100</v>
      </c>
      <c r="I1301" s="52" t="s">
        <v>664</v>
      </c>
      <c r="J1301" s="41">
        <v>1700</v>
      </c>
      <c r="K1301" s="41"/>
      <c r="L1301" s="41">
        <v>1700</v>
      </c>
      <c r="M1301" s="41"/>
      <c r="N1301" s="83">
        <v>1700</v>
      </c>
    </row>
    <row r="1302" spans="1:14">
      <c r="A1302" s="46"/>
      <c r="B1302" s="83"/>
      <c r="C1302" s="139"/>
      <c r="D1302" s="139"/>
      <c r="E1302" s="139"/>
      <c r="F1302" s="128"/>
      <c r="G1302" s="139"/>
      <c r="I1302" s="52"/>
      <c r="J1302" s="41"/>
      <c r="K1302" s="41"/>
      <c r="L1302" s="41"/>
      <c r="M1302" s="41"/>
      <c r="N1302" s="83"/>
    </row>
    <row r="1303" spans="1:14">
      <c r="A1303" s="46"/>
      <c r="B1303" s="83"/>
      <c r="C1303" s="139"/>
      <c r="D1303" s="139"/>
      <c r="E1303" s="139"/>
      <c r="F1303" s="128"/>
      <c r="G1303" s="139"/>
      <c r="H1303" s="52" t="s">
        <v>277</v>
      </c>
      <c r="I1303" s="52" t="s">
        <v>657</v>
      </c>
      <c r="J1303" s="41">
        <v>500</v>
      </c>
      <c r="K1303" s="41"/>
      <c r="L1303" s="41">
        <v>500</v>
      </c>
      <c r="M1303" s="41"/>
      <c r="N1303" s="83">
        <v>954</v>
      </c>
    </row>
    <row r="1304" spans="1:14">
      <c r="A1304" s="46"/>
      <c r="B1304" s="83"/>
      <c r="C1304" s="139"/>
      <c r="D1304" s="139"/>
      <c r="E1304" s="139"/>
      <c r="F1304" s="128"/>
      <c r="G1304" s="139"/>
      <c r="I1304" s="52"/>
      <c r="J1304" s="41"/>
      <c r="K1304" s="41"/>
      <c r="L1304" s="41"/>
      <c r="M1304" s="41"/>
      <c r="N1304" s="83"/>
    </row>
    <row r="1305" spans="1:14">
      <c r="A1305" s="46"/>
      <c r="B1305" s="83"/>
      <c r="C1305" s="139"/>
      <c r="D1305" s="139"/>
      <c r="E1305" s="139"/>
      <c r="F1305" s="128"/>
      <c r="G1305" s="139"/>
      <c r="I1305" s="52"/>
      <c r="J1305" s="41"/>
      <c r="K1305" s="41"/>
      <c r="L1305" s="41"/>
      <c r="M1305" s="41"/>
      <c r="N1305" s="83"/>
    </row>
    <row r="1306" spans="1:14">
      <c r="A1306" s="52" t="s">
        <v>1614</v>
      </c>
      <c r="B1306" s="52" t="s">
        <v>190</v>
      </c>
      <c r="C1306" s="41">
        <f>SUM(C1308,C1365,C1774,C1933)</f>
        <v>23282600</v>
      </c>
      <c r="D1306" s="41"/>
      <c r="E1306" s="41">
        <f>SUM(E1308,E1365,E1774,E1933)</f>
        <v>23812200</v>
      </c>
      <c r="F1306" s="41">
        <f>SUM(F1308,F1365,F1774,F1933)</f>
        <v>0</v>
      </c>
      <c r="G1306" s="41">
        <f>SUM(G1308,G1365,G1774,G1933)</f>
        <v>22807990.75</v>
      </c>
      <c r="H1306" s="52" t="s">
        <v>176</v>
      </c>
      <c r="I1306" s="52" t="s">
        <v>190</v>
      </c>
      <c r="J1306" s="41">
        <f>SUM(J1308,J1365,J1774,J1933)</f>
        <v>31174200</v>
      </c>
      <c r="K1306" s="41"/>
      <c r="L1306" s="41">
        <f>SUM(L1308,L1365,L1774,L1933)</f>
        <v>32351300</v>
      </c>
      <c r="M1306" s="41">
        <f>SUM(M1308,M1365,M1774,M1933)</f>
        <v>0</v>
      </c>
      <c r="N1306" s="41">
        <f>SUM(N1308,N1365,N1774,N1933)</f>
        <v>32892079.249999996</v>
      </c>
    </row>
    <row r="1307" spans="1:14">
      <c r="A1307" s="157" t="s">
        <v>12</v>
      </c>
      <c r="B1307" s="157" t="s">
        <v>994</v>
      </c>
      <c r="C1307" s="176" t="s">
        <v>660</v>
      </c>
      <c r="D1307" s="131"/>
      <c r="E1307" s="176" t="s">
        <v>7</v>
      </c>
      <c r="F1307" s="158"/>
      <c r="G1307" s="176" t="s">
        <v>7</v>
      </c>
      <c r="H1307" s="157" t="s">
        <v>12</v>
      </c>
      <c r="I1307" s="157" t="s">
        <v>994</v>
      </c>
      <c r="J1307" s="176" t="s">
        <v>660</v>
      </c>
      <c r="K1307" s="131"/>
      <c r="L1307" s="176" t="s">
        <v>7</v>
      </c>
      <c r="M1307" s="158"/>
      <c r="N1307" s="176" t="s">
        <v>7</v>
      </c>
    </row>
    <row r="1308" spans="1:14">
      <c r="A1308" s="52" t="s">
        <v>1615</v>
      </c>
      <c r="B1308" s="52" t="s">
        <v>1163</v>
      </c>
      <c r="C1308" s="41">
        <f>SUM(C1310:C1324)</f>
        <v>450000</v>
      </c>
      <c r="D1308" s="41"/>
      <c r="E1308" s="41">
        <f>SUM(E1310:E1324)</f>
        <v>1030000</v>
      </c>
      <c r="F1308" s="41">
        <f>SUM(F1310:F1324)</f>
        <v>0</v>
      </c>
      <c r="G1308" s="41">
        <f>SUM(G1310:G1324)</f>
        <v>943448.1</v>
      </c>
      <c r="H1308" s="52" t="s">
        <v>996</v>
      </c>
      <c r="I1308" s="52" t="s">
        <v>1163</v>
      </c>
      <c r="J1308" s="41">
        <f>SUM(J1310:J1363)</f>
        <v>1621600</v>
      </c>
      <c r="K1308" s="41"/>
      <c r="L1308" s="41">
        <f>SUM(L1310:L1363)</f>
        <v>2649600</v>
      </c>
      <c r="M1308" s="41">
        <f>SUM(M1310:M1363)</f>
        <v>0</v>
      </c>
      <c r="N1308" s="41">
        <f>SUM(N1310:N1363)</f>
        <v>1979673.16</v>
      </c>
    </row>
    <row r="1309" spans="1:14">
      <c r="A1309" s="157" t="s">
        <v>12</v>
      </c>
      <c r="B1309" s="157" t="s">
        <v>994</v>
      </c>
      <c r="C1309" s="176" t="s">
        <v>660</v>
      </c>
      <c r="D1309" s="131"/>
      <c r="E1309" s="176" t="s">
        <v>7</v>
      </c>
      <c r="F1309" s="158"/>
      <c r="G1309" s="176" t="s">
        <v>7</v>
      </c>
      <c r="H1309" s="157" t="s">
        <v>12</v>
      </c>
      <c r="I1309" s="157" t="s">
        <v>994</v>
      </c>
      <c r="J1309" s="176" t="s">
        <v>660</v>
      </c>
      <c r="K1309" s="131"/>
      <c r="L1309" s="176" t="s">
        <v>7</v>
      </c>
      <c r="M1309" s="158"/>
      <c r="N1309" s="176" t="s">
        <v>7</v>
      </c>
    </row>
    <row r="1310" spans="1:14">
      <c r="A1310" s="52" t="s">
        <v>102</v>
      </c>
      <c r="B1310" s="52" t="s">
        <v>191</v>
      </c>
      <c r="C1310" s="79"/>
      <c r="D1310" s="79"/>
      <c r="E1310" s="132">
        <v>10000</v>
      </c>
      <c r="F1310" s="63"/>
      <c r="G1310" s="79">
        <v>0</v>
      </c>
      <c r="H1310" s="52" t="s">
        <v>1915</v>
      </c>
      <c r="I1310" s="52" t="s">
        <v>666</v>
      </c>
      <c r="J1310" s="79">
        <v>952800</v>
      </c>
      <c r="K1310" s="79"/>
      <c r="L1310" s="41">
        <v>1050000</v>
      </c>
      <c r="M1310" s="63"/>
      <c r="N1310" s="79">
        <v>1019626.41</v>
      </c>
    </row>
    <row r="1311" spans="1:14">
      <c r="C1311" s="79">
        <v>0</v>
      </c>
      <c r="D1311" s="79"/>
      <c r="E1311" s="132"/>
      <c r="F1311" s="63"/>
      <c r="G1311" s="79">
        <v>0</v>
      </c>
      <c r="H1311" s="52"/>
      <c r="I1311" s="52"/>
      <c r="J1311" s="79">
        <v>0</v>
      </c>
      <c r="K1311" s="79"/>
      <c r="L1311" s="41">
        <v>0</v>
      </c>
      <c r="M1311" s="63"/>
      <c r="N1311" s="79">
        <v>0</v>
      </c>
    </row>
    <row r="1312" spans="1:14">
      <c r="A1312" s="50" t="s">
        <v>997</v>
      </c>
      <c r="B1312" s="16" t="s">
        <v>1855</v>
      </c>
      <c r="C1312" s="79"/>
      <c r="D1312" s="79"/>
      <c r="E1312" s="132">
        <v>100000</v>
      </c>
      <c r="F1312" s="63"/>
      <c r="G1312" s="79">
        <v>0</v>
      </c>
      <c r="H1312" s="50" t="s">
        <v>1932</v>
      </c>
      <c r="I1312" s="16" t="s">
        <v>1369</v>
      </c>
      <c r="J1312" s="79">
        <v>40000</v>
      </c>
      <c r="K1312" s="79"/>
      <c r="L1312" s="41">
        <v>47000</v>
      </c>
      <c r="M1312" s="63"/>
      <c r="N1312" s="79">
        <v>46661.85</v>
      </c>
    </row>
    <row r="1313" spans="1:14">
      <c r="C1313" s="79">
        <v>0</v>
      </c>
      <c r="D1313" s="79"/>
      <c r="E1313" s="115"/>
      <c r="F1313" s="63"/>
      <c r="G1313" s="79">
        <v>0</v>
      </c>
      <c r="H1313" s="50"/>
      <c r="I1313" s="16"/>
      <c r="J1313" s="79">
        <v>0</v>
      </c>
      <c r="K1313" s="79"/>
      <c r="L1313" s="41">
        <v>0</v>
      </c>
      <c r="M1313" s="63"/>
      <c r="N1313" s="79">
        <v>0</v>
      </c>
    </row>
    <row r="1314" spans="1:14">
      <c r="A1314" s="50" t="s">
        <v>1287</v>
      </c>
      <c r="B1314" s="16" t="s">
        <v>1623</v>
      </c>
      <c r="C1314" s="79"/>
      <c r="D1314" s="79"/>
      <c r="E1314" s="115">
        <v>20000</v>
      </c>
      <c r="F1314" s="63"/>
      <c r="G1314" s="79">
        <v>5000</v>
      </c>
      <c r="H1314" s="52" t="s">
        <v>1933</v>
      </c>
      <c r="I1314" s="52" t="s">
        <v>952</v>
      </c>
      <c r="J1314" s="79">
        <v>72600</v>
      </c>
      <c r="K1314" s="79"/>
      <c r="L1314" s="41">
        <v>75000</v>
      </c>
      <c r="M1314" s="63"/>
      <c r="N1314" s="79">
        <v>102989.48</v>
      </c>
    </row>
    <row r="1315" spans="1:14">
      <c r="C1315" s="79">
        <v>0</v>
      </c>
      <c r="D1315" s="79"/>
      <c r="E1315" s="115"/>
      <c r="F1315" s="63"/>
      <c r="G1315" s="79">
        <v>0</v>
      </c>
      <c r="H1315" s="52"/>
      <c r="I1315" s="52"/>
      <c r="J1315" s="79">
        <v>0</v>
      </c>
      <c r="K1315" s="79"/>
      <c r="L1315" s="41">
        <v>0</v>
      </c>
      <c r="M1315" s="63"/>
      <c r="N1315" s="79">
        <v>0</v>
      </c>
    </row>
    <row r="1316" spans="1:14">
      <c r="A1316" s="50" t="s">
        <v>1288</v>
      </c>
      <c r="B1316" s="16" t="s">
        <v>1856</v>
      </c>
      <c r="C1316" s="79"/>
      <c r="D1316" s="79"/>
      <c r="E1316" s="115">
        <v>100000</v>
      </c>
      <c r="F1316" s="63"/>
      <c r="G1316" s="79">
        <v>0</v>
      </c>
      <c r="H1316" s="52" t="s">
        <v>997</v>
      </c>
      <c r="I1316" s="52" t="s">
        <v>1243</v>
      </c>
      <c r="J1316" s="79">
        <v>900</v>
      </c>
      <c r="K1316" s="79"/>
      <c r="L1316" s="41">
        <v>1000</v>
      </c>
      <c r="M1316" s="63"/>
      <c r="N1316" s="79">
        <v>427.92</v>
      </c>
    </row>
    <row r="1317" spans="1:14">
      <c r="C1317" s="79">
        <v>0</v>
      </c>
      <c r="D1317" s="79"/>
      <c r="E1317" s="132">
        <v>0</v>
      </c>
      <c r="F1317" s="63"/>
      <c r="G1317" s="79">
        <v>0</v>
      </c>
      <c r="I1317" s="16"/>
      <c r="J1317" s="79">
        <v>0</v>
      </c>
      <c r="K1317" s="79"/>
      <c r="L1317" s="41">
        <v>0</v>
      </c>
      <c r="M1317" s="63"/>
      <c r="N1317" s="79">
        <v>0</v>
      </c>
    </row>
    <row r="1318" spans="1:14">
      <c r="A1318" s="50" t="s">
        <v>1470</v>
      </c>
      <c r="B1318" s="52" t="s">
        <v>1244</v>
      </c>
      <c r="C1318" s="79">
        <v>200000</v>
      </c>
      <c r="D1318" s="79"/>
      <c r="E1318" s="132">
        <v>200000</v>
      </c>
      <c r="F1318" s="63"/>
      <c r="G1318" s="79">
        <v>323873.09999999998</v>
      </c>
      <c r="H1318" s="52" t="s">
        <v>1919</v>
      </c>
      <c r="I1318" s="52" t="s">
        <v>1026</v>
      </c>
      <c r="J1318" s="79">
        <v>17300</v>
      </c>
      <c r="K1318" s="79"/>
      <c r="L1318" s="41">
        <v>11000</v>
      </c>
      <c r="M1318" s="63"/>
      <c r="N1318" s="79">
        <v>8736.2999999999993</v>
      </c>
    </row>
    <row r="1319" spans="1:14">
      <c r="C1319" s="79">
        <v>0</v>
      </c>
      <c r="D1319" s="79"/>
      <c r="E1319" s="115">
        <v>0</v>
      </c>
      <c r="F1319" s="63"/>
      <c r="G1319" s="79">
        <v>0</v>
      </c>
      <c r="I1319" s="16"/>
      <c r="J1319" s="79">
        <v>0</v>
      </c>
      <c r="K1319" s="79"/>
      <c r="L1319" s="41">
        <v>0</v>
      </c>
      <c r="M1319" s="63"/>
      <c r="N1319" s="79">
        <v>0</v>
      </c>
    </row>
    <row r="1320" spans="1:14">
      <c r="A1320" s="52" t="s">
        <v>1108</v>
      </c>
      <c r="B1320" s="52" t="s">
        <v>827</v>
      </c>
      <c r="C1320" s="79"/>
      <c r="D1320" s="79"/>
      <c r="E1320" s="41">
        <v>300000</v>
      </c>
      <c r="F1320" s="63"/>
      <c r="G1320" s="79">
        <v>526339</v>
      </c>
      <c r="H1320" s="50" t="s">
        <v>1920</v>
      </c>
      <c r="I1320" s="16" t="s">
        <v>1358</v>
      </c>
      <c r="J1320" s="79">
        <v>3400</v>
      </c>
      <c r="K1320" s="79"/>
      <c r="L1320" s="41">
        <v>4400</v>
      </c>
      <c r="M1320" s="63"/>
      <c r="N1320" s="79">
        <v>2548.35</v>
      </c>
    </row>
    <row r="1321" spans="1:14">
      <c r="C1321" s="79">
        <v>0</v>
      </c>
      <c r="D1321" s="79"/>
      <c r="E1321" s="132">
        <v>0</v>
      </c>
      <c r="F1321" s="63"/>
      <c r="G1321" s="79">
        <v>0</v>
      </c>
      <c r="H1321" s="50"/>
      <c r="I1321" s="16"/>
      <c r="J1321" s="79">
        <v>0</v>
      </c>
      <c r="K1321" s="79"/>
      <c r="L1321" s="41">
        <v>0</v>
      </c>
      <c r="M1321" s="63"/>
      <c r="N1321" s="79">
        <v>0</v>
      </c>
    </row>
    <row r="1322" spans="1:14">
      <c r="A1322" s="50" t="s">
        <v>2027</v>
      </c>
      <c r="B1322" s="52" t="s">
        <v>1857</v>
      </c>
      <c r="C1322" s="79">
        <v>220000</v>
      </c>
      <c r="D1322" s="79"/>
      <c r="E1322" s="132">
        <v>250000</v>
      </c>
      <c r="F1322" s="63"/>
      <c r="G1322" s="79">
        <v>88236</v>
      </c>
      <c r="H1322" s="50" t="s">
        <v>1922</v>
      </c>
      <c r="I1322" s="16" t="s">
        <v>1360</v>
      </c>
      <c r="J1322" s="79">
        <v>52900</v>
      </c>
      <c r="K1322" s="79"/>
      <c r="L1322" s="41">
        <v>74400</v>
      </c>
      <c r="M1322" s="63"/>
      <c r="N1322" s="79">
        <v>50389.33</v>
      </c>
    </row>
    <row r="1323" spans="1:14">
      <c r="C1323" s="79">
        <v>0</v>
      </c>
      <c r="D1323" s="79"/>
      <c r="E1323" s="132">
        <v>0</v>
      </c>
      <c r="F1323" s="63"/>
      <c r="G1323" s="79">
        <v>0</v>
      </c>
      <c r="I1323" s="16"/>
      <c r="J1323" s="79">
        <v>0</v>
      </c>
      <c r="K1323" s="79"/>
      <c r="L1323" s="41">
        <v>0</v>
      </c>
      <c r="M1323" s="63"/>
      <c r="N1323" s="79">
        <v>0</v>
      </c>
    </row>
    <row r="1324" spans="1:14">
      <c r="A1324" s="50" t="s">
        <v>863</v>
      </c>
      <c r="B1324" s="52" t="s">
        <v>1326</v>
      </c>
      <c r="C1324" s="79">
        <v>30000</v>
      </c>
      <c r="D1324" s="79"/>
      <c r="E1324" s="41">
        <v>50000</v>
      </c>
      <c r="F1324" s="63"/>
      <c r="G1324" s="79"/>
      <c r="H1324" s="52" t="s">
        <v>1923</v>
      </c>
      <c r="I1324" s="52" t="s">
        <v>1361</v>
      </c>
      <c r="J1324" s="79">
        <v>31700</v>
      </c>
      <c r="K1324" s="79"/>
      <c r="L1324" s="41">
        <v>29000</v>
      </c>
      <c r="M1324" s="63"/>
      <c r="N1324" s="79">
        <v>31384.04</v>
      </c>
    </row>
    <row r="1325" spans="1:14">
      <c r="C1325" s="115"/>
      <c r="D1325" s="115"/>
      <c r="E1325" s="16"/>
      <c r="F1325" s="77"/>
      <c r="G1325" s="115"/>
      <c r="I1325" s="16"/>
      <c r="J1325" s="79">
        <v>0</v>
      </c>
      <c r="K1325" s="79"/>
      <c r="L1325" s="41">
        <v>0</v>
      </c>
      <c r="M1325" s="63"/>
      <c r="N1325" s="79">
        <v>0</v>
      </c>
    </row>
    <row r="1326" spans="1:14">
      <c r="A1326" s="52"/>
      <c r="B1326" s="52"/>
      <c r="C1326" s="115"/>
      <c r="D1326" s="115"/>
      <c r="E1326" s="52"/>
      <c r="F1326" s="77"/>
      <c r="G1326" s="115"/>
      <c r="H1326" s="52" t="s">
        <v>1924</v>
      </c>
      <c r="I1326" s="52" t="s">
        <v>1362</v>
      </c>
      <c r="J1326" s="79">
        <v>15000</v>
      </c>
      <c r="K1326" s="79"/>
      <c r="L1326" s="41">
        <v>15000</v>
      </c>
      <c r="M1326" s="63"/>
      <c r="N1326" s="79">
        <v>17809.650000000001</v>
      </c>
    </row>
    <row r="1327" spans="1:14">
      <c r="A1327" s="52"/>
      <c r="B1327" s="52"/>
      <c r="C1327" s="115"/>
      <c r="D1327" s="115"/>
      <c r="E1327" s="52"/>
      <c r="F1327" s="77"/>
      <c r="G1327" s="115"/>
      <c r="H1327" s="52"/>
      <c r="I1327" s="52"/>
      <c r="J1327" s="79">
        <v>0</v>
      </c>
      <c r="K1327" s="79"/>
      <c r="L1327" s="41">
        <v>0</v>
      </c>
      <c r="M1327" s="63"/>
      <c r="N1327" s="79">
        <v>0</v>
      </c>
    </row>
    <row r="1328" spans="1:14">
      <c r="A1328" s="50"/>
      <c r="B1328" s="52"/>
      <c r="C1328" s="115"/>
      <c r="D1328" s="115"/>
      <c r="E1328" s="52"/>
      <c r="F1328" s="77"/>
      <c r="G1328" s="115"/>
      <c r="H1328" s="50" t="s">
        <v>1925</v>
      </c>
      <c r="I1328" s="52" t="s">
        <v>1363</v>
      </c>
      <c r="J1328" s="79">
        <v>18000</v>
      </c>
      <c r="K1328" s="79"/>
      <c r="L1328" s="41">
        <v>18000</v>
      </c>
      <c r="M1328" s="63"/>
      <c r="N1328" s="79">
        <v>25089.54</v>
      </c>
    </row>
    <row r="1329" spans="1:14">
      <c r="A1329" s="52"/>
      <c r="B1329" s="52"/>
      <c r="C1329" s="41"/>
      <c r="D1329" s="41"/>
      <c r="E1329" s="52"/>
      <c r="F1329" s="75"/>
      <c r="G1329" s="41"/>
      <c r="H1329" s="52"/>
      <c r="I1329" s="52"/>
      <c r="J1329" s="79">
        <v>0</v>
      </c>
      <c r="K1329" s="79"/>
      <c r="L1329" s="41">
        <v>0</v>
      </c>
      <c r="M1329" s="63"/>
      <c r="N1329" s="79">
        <v>0</v>
      </c>
    </row>
    <row r="1330" spans="1:14">
      <c r="A1330" s="50"/>
      <c r="B1330" s="52"/>
      <c r="C1330" s="115"/>
      <c r="D1330" s="115"/>
      <c r="E1330" s="52"/>
      <c r="F1330" s="77"/>
      <c r="G1330" s="115"/>
      <c r="H1330" s="50" t="s">
        <v>1926</v>
      </c>
      <c r="I1330" s="52" t="s">
        <v>1364</v>
      </c>
      <c r="J1330" s="79">
        <v>11100</v>
      </c>
      <c r="K1330" s="79"/>
      <c r="L1330" s="41">
        <v>11100</v>
      </c>
      <c r="M1330" s="63"/>
      <c r="N1330" s="79">
        <v>10270.9</v>
      </c>
    </row>
    <row r="1331" spans="1:14">
      <c r="A1331" s="50"/>
      <c r="B1331" s="52"/>
      <c r="C1331" s="41"/>
      <c r="D1331" s="41"/>
      <c r="E1331" s="52"/>
      <c r="F1331" s="75"/>
      <c r="G1331" s="41"/>
      <c r="H1331" s="50"/>
      <c r="I1331" s="52"/>
      <c r="J1331" s="79">
        <v>0</v>
      </c>
      <c r="K1331" s="79"/>
      <c r="L1331" s="41">
        <v>0</v>
      </c>
      <c r="M1331" s="63"/>
      <c r="N1331" s="79">
        <v>0</v>
      </c>
    </row>
    <row r="1332" spans="1:14">
      <c r="A1332" s="52"/>
      <c r="B1332" s="52"/>
      <c r="C1332" s="115"/>
      <c r="D1332" s="115"/>
      <c r="E1332" s="52"/>
      <c r="F1332" s="77"/>
      <c r="G1332" s="115"/>
      <c r="H1332" s="52" t="s">
        <v>1927</v>
      </c>
      <c r="I1332" s="52" t="s">
        <v>1365</v>
      </c>
      <c r="J1332" s="79">
        <v>6400</v>
      </c>
      <c r="K1332" s="79"/>
      <c r="L1332" s="41">
        <v>3600</v>
      </c>
      <c r="M1332" s="63"/>
      <c r="N1332" s="79">
        <v>6103.38</v>
      </c>
    </row>
    <row r="1333" spans="1:14">
      <c r="A1333" s="52"/>
      <c r="B1333" s="52"/>
      <c r="C1333" s="115"/>
      <c r="D1333" s="115"/>
      <c r="E1333" s="52"/>
      <c r="F1333" s="77"/>
      <c r="G1333" s="115"/>
      <c r="H1333" s="52"/>
      <c r="I1333" s="52"/>
      <c r="J1333" s="79">
        <v>0</v>
      </c>
      <c r="K1333" s="79"/>
      <c r="L1333" s="41">
        <v>0</v>
      </c>
      <c r="M1333" s="63"/>
      <c r="N1333" s="79">
        <v>0</v>
      </c>
    </row>
    <row r="1334" spans="1:14">
      <c r="A1334" s="50"/>
      <c r="B1334" s="52"/>
      <c r="C1334" s="115"/>
      <c r="D1334" s="115"/>
      <c r="E1334" s="52"/>
      <c r="F1334" s="77"/>
      <c r="G1334" s="115"/>
      <c r="H1334" s="50" t="s">
        <v>1100</v>
      </c>
      <c r="I1334" s="52" t="s">
        <v>664</v>
      </c>
      <c r="J1334" s="79">
        <v>4000</v>
      </c>
      <c r="K1334" s="79"/>
      <c r="L1334" s="41">
        <v>4000</v>
      </c>
      <c r="M1334" s="63"/>
      <c r="N1334" s="79">
        <v>1500</v>
      </c>
    </row>
    <row r="1335" spans="1:14">
      <c r="A1335" s="62"/>
      <c r="C1335" s="115"/>
      <c r="D1335" s="115"/>
      <c r="E1335" s="16"/>
      <c r="F1335" s="77"/>
      <c r="G1335" s="115"/>
      <c r="H1335" s="62"/>
      <c r="I1335" s="16"/>
      <c r="J1335" s="79">
        <v>0</v>
      </c>
      <c r="K1335" s="79"/>
      <c r="L1335" s="41">
        <v>0</v>
      </c>
      <c r="M1335" s="63"/>
      <c r="N1335" s="79">
        <v>0</v>
      </c>
    </row>
    <row r="1336" spans="1:14">
      <c r="A1336" s="62"/>
      <c r="C1336" s="115"/>
      <c r="D1336" s="115"/>
      <c r="E1336" s="16"/>
      <c r="F1336" s="77"/>
      <c r="G1336" s="115"/>
      <c r="H1336" s="50" t="s">
        <v>1458</v>
      </c>
      <c r="I1336" s="52" t="s">
        <v>1542</v>
      </c>
      <c r="J1336" s="79">
        <v>28500</v>
      </c>
      <c r="K1336" s="79"/>
      <c r="L1336" s="41">
        <v>28500</v>
      </c>
      <c r="M1336" s="63"/>
      <c r="N1336" s="79">
        <v>42567.16</v>
      </c>
    </row>
    <row r="1337" spans="1:14">
      <c r="A1337" s="62"/>
      <c r="C1337" s="115"/>
      <c r="D1337" s="115"/>
      <c r="E1337" s="16"/>
      <c r="F1337" s="77"/>
      <c r="G1337" s="115"/>
      <c r="H1337" s="50"/>
      <c r="I1337" s="52"/>
      <c r="J1337" s="79">
        <v>0</v>
      </c>
      <c r="K1337" s="79"/>
      <c r="L1337" s="41"/>
      <c r="M1337" s="63"/>
      <c r="N1337" s="79">
        <v>0</v>
      </c>
    </row>
    <row r="1338" spans="1:14">
      <c r="A1338" s="52"/>
      <c r="B1338" s="52"/>
      <c r="C1338" s="104"/>
      <c r="D1338" s="104"/>
      <c r="E1338" s="52"/>
      <c r="F1338" s="47"/>
      <c r="G1338" s="104"/>
      <c r="H1338" s="52" t="s">
        <v>1459</v>
      </c>
      <c r="I1338" s="52" t="s">
        <v>1244</v>
      </c>
      <c r="J1338" s="79">
        <v>220000</v>
      </c>
      <c r="K1338" s="79"/>
      <c r="L1338" s="41">
        <v>274000</v>
      </c>
      <c r="M1338" s="63"/>
      <c r="N1338" s="79">
        <v>395491.8</v>
      </c>
    </row>
    <row r="1339" spans="1:14">
      <c r="A1339" s="50"/>
      <c r="B1339" s="52"/>
      <c r="C1339" s="41"/>
      <c r="D1339" s="41"/>
      <c r="E1339" s="52"/>
      <c r="F1339" s="75"/>
      <c r="G1339" s="41"/>
      <c r="H1339" s="56"/>
      <c r="I1339" s="52"/>
      <c r="J1339" s="79">
        <v>0</v>
      </c>
      <c r="K1339" s="79"/>
      <c r="L1339" s="41">
        <v>0</v>
      </c>
      <c r="M1339" s="63"/>
      <c r="N1339" s="79">
        <v>0</v>
      </c>
    </row>
    <row r="1340" spans="1:14">
      <c r="A1340" s="62"/>
      <c r="C1340" s="41"/>
      <c r="D1340" s="41"/>
      <c r="E1340" s="16"/>
      <c r="F1340" s="75"/>
      <c r="G1340" s="41"/>
      <c r="H1340" s="50" t="s">
        <v>1758</v>
      </c>
      <c r="I1340" s="52" t="s">
        <v>1795</v>
      </c>
      <c r="J1340" s="79">
        <v>20000</v>
      </c>
      <c r="K1340" s="79"/>
      <c r="L1340" s="52">
        <v>25000</v>
      </c>
      <c r="M1340" s="63"/>
      <c r="N1340" s="79">
        <v>16577.12</v>
      </c>
    </row>
    <row r="1341" spans="1:14">
      <c r="A1341" s="62"/>
      <c r="C1341" s="41"/>
      <c r="D1341" s="41"/>
      <c r="E1341" s="16"/>
      <c r="F1341" s="75"/>
      <c r="G1341" s="41"/>
      <c r="H1341" s="50"/>
      <c r="I1341" s="52"/>
      <c r="J1341" s="79">
        <v>0</v>
      </c>
      <c r="K1341" s="79"/>
      <c r="L1341" s="41"/>
      <c r="M1341" s="63"/>
      <c r="N1341" s="79">
        <v>0</v>
      </c>
    </row>
    <row r="1342" spans="1:14">
      <c r="A1342" s="50"/>
      <c r="B1342" s="52"/>
      <c r="C1342" s="115"/>
      <c r="D1342" s="115"/>
      <c r="E1342" s="52"/>
      <c r="F1342" s="77"/>
      <c r="G1342" s="115"/>
      <c r="H1342" s="50" t="s">
        <v>1468</v>
      </c>
      <c r="I1342" s="16" t="s">
        <v>1855</v>
      </c>
      <c r="J1342" s="79"/>
      <c r="K1342" s="79"/>
      <c r="L1342" s="41">
        <v>100000</v>
      </c>
      <c r="M1342" s="63"/>
      <c r="N1342" s="79"/>
    </row>
    <row r="1343" spans="1:14">
      <c r="A1343" s="50"/>
      <c r="B1343" s="52"/>
      <c r="C1343" s="115"/>
      <c r="D1343" s="115"/>
      <c r="E1343" s="52"/>
      <c r="F1343" s="77"/>
      <c r="G1343" s="115"/>
      <c r="H1343" s="50"/>
      <c r="I1343" s="16"/>
      <c r="J1343" s="79">
        <v>0</v>
      </c>
      <c r="K1343" s="79"/>
      <c r="L1343" s="41"/>
      <c r="M1343" s="63"/>
      <c r="N1343" s="79">
        <v>0</v>
      </c>
    </row>
    <row r="1344" spans="1:14">
      <c r="A1344" s="50"/>
      <c r="B1344" s="52"/>
      <c r="C1344" s="115"/>
      <c r="D1344" s="115"/>
      <c r="E1344" s="52"/>
      <c r="F1344" s="77"/>
      <c r="G1344" s="115"/>
      <c r="H1344" s="50" t="s">
        <v>277</v>
      </c>
      <c r="I1344" s="52" t="s">
        <v>47</v>
      </c>
      <c r="J1344" s="79">
        <v>15000</v>
      </c>
      <c r="K1344" s="79"/>
      <c r="L1344" s="41">
        <v>15000</v>
      </c>
      <c r="M1344" s="63"/>
      <c r="N1344" s="79">
        <v>21393.48</v>
      </c>
    </row>
    <row r="1345" spans="1:14">
      <c r="A1345" s="50"/>
      <c r="B1345" s="52"/>
      <c r="C1345" s="115"/>
      <c r="D1345" s="115"/>
      <c r="E1345" s="52"/>
      <c r="F1345" s="77"/>
      <c r="G1345" s="115"/>
      <c r="H1345" s="50"/>
      <c r="I1345" s="52"/>
      <c r="J1345" s="79">
        <v>0</v>
      </c>
      <c r="K1345" s="79"/>
      <c r="L1345" s="41"/>
      <c r="M1345" s="63"/>
      <c r="N1345" s="79">
        <v>0</v>
      </c>
    </row>
    <row r="1346" spans="1:14">
      <c r="A1346" s="50"/>
      <c r="C1346" s="115"/>
      <c r="D1346" s="115"/>
      <c r="E1346" s="16"/>
      <c r="F1346" s="77"/>
      <c r="G1346" s="115"/>
      <c r="H1346" s="50" t="s">
        <v>1940</v>
      </c>
      <c r="I1346" s="60" t="s">
        <v>591</v>
      </c>
      <c r="J1346" s="79"/>
      <c r="K1346" s="79"/>
      <c r="L1346" s="41">
        <v>50000</v>
      </c>
      <c r="M1346" s="63"/>
      <c r="N1346" s="79"/>
    </row>
    <row r="1347" spans="1:14">
      <c r="A1347" s="50"/>
      <c r="C1347" s="115"/>
      <c r="D1347" s="115"/>
      <c r="E1347" s="16"/>
      <c r="F1347" s="77"/>
      <c r="G1347" s="115"/>
      <c r="H1347" s="50"/>
      <c r="I1347" s="60"/>
      <c r="J1347" s="79">
        <v>0</v>
      </c>
      <c r="K1347" s="79"/>
      <c r="L1347" s="41">
        <v>0</v>
      </c>
      <c r="M1347" s="63"/>
      <c r="N1347" s="79">
        <v>0</v>
      </c>
    </row>
    <row r="1348" spans="1:14">
      <c r="A1348" s="50"/>
      <c r="C1348" s="115"/>
      <c r="D1348" s="115"/>
      <c r="E1348" s="16"/>
      <c r="F1348" s="77"/>
      <c r="G1348" s="115"/>
      <c r="H1348" s="50" t="s">
        <v>273</v>
      </c>
      <c r="I1348" s="16" t="s">
        <v>191</v>
      </c>
      <c r="J1348" s="79"/>
      <c r="K1348" s="79"/>
      <c r="L1348" s="41">
        <v>31600</v>
      </c>
      <c r="M1348" s="63"/>
      <c r="N1348" s="79">
        <v>27774.99</v>
      </c>
    </row>
    <row r="1349" spans="1:14">
      <c r="A1349" s="50"/>
      <c r="B1349" s="52"/>
      <c r="C1349" s="115"/>
      <c r="D1349" s="115"/>
      <c r="E1349" s="52"/>
      <c r="F1349" s="77"/>
      <c r="G1349" s="115"/>
      <c r="H1349" s="50"/>
      <c r="I1349" s="16"/>
      <c r="J1349" s="79">
        <v>0</v>
      </c>
      <c r="K1349" s="79"/>
      <c r="L1349" s="41">
        <v>0</v>
      </c>
      <c r="M1349" s="63"/>
      <c r="N1349" s="79">
        <v>0</v>
      </c>
    </row>
    <row r="1350" spans="1:14">
      <c r="A1350" s="50"/>
      <c r="B1350" s="52"/>
      <c r="C1350" s="115"/>
      <c r="D1350" s="115"/>
      <c r="E1350" s="52"/>
      <c r="F1350" s="77"/>
      <c r="G1350" s="115"/>
      <c r="H1350" s="50" t="s">
        <v>270</v>
      </c>
      <c r="I1350" s="52" t="s">
        <v>1796</v>
      </c>
      <c r="J1350" s="79">
        <v>12000</v>
      </c>
      <c r="K1350" s="79"/>
      <c r="L1350" s="41">
        <v>12000</v>
      </c>
      <c r="M1350" s="63"/>
      <c r="N1350" s="79">
        <v>26700</v>
      </c>
    </row>
    <row r="1351" spans="1:14">
      <c r="A1351" s="56"/>
      <c r="B1351" s="52"/>
      <c r="C1351" s="115"/>
      <c r="D1351" s="115"/>
      <c r="E1351" s="52"/>
      <c r="F1351" s="77"/>
      <c r="G1351" s="115"/>
      <c r="I1351" s="16"/>
      <c r="J1351" s="79">
        <v>0</v>
      </c>
      <c r="K1351" s="79"/>
      <c r="L1351" s="124"/>
      <c r="M1351" s="63"/>
      <c r="N1351" s="79">
        <v>0</v>
      </c>
    </row>
    <row r="1352" spans="1:14">
      <c r="A1352" s="56"/>
      <c r="B1352" s="52"/>
      <c r="C1352" s="115"/>
      <c r="D1352" s="115"/>
      <c r="E1352" s="52"/>
      <c r="F1352" s="77"/>
      <c r="G1352" s="115"/>
      <c r="H1352" s="56" t="s">
        <v>271</v>
      </c>
      <c r="I1352" s="52" t="s">
        <v>1623</v>
      </c>
      <c r="J1352" s="79"/>
      <c r="K1352" s="79"/>
      <c r="L1352" s="41">
        <v>50000</v>
      </c>
      <c r="M1352" s="63"/>
      <c r="N1352" s="79">
        <v>18920.78</v>
      </c>
    </row>
    <row r="1353" spans="1:14">
      <c r="A1353" s="56"/>
      <c r="B1353" s="52"/>
      <c r="C1353" s="115"/>
      <c r="D1353" s="115"/>
      <c r="E1353" s="52"/>
      <c r="F1353" s="77"/>
      <c r="G1353" s="115"/>
      <c r="I1353" s="16"/>
      <c r="J1353" s="79">
        <v>0</v>
      </c>
      <c r="K1353" s="79"/>
      <c r="L1353" s="41"/>
      <c r="M1353" s="63"/>
      <c r="N1353" s="79">
        <v>0</v>
      </c>
    </row>
    <row r="1354" spans="1:14">
      <c r="A1354" s="62"/>
      <c r="B1354" s="52"/>
      <c r="C1354" s="115"/>
      <c r="D1354" s="115"/>
      <c r="E1354" s="52"/>
      <c r="F1354" s="77"/>
      <c r="G1354" s="115"/>
      <c r="H1354" s="56" t="s">
        <v>272</v>
      </c>
      <c r="I1354" s="52" t="s">
        <v>1385</v>
      </c>
      <c r="J1354" s="79">
        <v>0</v>
      </c>
      <c r="K1354" s="79"/>
      <c r="L1354" s="41">
        <v>300000</v>
      </c>
      <c r="M1354" s="63"/>
      <c r="N1354" s="79">
        <v>600</v>
      </c>
    </row>
    <row r="1355" spans="1:14">
      <c r="A1355" s="62"/>
      <c r="B1355" s="52"/>
      <c r="C1355" s="115"/>
      <c r="D1355" s="115"/>
      <c r="E1355" s="52"/>
      <c r="F1355" s="77"/>
      <c r="G1355" s="115"/>
      <c r="I1355" s="16"/>
      <c r="J1355" s="79">
        <v>0</v>
      </c>
      <c r="K1355" s="79"/>
      <c r="L1355" s="124"/>
      <c r="M1355" s="63"/>
      <c r="N1355" s="79">
        <v>0</v>
      </c>
    </row>
    <row r="1356" spans="1:14">
      <c r="A1356" s="62"/>
      <c r="B1356" s="52"/>
      <c r="C1356" s="115"/>
      <c r="D1356" s="115"/>
      <c r="E1356" s="52"/>
      <c r="F1356" s="77"/>
      <c r="G1356" s="115"/>
      <c r="H1356" s="56" t="s">
        <v>1452</v>
      </c>
      <c r="I1356" s="16" t="s">
        <v>815</v>
      </c>
      <c r="J1356" s="79">
        <v>70000</v>
      </c>
      <c r="K1356" s="79"/>
      <c r="L1356" s="41">
        <v>200000</v>
      </c>
      <c r="M1356" s="63"/>
      <c r="N1356" s="79">
        <v>106110.68</v>
      </c>
    </row>
    <row r="1357" spans="1:14">
      <c r="A1357" s="62"/>
      <c r="B1357" s="52"/>
      <c r="C1357" s="115"/>
      <c r="D1357" s="115"/>
      <c r="E1357" s="52"/>
      <c r="F1357" s="77"/>
      <c r="G1357" s="115"/>
      <c r="H1357" s="56"/>
      <c r="I1357" s="16"/>
      <c r="J1357" s="79">
        <v>0</v>
      </c>
      <c r="K1357" s="79"/>
      <c r="L1357" s="41"/>
      <c r="M1357" s="63"/>
      <c r="N1357" s="79">
        <v>0</v>
      </c>
    </row>
    <row r="1358" spans="1:14">
      <c r="A1358" s="62"/>
      <c r="B1358" s="52"/>
      <c r="C1358" s="115"/>
      <c r="D1358" s="115"/>
      <c r="E1358" s="52"/>
      <c r="F1358" s="77"/>
      <c r="G1358" s="115"/>
      <c r="H1358" s="56" t="s">
        <v>1929</v>
      </c>
      <c r="I1358" s="16" t="s">
        <v>1856</v>
      </c>
      <c r="J1358" s="79">
        <v>0</v>
      </c>
      <c r="K1358" s="79"/>
      <c r="L1358" s="41">
        <v>100000</v>
      </c>
      <c r="M1358" s="63"/>
      <c r="N1358" s="79">
        <v>0</v>
      </c>
    </row>
    <row r="1359" spans="1:14">
      <c r="A1359" s="62"/>
      <c r="B1359" s="52"/>
      <c r="C1359" s="115"/>
      <c r="D1359" s="115"/>
      <c r="E1359" s="52"/>
      <c r="F1359" s="77"/>
      <c r="G1359" s="115"/>
      <c r="H1359" s="56"/>
      <c r="I1359" s="16"/>
      <c r="J1359" s="79">
        <v>0</v>
      </c>
      <c r="K1359" s="79"/>
      <c r="L1359" s="79">
        <v>0</v>
      </c>
      <c r="M1359" s="63"/>
      <c r="N1359" s="79">
        <v>0</v>
      </c>
    </row>
    <row r="1360" spans="1:14">
      <c r="A1360" s="62"/>
      <c r="B1360" s="52"/>
      <c r="C1360" s="115"/>
      <c r="D1360" s="115"/>
      <c r="E1360" s="52"/>
      <c r="F1360" s="77"/>
      <c r="G1360" s="115"/>
      <c r="H1360" s="56" t="s">
        <v>1453</v>
      </c>
      <c r="I1360" s="52" t="s">
        <v>1326</v>
      </c>
      <c r="J1360" s="79">
        <v>30000</v>
      </c>
      <c r="K1360" s="79"/>
      <c r="L1360" s="41">
        <v>100000</v>
      </c>
      <c r="M1360" s="63"/>
      <c r="N1360" s="79">
        <v>0</v>
      </c>
    </row>
    <row r="1361" spans="1:14">
      <c r="A1361" s="62"/>
      <c r="B1361" s="52"/>
      <c r="C1361" s="115"/>
      <c r="D1361" s="115"/>
      <c r="E1361" s="52"/>
      <c r="F1361" s="77"/>
      <c r="G1361" s="115"/>
      <c r="H1361" s="56"/>
      <c r="I1361" s="16"/>
      <c r="J1361" s="79">
        <v>0</v>
      </c>
      <c r="K1361" s="79"/>
      <c r="L1361" s="41"/>
      <c r="M1361" s="63"/>
      <c r="N1361" s="79">
        <v>0</v>
      </c>
    </row>
    <row r="1362" spans="1:14">
      <c r="A1362" s="62"/>
      <c r="B1362" s="52"/>
      <c r="C1362" s="115"/>
      <c r="D1362" s="115"/>
      <c r="E1362" s="52"/>
      <c r="F1362" s="77"/>
      <c r="G1362" s="115"/>
      <c r="H1362" s="56" t="s">
        <v>274</v>
      </c>
      <c r="I1362" s="52" t="s">
        <v>592</v>
      </c>
      <c r="J1362" s="79"/>
      <c r="K1362" s="79"/>
      <c r="L1362" s="41">
        <v>20000</v>
      </c>
      <c r="M1362" s="63"/>
      <c r="N1362" s="79">
        <v>0</v>
      </c>
    </row>
    <row r="1363" spans="1:14">
      <c r="A1363" s="62"/>
      <c r="B1363" s="52"/>
      <c r="C1363" s="115"/>
      <c r="D1363" s="115"/>
      <c r="E1363" s="52"/>
      <c r="F1363" s="77"/>
      <c r="G1363" s="115"/>
      <c r="H1363" s="56"/>
      <c r="I1363" s="16"/>
      <c r="J1363" s="41"/>
      <c r="K1363" s="41"/>
      <c r="L1363" s="41"/>
      <c r="M1363" s="41"/>
      <c r="N1363" s="79"/>
    </row>
    <row r="1364" spans="1:14">
      <c r="A1364" s="50"/>
      <c r="C1364" s="115"/>
      <c r="D1364" s="115"/>
      <c r="E1364" s="52"/>
      <c r="F1364" s="77"/>
      <c r="G1364" s="115"/>
      <c r="H1364" s="45"/>
      <c r="I1364" s="45"/>
      <c r="J1364" s="124"/>
      <c r="K1364" s="124"/>
      <c r="L1364" s="124"/>
      <c r="M1364" s="124"/>
      <c r="N1364" s="83"/>
    </row>
    <row r="1365" spans="1:14">
      <c r="A1365" s="52" t="s">
        <v>1617</v>
      </c>
      <c r="B1365" s="52" t="s">
        <v>889</v>
      </c>
      <c r="C1365" s="41">
        <f>SUM(C1367,C1382,C1405,C1449,C1504,C1548,C1579,C1610,C1625,C1638,C1653,C1674,C1679,C1709,C1719,C1750,C1767)</f>
        <v>9819500</v>
      </c>
      <c r="D1365" s="41"/>
      <c r="E1365" s="41">
        <f>SUM(E1367,E1382,E1405,E1449,E1504,E1548,E1579,E1610,E1625,E1638,E1653,E1674,E1679,E1709,E1719,E1750,E1767)</f>
        <v>11031200</v>
      </c>
      <c r="F1365" s="41">
        <f>SUM(F1367,F1382,F1405,F1449,F1504,F1548,F1579,F1610,F1625,F1638,F1653,F1674,F1679,F1709,F1719,F1750,F1767)</f>
        <v>0</v>
      </c>
      <c r="G1365" s="41">
        <f>SUM(G1367,G1382,G1405,G1449,G1504,G1548,G1579,G1610,G1625,G1638,G1653,G1674,G1679,G1709,G1719,G1750,G1767)</f>
        <v>9846029.9900000002</v>
      </c>
      <c r="H1365" s="52" t="s">
        <v>1460</v>
      </c>
      <c r="I1365" s="52" t="s">
        <v>889</v>
      </c>
      <c r="J1365" s="41">
        <f>SUM(J1367,J1382,J1405,J1449,J1504,J1548,J1579,J1610,J1625,J1638,J1653,J1674,J1679,J1709,J1719,J1750,J1767)</f>
        <v>15012200</v>
      </c>
      <c r="K1365" s="41"/>
      <c r="L1365" s="41">
        <f>SUM(L1367,L1382,L1405,L1449,L1504,L1548,L1579,L1610,L1625,L1638,L1653,L1674,L1679,L1709,L1719,L1750,L1767)</f>
        <v>14877800</v>
      </c>
      <c r="M1365" s="41">
        <f>SUM(M1367,M1382,M1405,M1449,M1504,M1548,M1579,M1610,M1625,M1638,M1653,M1674,M1679,M1709,M1719,M1750,M1767)</f>
        <v>0</v>
      </c>
      <c r="N1365" s="41">
        <f>SUM(N1367,N1382,N1405,N1449,N1504,N1548,N1579,N1610,N1625,N1638,N1653,N1674,N1679,N1709,N1719,N1750,N1767)</f>
        <v>15513556.849999998</v>
      </c>
    </row>
    <row r="1366" spans="1:14">
      <c r="A1366" s="157" t="s">
        <v>12</v>
      </c>
      <c r="B1366" s="157" t="s">
        <v>994</v>
      </c>
      <c r="C1366" s="176" t="s">
        <v>660</v>
      </c>
      <c r="D1366" s="131"/>
      <c r="E1366" s="176" t="s">
        <v>7</v>
      </c>
      <c r="F1366" s="158"/>
      <c r="G1366" s="176" t="s">
        <v>7</v>
      </c>
      <c r="H1366" s="157" t="s">
        <v>12</v>
      </c>
      <c r="I1366" s="157" t="s">
        <v>994</v>
      </c>
      <c r="J1366" s="176" t="s">
        <v>660</v>
      </c>
      <c r="K1366" s="131"/>
      <c r="L1366" s="176" t="s">
        <v>7</v>
      </c>
      <c r="M1366" s="158"/>
      <c r="N1366" s="176" t="s">
        <v>7</v>
      </c>
    </row>
    <row r="1367" spans="1:14">
      <c r="A1367" s="52" t="s">
        <v>1618</v>
      </c>
      <c r="B1367" s="52" t="s">
        <v>890</v>
      </c>
      <c r="C1367" s="41">
        <f>SUM(C1369:C1371)</f>
        <v>55000</v>
      </c>
      <c r="D1367" s="41"/>
      <c r="E1367" s="41">
        <f>SUM(E1369:E1371)</f>
        <v>92000</v>
      </c>
      <c r="F1367" s="41">
        <f>SUM(F1369:F1371)</f>
        <v>0</v>
      </c>
      <c r="G1367" s="41">
        <f>SUM(G1369:G1371)</f>
        <v>61212.5</v>
      </c>
      <c r="H1367" s="52" t="s">
        <v>1461</v>
      </c>
      <c r="I1367" s="52" t="s">
        <v>890</v>
      </c>
      <c r="J1367" s="41">
        <f>SUM(J1369:J1379)</f>
        <v>130300</v>
      </c>
      <c r="K1367" s="41"/>
      <c r="L1367" s="41">
        <f>SUM(L1369:L1379)</f>
        <v>291200</v>
      </c>
      <c r="M1367" s="41">
        <f>SUM(M1369:M1379)</f>
        <v>0</v>
      </c>
      <c r="N1367" s="41">
        <f>SUM(N1369:N1379)</f>
        <v>272798.94999999995</v>
      </c>
    </row>
    <row r="1368" spans="1:14">
      <c r="A1368" s="157" t="s">
        <v>12</v>
      </c>
      <c r="B1368" s="157" t="s">
        <v>994</v>
      </c>
      <c r="C1368" s="176" t="s">
        <v>660</v>
      </c>
      <c r="D1368" s="131"/>
      <c r="E1368" s="176" t="s">
        <v>7</v>
      </c>
      <c r="F1368" s="158"/>
      <c r="G1368" s="176" t="s">
        <v>7</v>
      </c>
      <c r="H1368" s="157" t="s">
        <v>12</v>
      </c>
      <c r="I1368" s="157" t="s">
        <v>994</v>
      </c>
      <c r="J1368" s="176" t="s">
        <v>660</v>
      </c>
      <c r="K1368" s="131"/>
      <c r="L1368" s="176" t="s">
        <v>7</v>
      </c>
      <c r="M1368" s="158"/>
      <c r="N1368" s="176" t="s">
        <v>7</v>
      </c>
    </row>
    <row r="1369" spans="1:14">
      <c r="A1369" s="50" t="s">
        <v>1277</v>
      </c>
      <c r="B1369" s="52" t="s">
        <v>1025</v>
      </c>
      <c r="C1369" s="79">
        <v>53000</v>
      </c>
      <c r="D1369" s="79"/>
      <c r="E1369" s="132">
        <v>90000</v>
      </c>
      <c r="F1369" s="63"/>
      <c r="G1369" s="79">
        <v>61212.5</v>
      </c>
      <c r="H1369" s="50" t="s">
        <v>1933</v>
      </c>
      <c r="I1369" s="52" t="s">
        <v>952</v>
      </c>
      <c r="J1369" s="79">
        <v>60000</v>
      </c>
      <c r="K1369" s="79"/>
      <c r="L1369" s="41">
        <v>200000</v>
      </c>
      <c r="M1369" s="63"/>
      <c r="N1369" s="79">
        <v>210747.59</v>
      </c>
    </row>
    <row r="1370" spans="1:14">
      <c r="A1370" s="50"/>
      <c r="B1370" s="52"/>
      <c r="C1370" s="79">
        <v>0</v>
      </c>
      <c r="D1370" s="79"/>
      <c r="E1370" s="132">
        <v>0</v>
      </c>
      <c r="F1370" s="63"/>
      <c r="G1370" s="79">
        <v>0</v>
      </c>
      <c r="H1370" s="50"/>
      <c r="I1370" s="16"/>
      <c r="J1370" s="79">
        <v>0</v>
      </c>
      <c r="K1370" s="79"/>
      <c r="L1370" s="41"/>
      <c r="M1370" s="63"/>
      <c r="N1370" s="79">
        <v>0</v>
      </c>
    </row>
    <row r="1371" spans="1:14">
      <c r="A1371" s="50" t="s">
        <v>372</v>
      </c>
      <c r="B1371" s="16" t="s">
        <v>52</v>
      </c>
      <c r="C1371" s="79">
        <v>2000</v>
      </c>
      <c r="D1371" s="79"/>
      <c r="E1371" s="132">
        <v>2000</v>
      </c>
      <c r="F1371" s="63"/>
      <c r="G1371" s="79">
        <v>0</v>
      </c>
      <c r="H1371" s="50" t="s">
        <v>1917</v>
      </c>
      <c r="I1371" s="52" t="s">
        <v>1355</v>
      </c>
      <c r="J1371" s="79">
        <v>55300</v>
      </c>
      <c r="K1371" s="79"/>
      <c r="L1371" s="41">
        <v>43500</v>
      </c>
      <c r="M1371" s="63"/>
      <c r="N1371" s="79">
        <v>52260.82</v>
      </c>
    </row>
    <row r="1372" spans="1:14">
      <c r="A1372" s="50"/>
      <c r="C1372" s="132">
        <v>0</v>
      </c>
      <c r="D1372" s="132"/>
      <c r="E1372" s="132"/>
      <c r="F1372" s="63"/>
      <c r="G1372" s="132">
        <v>0</v>
      </c>
      <c r="H1372" s="50"/>
      <c r="I1372" s="16"/>
      <c r="J1372" s="79"/>
      <c r="K1372" s="79"/>
      <c r="L1372" s="41"/>
      <c r="M1372" s="63"/>
      <c r="N1372" s="79"/>
    </row>
    <row r="1373" spans="1:14">
      <c r="A1373" s="50"/>
      <c r="B1373" s="52"/>
      <c r="C1373" s="41"/>
      <c r="D1373" s="41"/>
      <c r="E1373" s="132"/>
      <c r="F1373" s="75"/>
      <c r="G1373" s="41"/>
      <c r="H1373" s="50" t="s">
        <v>1462</v>
      </c>
      <c r="I1373" s="52" t="s">
        <v>1899</v>
      </c>
      <c r="J1373" s="79">
        <v>2000</v>
      </c>
      <c r="K1373" s="79"/>
      <c r="L1373" s="41">
        <v>2000</v>
      </c>
      <c r="M1373" s="63"/>
      <c r="N1373" s="79">
        <v>0</v>
      </c>
    </row>
    <row r="1374" spans="1:14">
      <c r="A1374" s="50"/>
      <c r="C1374" s="115"/>
      <c r="D1374" s="115"/>
      <c r="E1374" s="16"/>
      <c r="F1374" s="77"/>
      <c r="G1374" s="115"/>
      <c r="H1374" s="50"/>
      <c r="I1374" s="16"/>
      <c r="J1374" s="79">
        <v>0</v>
      </c>
      <c r="K1374" s="79"/>
      <c r="L1374" s="41">
        <v>0</v>
      </c>
      <c r="M1374" s="63"/>
      <c r="N1374" s="79">
        <v>0</v>
      </c>
    </row>
    <row r="1375" spans="1:14">
      <c r="A1375" s="50"/>
      <c r="B1375" s="52"/>
      <c r="C1375" s="41" t="s">
        <v>11</v>
      </c>
      <c r="D1375" s="41"/>
      <c r="E1375" s="52"/>
      <c r="F1375" s="75"/>
      <c r="G1375" s="41" t="s">
        <v>11</v>
      </c>
      <c r="H1375" s="52" t="s">
        <v>1100</v>
      </c>
      <c r="I1375" s="52" t="s">
        <v>1900</v>
      </c>
      <c r="J1375" s="79">
        <v>7000</v>
      </c>
      <c r="K1375" s="79"/>
      <c r="L1375" s="41">
        <v>27100</v>
      </c>
      <c r="M1375" s="63"/>
      <c r="N1375" s="79">
        <v>3840</v>
      </c>
    </row>
    <row r="1376" spans="1:14">
      <c r="A1376" s="50"/>
      <c r="B1376" s="52"/>
      <c r="C1376" s="41"/>
      <c r="D1376" s="41"/>
      <c r="E1376" s="16"/>
      <c r="F1376" s="75"/>
      <c r="G1376" s="41"/>
      <c r="H1376" s="52"/>
      <c r="I1376" s="52"/>
      <c r="J1376" s="79">
        <v>0</v>
      </c>
      <c r="K1376" s="79"/>
      <c r="L1376" s="41">
        <v>0</v>
      </c>
      <c r="M1376" s="63"/>
      <c r="N1376" s="79">
        <v>0</v>
      </c>
    </row>
    <row r="1377" spans="1:14">
      <c r="A1377" s="50"/>
      <c r="B1377" s="52"/>
      <c r="C1377" s="41" t="s">
        <v>11</v>
      </c>
      <c r="D1377" s="41"/>
      <c r="E1377" s="52"/>
      <c r="F1377" s="75"/>
      <c r="G1377" s="41" t="s">
        <v>11</v>
      </c>
      <c r="H1377" s="52" t="s">
        <v>277</v>
      </c>
      <c r="I1377" s="52" t="s">
        <v>1901</v>
      </c>
      <c r="J1377" s="79">
        <v>2000</v>
      </c>
      <c r="K1377" s="79"/>
      <c r="L1377" s="41">
        <v>13600</v>
      </c>
      <c r="M1377" s="63"/>
      <c r="N1377" s="79">
        <v>2044</v>
      </c>
    </row>
    <row r="1378" spans="1:14">
      <c r="A1378" s="52"/>
      <c r="B1378" s="52"/>
      <c r="C1378" s="41"/>
      <c r="D1378" s="41"/>
      <c r="E1378" s="52"/>
      <c r="F1378" s="75"/>
      <c r="G1378" s="41"/>
      <c r="H1378" s="32"/>
      <c r="I1378" s="32"/>
      <c r="J1378" s="79">
        <v>0</v>
      </c>
      <c r="K1378" s="79"/>
      <c r="L1378" s="41">
        <v>0</v>
      </c>
      <c r="M1378" s="63"/>
      <c r="N1378" s="79">
        <v>0</v>
      </c>
    </row>
    <row r="1379" spans="1:14">
      <c r="A1379" s="52"/>
      <c r="B1379" s="52"/>
      <c r="C1379" s="41"/>
      <c r="D1379" s="41"/>
      <c r="E1379" s="52"/>
      <c r="F1379" s="75"/>
      <c r="G1379" s="41"/>
      <c r="H1379" s="52" t="s">
        <v>1940</v>
      </c>
      <c r="I1379" s="52" t="s">
        <v>2154</v>
      </c>
      <c r="J1379" s="79">
        <v>4000</v>
      </c>
      <c r="K1379" s="79"/>
      <c r="L1379" s="41">
        <v>5000</v>
      </c>
      <c r="M1379" s="63"/>
      <c r="N1379" s="79">
        <v>3906.54</v>
      </c>
    </row>
    <row r="1380" spans="1:14">
      <c r="B1380" s="61"/>
      <c r="C1380" s="41"/>
      <c r="D1380" s="41"/>
      <c r="E1380" s="52"/>
      <c r="F1380" s="75"/>
      <c r="G1380" s="41"/>
      <c r="I1380" s="16"/>
      <c r="J1380" s="124"/>
      <c r="K1380" s="124"/>
      <c r="L1380" s="41">
        <v>0</v>
      </c>
      <c r="M1380" s="124"/>
      <c r="N1380" s="83">
        <v>0</v>
      </c>
    </row>
    <row r="1381" spans="1:14">
      <c r="C1381" s="115"/>
      <c r="D1381" s="115"/>
      <c r="E1381" s="52"/>
      <c r="F1381" s="77"/>
      <c r="G1381" s="115"/>
      <c r="I1381" s="16"/>
      <c r="J1381" s="115"/>
      <c r="K1381" s="115"/>
      <c r="L1381" s="41"/>
      <c r="M1381" s="115"/>
      <c r="N1381" s="83"/>
    </row>
    <row r="1382" spans="1:14">
      <c r="A1382" s="52" t="s">
        <v>1619</v>
      </c>
      <c r="B1382" s="52" t="s">
        <v>1678</v>
      </c>
      <c r="C1382" s="41">
        <f>SUM(C1384:C1388)</f>
        <v>260000</v>
      </c>
      <c r="D1382" s="41"/>
      <c r="E1382" s="41">
        <f>SUM(E1384:E1388)</f>
        <v>240000</v>
      </c>
      <c r="F1382" s="41">
        <f>SUM(F1384:F1388)</f>
        <v>0</v>
      </c>
      <c r="G1382" s="41">
        <f>SUM(G1384:G1388)</f>
        <v>217024.6</v>
      </c>
      <c r="H1382" s="52" t="s">
        <v>1463</v>
      </c>
      <c r="I1382" s="52" t="s">
        <v>517</v>
      </c>
      <c r="J1382" s="41">
        <f>SUM(J1384:J1402)</f>
        <v>533700</v>
      </c>
      <c r="K1382" s="41"/>
      <c r="L1382" s="41">
        <f>SUM(L1384:L1402)</f>
        <v>530000</v>
      </c>
      <c r="M1382" s="41">
        <f>SUM(M1384:M1402)</f>
        <v>0</v>
      </c>
      <c r="N1382" s="41">
        <f>SUM(N1384:N1402)</f>
        <v>525690.51</v>
      </c>
    </row>
    <row r="1383" spans="1:14">
      <c r="A1383" s="157" t="s">
        <v>12</v>
      </c>
      <c r="B1383" s="157" t="s">
        <v>994</v>
      </c>
      <c r="C1383" s="176" t="s">
        <v>660</v>
      </c>
      <c r="D1383" s="131"/>
      <c r="E1383" s="176" t="s">
        <v>7</v>
      </c>
      <c r="F1383" s="158"/>
      <c r="G1383" s="176" t="s">
        <v>7</v>
      </c>
      <c r="H1383" s="157" t="s">
        <v>12</v>
      </c>
      <c r="I1383" s="157" t="s">
        <v>994</v>
      </c>
      <c r="J1383" s="176" t="s">
        <v>660</v>
      </c>
      <c r="K1383" s="131"/>
      <c r="L1383" s="176" t="s">
        <v>7</v>
      </c>
      <c r="M1383" s="158"/>
      <c r="N1383" s="176" t="s">
        <v>7</v>
      </c>
    </row>
    <row r="1384" spans="1:14">
      <c r="A1384" s="52" t="s">
        <v>1277</v>
      </c>
      <c r="B1384" s="52" t="s">
        <v>891</v>
      </c>
      <c r="C1384" s="79">
        <v>185000</v>
      </c>
      <c r="D1384" s="79"/>
      <c r="E1384" s="41">
        <v>130000</v>
      </c>
      <c r="F1384" s="63"/>
      <c r="G1384" s="79">
        <v>126114.6</v>
      </c>
      <c r="H1384" s="52" t="s">
        <v>1915</v>
      </c>
      <c r="I1384" s="52" t="s">
        <v>666</v>
      </c>
      <c r="J1384" s="79">
        <v>397400</v>
      </c>
      <c r="K1384" s="79"/>
      <c r="L1384" s="41">
        <v>405000</v>
      </c>
      <c r="M1384" s="63"/>
      <c r="N1384" s="79">
        <v>396007.75</v>
      </c>
    </row>
    <row r="1385" spans="1:14">
      <c r="A1385" s="52"/>
      <c r="B1385" s="52"/>
      <c r="C1385" s="79">
        <v>0</v>
      </c>
      <c r="D1385" s="79"/>
      <c r="E1385" s="41">
        <v>0</v>
      </c>
      <c r="F1385" s="63"/>
      <c r="G1385" s="79">
        <v>0</v>
      </c>
      <c r="H1385" s="52"/>
      <c r="I1385" s="52"/>
      <c r="J1385" s="79">
        <v>0</v>
      </c>
      <c r="K1385" s="79"/>
      <c r="L1385" s="41"/>
      <c r="M1385" s="63"/>
      <c r="N1385" s="79">
        <v>0</v>
      </c>
    </row>
    <row r="1386" spans="1:14">
      <c r="A1386" s="50" t="s">
        <v>997</v>
      </c>
      <c r="B1386" s="16" t="s">
        <v>262</v>
      </c>
      <c r="C1386" s="79">
        <v>75000</v>
      </c>
      <c r="D1386" s="79"/>
      <c r="E1386" s="41">
        <v>110000</v>
      </c>
      <c r="F1386" s="63"/>
      <c r="G1386" s="79">
        <v>90910</v>
      </c>
      <c r="H1386" s="50" t="s">
        <v>1932</v>
      </c>
      <c r="I1386" s="16" t="s">
        <v>1369</v>
      </c>
      <c r="J1386" s="79">
        <v>10000</v>
      </c>
      <c r="K1386" s="79"/>
      <c r="L1386" s="41">
        <v>3500</v>
      </c>
      <c r="M1386" s="63"/>
      <c r="N1386" s="79">
        <v>9742.01</v>
      </c>
    </row>
    <row r="1387" spans="1:14">
      <c r="A1387" s="50"/>
      <c r="C1387" s="41" t="s">
        <v>11</v>
      </c>
      <c r="D1387" s="41"/>
      <c r="E1387" s="16"/>
      <c r="F1387" s="75"/>
      <c r="G1387" s="41" t="s">
        <v>11</v>
      </c>
      <c r="H1387" s="50"/>
      <c r="I1387" s="16"/>
      <c r="J1387" s="79">
        <v>0</v>
      </c>
      <c r="K1387" s="79"/>
      <c r="L1387" s="41"/>
      <c r="M1387" s="63"/>
      <c r="N1387" s="79">
        <v>0</v>
      </c>
    </row>
    <row r="1388" spans="1:14">
      <c r="A1388" s="52" t="s">
        <v>372</v>
      </c>
      <c r="B1388" s="16" t="s">
        <v>852</v>
      </c>
      <c r="C1388" s="79">
        <v>0</v>
      </c>
      <c r="D1388" s="79"/>
      <c r="E1388" s="132">
        <v>0</v>
      </c>
      <c r="F1388" s="63"/>
      <c r="G1388" s="79"/>
      <c r="H1388" s="52" t="s">
        <v>1933</v>
      </c>
      <c r="I1388" s="52" t="s">
        <v>654</v>
      </c>
      <c r="J1388" s="79">
        <v>18700</v>
      </c>
      <c r="K1388" s="79"/>
      <c r="L1388" s="41">
        <v>20000</v>
      </c>
      <c r="M1388" s="63"/>
      <c r="N1388" s="79">
        <v>16709.87</v>
      </c>
    </row>
    <row r="1389" spans="1:14">
      <c r="C1389" s="41" t="s">
        <v>11</v>
      </c>
      <c r="D1389" s="41"/>
      <c r="E1389" s="16"/>
      <c r="F1389" s="75"/>
      <c r="G1389" s="41" t="s">
        <v>11</v>
      </c>
      <c r="I1389" s="16"/>
      <c r="J1389" s="79">
        <v>0</v>
      </c>
      <c r="K1389" s="79"/>
      <c r="L1389" s="41">
        <v>0</v>
      </c>
      <c r="M1389" s="63"/>
      <c r="N1389" s="79">
        <v>0</v>
      </c>
    </row>
    <row r="1390" spans="1:14">
      <c r="A1390" s="56"/>
      <c r="C1390" s="41"/>
      <c r="D1390" s="41"/>
      <c r="E1390" s="16"/>
      <c r="F1390" s="75"/>
      <c r="G1390" s="41"/>
      <c r="H1390" s="56" t="s">
        <v>1916</v>
      </c>
      <c r="I1390" s="16" t="s">
        <v>661</v>
      </c>
      <c r="J1390" s="79">
        <v>8000</v>
      </c>
      <c r="K1390" s="79"/>
      <c r="L1390" s="41">
        <v>8000</v>
      </c>
      <c r="M1390" s="63"/>
      <c r="N1390" s="79">
        <v>7070.45</v>
      </c>
    </row>
    <row r="1391" spans="1:14">
      <c r="C1391" s="115"/>
      <c r="D1391" s="115"/>
      <c r="E1391" s="16"/>
      <c r="F1391" s="77"/>
      <c r="G1391" s="115"/>
      <c r="I1391" s="16"/>
      <c r="J1391" s="79">
        <v>0</v>
      </c>
      <c r="K1391" s="79"/>
      <c r="L1391" s="41">
        <v>0</v>
      </c>
      <c r="M1391" s="63"/>
      <c r="N1391" s="79">
        <v>0</v>
      </c>
    </row>
    <row r="1392" spans="1:14">
      <c r="A1392" s="52"/>
      <c r="B1392" s="52"/>
      <c r="C1392" s="115"/>
      <c r="D1392" s="115"/>
      <c r="E1392" s="52"/>
      <c r="F1392" s="77"/>
      <c r="G1392" s="115"/>
      <c r="H1392" s="52" t="s">
        <v>1918</v>
      </c>
      <c r="I1392" s="52" t="s">
        <v>1357</v>
      </c>
      <c r="J1392" s="79">
        <v>2000</v>
      </c>
      <c r="K1392" s="79"/>
      <c r="L1392" s="41">
        <v>1900</v>
      </c>
      <c r="M1392" s="63"/>
      <c r="N1392" s="79">
        <v>1869.37</v>
      </c>
    </row>
    <row r="1393" spans="1:14">
      <c r="A1393" s="62"/>
      <c r="C1393" s="140"/>
      <c r="D1393" s="140"/>
      <c r="E1393" s="16"/>
      <c r="F1393" s="122"/>
      <c r="G1393" s="140"/>
      <c r="H1393" s="62"/>
      <c r="I1393" s="16"/>
      <c r="J1393" s="79">
        <v>0</v>
      </c>
      <c r="K1393" s="79"/>
      <c r="L1393" s="41">
        <v>0</v>
      </c>
      <c r="M1393" s="63"/>
      <c r="N1393" s="79">
        <v>0</v>
      </c>
    </row>
    <row r="1394" spans="1:14">
      <c r="A1394" s="56"/>
      <c r="C1394" s="115"/>
      <c r="D1394" s="115"/>
      <c r="E1394" s="16"/>
      <c r="F1394" s="77"/>
      <c r="G1394" s="115"/>
      <c r="H1394" s="56" t="s">
        <v>1920</v>
      </c>
      <c r="I1394" s="16" t="s">
        <v>659</v>
      </c>
      <c r="J1394" s="79">
        <v>100</v>
      </c>
      <c r="K1394" s="79"/>
      <c r="L1394" s="41">
        <v>600</v>
      </c>
      <c r="M1394" s="63"/>
      <c r="N1394" s="79">
        <v>102</v>
      </c>
    </row>
    <row r="1395" spans="1:14">
      <c r="A1395" s="62"/>
      <c r="C1395" s="115"/>
      <c r="D1395" s="115"/>
      <c r="E1395" s="16"/>
      <c r="F1395" s="77"/>
      <c r="G1395" s="115"/>
      <c r="H1395" s="62"/>
      <c r="I1395" s="16"/>
      <c r="J1395" s="79">
        <v>0</v>
      </c>
      <c r="K1395" s="79"/>
      <c r="L1395" s="41">
        <v>0</v>
      </c>
      <c r="M1395" s="63"/>
      <c r="N1395" s="79">
        <v>0</v>
      </c>
    </row>
    <row r="1396" spans="1:14">
      <c r="A1396" s="52"/>
      <c r="B1396" s="52"/>
      <c r="C1396" s="115"/>
      <c r="D1396" s="115"/>
      <c r="E1396" s="52"/>
      <c r="F1396" s="77"/>
      <c r="G1396" s="115"/>
      <c r="H1396" s="52" t="s">
        <v>1923</v>
      </c>
      <c r="I1396" s="52" t="s">
        <v>1361</v>
      </c>
      <c r="J1396" s="79">
        <v>5900</v>
      </c>
      <c r="K1396" s="79"/>
      <c r="L1396" s="41">
        <v>6000</v>
      </c>
      <c r="M1396" s="63"/>
      <c r="N1396" s="79">
        <v>5868.57</v>
      </c>
    </row>
    <row r="1397" spans="1:14">
      <c r="A1397" s="52"/>
      <c r="B1397" s="52"/>
      <c r="C1397" s="140"/>
      <c r="D1397" s="140"/>
      <c r="E1397" s="52"/>
      <c r="F1397" s="122"/>
      <c r="G1397" s="140"/>
      <c r="H1397" s="52"/>
      <c r="I1397" s="52"/>
      <c r="J1397" s="79">
        <v>0</v>
      </c>
      <c r="K1397" s="79"/>
      <c r="L1397" s="41">
        <v>0</v>
      </c>
      <c r="M1397" s="63"/>
      <c r="N1397" s="79">
        <v>0</v>
      </c>
    </row>
    <row r="1398" spans="1:14">
      <c r="A1398" s="50"/>
      <c r="B1398" s="52"/>
      <c r="C1398" s="115"/>
      <c r="D1398" s="115"/>
      <c r="E1398" s="52"/>
      <c r="F1398" s="77"/>
      <c r="G1398" s="115"/>
      <c r="H1398" s="50" t="s">
        <v>1925</v>
      </c>
      <c r="I1398" s="52" t="s">
        <v>1363</v>
      </c>
      <c r="J1398" s="79">
        <v>1300</v>
      </c>
      <c r="K1398" s="79"/>
      <c r="L1398" s="41">
        <v>1300</v>
      </c>
      <c r="M1398" s="63"/>
      <c r="N1398" s="79">
        <v>1497</v>
      </c>
    </row>
    <row r="1399" spans="1:14">
      <c r="C1399" s="140"/>
      <c r="D1399" s="140"/>
      <c r="E1399" s="16"/>
      <c r="F1399" s="122"/>
      <c r="G1399" s="140"/>
      <c r="H1399" s="52"/>
      <c r="I1399" s="52"/>
      <c r="J1399" s="79">
        <v>0</v>
      </c>
      <c r="K1399" s="79"/>
      <c r="L1399" s="41">
        <v>0</v>
      </c>
      <c r="M1399" s="63"/>
      <c r="N1399" s="79">
        <v>0</v>
      </c>
    </row>
    <row r="1400" spans="1:14">
      <c r="A1400" s="52"/>
      <c r="B1400" s="52"/>
      <c r="C1400" s="115"/>
      <c r="D1400" s="115"/>
      <c r="E1400" s="52"/>
      <c r="F1400" s="77"/>
      <c r="G1400" s="115"/>
      <c r="H1400" s="52" t="s">
        <v>1928</v>
      </c>
      <c r="I1400" s="52" t="s">
        <v>1366</v>
      </c>
      <c r="J1400" s="79">
        <v>82300</v>
      </c>
      <c r="K1400" s="79"/>
      <c r="L1400" s="41">
        <v>71100</v>
      </c>
      <c r="M1400" s="63"/>
      <c r="N1400" s="79">
        <v>74809.279999999999</v>
      </c>
    </row>
    <row r="1401" spans="1:14">
      <c r="A1401" s="64"/>
      <c r="C1401" s="115"/>
      <c r="D1401" s="115"/>
      <c r="E1401" s="16"/>
      <c r="F1401" s="77"/>
      <c r="G1401" s="115"/>
      <c r="H1401" s="64"/>
      <c r="I1401" s="16"/>
      <c r="J1401" s="79">
        <v>0</v>
      </c>
      <c r="K1401" s="79"/>
      <c r="L1401" s="41">
        <v>0</v>
      </c>
      <c r="M1401" s="63"/>
      <c r="N1401" s="79">
        <v>0</v>
      </c>
    </row>
    <row r="1402" spans="1:14">
      <c r="A1402" s="50"/>
      <c r="B1402" s="52"/>
      <c r="C1402" s="115"/>
      <c r="D1402" s="115"/>
      <c r="E1402" s="52"/>
      <c r="F1402" s="77"/>
      <c r="G1402" s="115"/>
      <c r="H1402" s="50" t="s">
        <v>1940</v>
      </c>
      <c r="I1402" s="52" t="s">
        <v>518</v>
      </c>
      <c r="J1402" s="79">
        <v>8000</v>
      </c>
      <c r="K1402" s="79"/>
      <c r="L1402" s="41">
        <v>12600</v>
      </c>
      <c r="M1402" s="63"/>
      <c r="N1402" s="79">
        <v>12014.21</v>
      </c>
    </row>
    <row r="1403" spans="1:14">
      <c r="A1403" s="50"/>
      <c r="B1403" s="52"/>
      <c r="C1403" s="115"/>
      <c r="D1403" s="115"/>
      <c r="E1403" s="52"/>
      <c r="F1403" s="77"/>
      <c r="G1403" s="115"/>
      <c r="H1403" s="50"/>
      <c r="I1403" s="52"/>
      <c r="J1403" s="41"/>
      <c r="K1403" s="41"/>
      <c r="L1403" s="41"/>
      <c r="M1403" s="41"/>
      <c r="N1403" s="79"/>
    </row>
    <row r="1404" spans="1:14">
      <c r="A1404" s="50"/>
      <c r="B1404" s="52"/>
      <c r="C1404" s="115"/>
      <c r="D1404" s="115"/>
      <c r="E1404" s="52"/>
      <c r="F1404" s="77"/>
      <c r="G1404" s="115"/>
      <c r="H1404" s="50"/>
      <c r="I1404" s="52"/>
      <c r="J1404" s="41">
        <v>0</v>
      </c>
      <c r="K1404" s="41"/>
      <c r="L1404" s="41">
        <v>0</v>
      </c>
      <c r="M1404" s="41"/>
      <c r="N1404" s="83">
        <v>0</v>
      </c>
    </row>
    <row r="1405" spans="1:14">
      <c r="A1405" s="50" t="s">
        <v>1386</v>
      </c>
      <c r="B1405" s="52" t="s">
        <v>263</v>
      </c>
      <c r="C1405" s="83">
        <f>SUM(C1412)</f>
        <v>2732000</v>
      </c>
      <c r="D1405" s="83"/>
      <c r="E1405" s="83">
        <f>SUM(E1412)</f>
        <v>2895000</v>
      </c>
      <c r="F1405" s="83">
        <f>SUM(F1412)</f>
        <v>0</v>
      </c>
      <c r="G1405" s="83">
        <f>SUM(G1412)</f>
        <v>2512337.96</v>
      </c>
      <c r="H1405" s="50" t="s">
        <v>1387</v>
      </c>
      <c r="I1405" s="52" t="s">
        <v>263</v>
      </c>
      <c r="J1405" s="41">
        <f>SUM(J1407,J1412)</f>
        <v>3325400</v>
      </c>
      <c r="K1405" s="41"/>
      <c r="L1405" s="41">
        <f>SUM(L1407,L1412)</f>
        <v>3227600</v>
      </c>
      <c r="M1405" s="41">
        <f>SUM(M1407,M1412)</f>
        <v>0</v>
      </c>
      <c r="N1405" s="41">
        <f>SUM(N1407,N1412)</f>
        <v>3300412.5800000005</v>
      </c>
    </row>
    <row r="1406" spans="1:14">
      <c r="A1406" s="157" t="s">
        <v>12</v>
      </c>
      <c r="B1406" s="157" t="s">
        <v>994</v>
      </c>
      <c r="C1406" s="176" t="s">
        <v>660</v>
      </c>
      <c r="D1406" s="131"/>
      <c r="E1406" s="176" t="s">
        <v>7</v>
      </c>
      <c r="F1406" s="158"/>
      <c r="G1406" s="176" t="s">
        <v>7</v>
      </c>
      <c r="H1406" s="157" t="s">
        <v>12</v>
      </c>
      <c r="I1406" s="157" t="s">
        <v>994</v>
      </c>
      <c r="J1406" s="176" t="s">
        <v>660</v>
      </c>
      <c r="K1406" s="131"/>
      <c r="L1406" s="176" t="s">
        <v>7</v>
      </c>
      <c r="M1406" s="158"/>
      <c r="N1406" s="176" t="s">
        <v>7</v>
      </c>
    </row>
    <row r="1407" spans="1:14">
      <c r="A1407" s="50"/>
      <c r="B1407" s="52"/>
      <c r="C1407" s="41">
        <v>0</v>
      </c>
      <c r="D1407" s="41"/>
      <c r="E1407" s="52"/>
      <c r="F1407" s="75"/>
      <c r="G1407" s="41">
        <v>0</v>
      </c>
      <c r="H1407" s="50" t="s">
        <v>1388</v>
      </c>
      <c r="I1407" s="52" t="s">
        <v>1163</v>
      </c>
      <c r="J1407" s="41">
        <f>SUM(J1409)</f>
        <v>593400</v>
      </c>
      <c r="K1407" s="41"/>
      <c r="L1407" s="41">
        <f>SUM(L1409)</f>
        <v>525000</v>
      </c>
      <c r="M1407" s="41">
        <f>SUM(M1409)</f>
        <v>0</v>
      </c>
      <c r="N1407" s="41">
        <f>SUM(N1409)</f>
        <v>512121.4</v>
      </c>
    </row>
    <row r="1408" spans="1:14">
      <c r="A1408" s="157"/>
      <c r="B1408" s="157"/>
      <c r="C1408" s="176"/>
      <c r="D1408" s="131"/>
      <c r="E1408" s="176"/>
      <c r="F1408" s="158"/>
      <c r="G1408" s="176"/>
      <c r="H1408" s="157" t="s">
        <v>12</v>
      </c>
      <c r="I1408" s="157" t="s">
        <v>994</v>
      </c>
      <c r="J1408" s="176" t="s">
        <v>660</v>
      </c>
      <c r="K1408" s="131"/>
      <c r="L1408" s="176" t="s">
        <v>7</v>
      </c>
      <c r="M1408" s="158"/>
      <c r="N1408" s="176" t="s">
        <v>7</v>
      </c>
    </row>
    <row r="1409" spans="1:14">
      <c r="A1409" s="52"/>
      <c r="B1409" s="52"/>
      <c r="C1409" s="41" t="s">
        <v>11</v>
      </c>
      <c r="D1409" s="41"/>
      <c r="E1409" s="52"/>
      <c r="F1409" s="75"/>
      <c r="G1409" s="41" t="s">
        <v>11</v>
      </c>
      <c r="H1409" s="52" t="s">
        <v>1915</v>
      </c>
      <c r="I1409" s="52" t="s">
        <v>666</v>
      </c>
      <c r="J1409" s="79">
        <v>593400</v>
      </c>
      <c r="K1409" s="79"/>
      <c r="L1409" s="41">
        <v>525000</v>
      </c>
      <c r="M1409" s="63"/>
      <c r="N1409" s="79">
        <v>512121.4</v>
      </c>
    </row>
    <row r="1410" spans="1:14">
      <c r="A1410" s="52"/>
      <c r="B1410" s="52"/>
      <c r="C1410" s="41"/>
      <c r="D1410" s="41"/>
      <c r="E1410" s="52"/>
      <c r="F1410" s="75"/>
      <c r="G1410" s="41"/>
      <c r="H1410" s="52"/>
      <c r="I1410" s="52"/>
      <c r="J1410" s="41"/>
      <c r="K1410" s="41"/>
      <c r="L1410" s="41"/>
      <c r="M1410" s="41"/>
      <c r="N1410" s="79"/>
    </row>
    <row r="1411" spans="1:14">
      <c r="A1411" s="52"/>
      <c r="B1411" s="52"/>
      <c r="C1411" s="41"/>
      <c r="D1411" s="41"/>
      <c r="E1411" s="52"/>
      <c r="F1411" s="75"/>
      <c r="G1411" s="41"/>
      <c r="H1411" s="52"/>
      <c r="I1411" s="52"/>
      <c r="J1411" s="41">
        <v>0</v>
      </c>
      <c r="K1411" s="41"/>
      <c r="L1411" s="41">
        <v>0</v>
      </c>
      <c r="M1411" s="41"/>
      <c r="N1411" s="79">
        <v>0</v>
      </c>
    </row>
    <row r="1412" spans="1:14">
      <c r="A1412" s="50" t="s">
        <v>1872</v>
      </c>
      <c r="B1412" s="52" t="s">
        <v>264</v>
      </c>
      <c r="C1412" s="41">
        <f>SUM(C1414:C1422)</f>
        <v>2732000</v>
      </c>
      <c r="D1412" s="41"/>
      <c r="E1412" s="41">
        <f>SUM(E1414:E1422)</f>
        <v>2895000</v>
      </c>
      <c r="F1412" s="41">
        <f>SUM(F1414:F1422)</f>
        <v>0</v>
      </c>
      <c r="G1412" s="41">
        <f>SUM(G1414:G1422)</f>
        <v>2512337.96</v>
      </c>
      <c r="H1412" s="50" t="s">
        <v>1873</v>
      </c>
      <c r="I1412" s="52" t="s">
        <v>264</v>
      </c>
      <c r="J1412" s="41">
        <f>SUM(J1414:J1447)</f>
        <v>2732000</v>
      </c>
      <c r="K1412" s="41"/>
      <c r="L1412" s="41">
        <f>SUM(L1414:L1447)</f>
        <v>2702600</v>
      </c>
      <c r="M1412" s="41">
        <f>SUM(M1414:M1447)</f>
        <v>0</v>
      </c>
      <c r="N1412" s="41">
        <f>SUM(N1414:N1447)</f>
        <v>2788291.1800000006</v>
      </c>
    </row>
    <row r="1413" spans="1:14">
      <c r="A1413" s="157" t="s">
        <v>12</v>
      </c>
      <c r="B1413" s="157" t="s">
        <v>994</v>
      </c>
      <c r="C1413" s="176" t="s">
        <v>660</v>
      </c>
      <c r="D1413" s="131"/>
      <c r="E1413" s="176" t="s">
        <v>7</v>
      </c>
      <c r="F1413" s="158"/>
      <c r="G1413" s="176" t="s">
        <v>7</v>
      </c>
      <c r="H1413" s="157" t="s">
        <v>12</v>
      </c>
      <c r="I1413" s="157" t="s">
        <v>994</v>
      </c>
      <c r="J1413" s="176" t="s">
        <v>660</v>
      </c>
      <c r="K1413" s="131"/>
      <c r="L1413" s="176" t="s">
        <v>7</v>
      </c>
      <c r="M1413" s="158"/>
      <c r="N1413" s="176" t="s">
        <v>7</v>
      </c>
    </row>
    <row r="1414" spans="1:14">
      <c r="A1414" s="50" t="s">
        <v>1277</v>
      </c>
      <c r="B1414" s="52" t="s">
        <v>5</v>
      </c>
      <c r="C1414" s="79">
        <v>1850000</v>
      </c>
      <c r="D1414" s="79"/>
      <c r="E1414" s="132">
        <v>2000000</v>
      </c>
      <c r="F1414" s="63"/>
      <c r="G1414" s="79">
        <v>1701207.16</v>
      </c>
      <c r="H1414" s="50" t="s">
        <v>1915</v>
      </c>
      <c r="I1414" s="52" t="s">
        <v>519</v>
      </c>
      <c r="J1414" s="79">
        <v>431700</v>
      </c>
      <c r="K1414" s="79"/>
      <c r="L1414" s="41">
        <v>522000</v>
      </c>
      <c r="M1414" s="63"/>
      <c r="N1414" s="79">
        <v>499991.68</v>
      </c>
    </row>
    <row r="1415" spans="1:14">
      <c r="A1415" s="50"/>
      <c r="B1415" s="52"/>
      <c r="C1415" s="79">
        <v>0</v>
      </c>
      <c r="D1415" s="79"/>
      <c r="E1415" s="132">
        <v>0</v>
      </c>
      <c r="F1415" s="63"/>
      <c r="G1415" s="79">
        <v>0</v>
      </c>
      <c r="H1415" s="50"/>
      <c r="I1415" s="52"/>
      <c r="J1415" s="79">
        <v>0</v>
      </c>
      <c r="K1415" s="79"/>
      <c r="L1415" s="41">
        <v>0</v>
      </c>
      <c r="M1415" s="63"/>
      <c r="N1415" s="79">
        <v>0</v>
      </c>
    </row>
    <row r="1416" spans="1:14">
      <c r="A1416" s="50" t="s">
        <v>372</v>
      </c>
      <c r="B1416" s="16" t="s">
        <v>265</v>
      </c>
      <c r="C1416" s="79">
        <v>512000</v>
      </c>
      <c r="D1416" s="79"/>
      <c r="E1416" s="132">
        <v>600000</v>
      </c>
      <c r="F1416" s="63"/>
      <c r="G1416" s="79">
        <v>475771.8</v>
      </c>
      <c r="H1416" s="50" t="s">
        <v>1932</v>
      </c>
      <c r="I1416" s="16" t="s">
        <v>1369</v>
      </c>
      <c r="J1416" s="79">
        <v>13000</v>
      </c>
      <c r="K1416" s="79"/>
      <c r="L1416" s="41">
        <v>13000</v>
      </c>
      <c r="M1416" s="63"/>
      <c r="N1416" s="79">
        <v>12330.2</v>
      </c>
    </row>
    <row r="1417" spans="1:14">
      <c r="A1417" s="50"/>
      <c r="C1417" s="79">
        <v>0</v>
      </c>
      <c r="D1417" s="79"/>
      <c r="E1417" s="132">
        <v>0</v>
      </c>
      <c r="F1417" s="63"/>
      <c r="G1417" s="79">
        <v>0</v>
      </c>
      <c r="H1417" s="50"/>
      <c r="I1417" s="16"/>
      <c r="J1417" s="79">
        <v>0</v>
      </c>
      <c r="K1417" s="79"/>
      <c r="L1417" s="41">
        <v>0</v>
      </c>
      <c r="M1417" s="63"/>
      <c r="N1417" s="79">
        <v>0</v>
      </c>
    </row>
    <row r="1418" spans="1:14">
      <c r="A1418" s="52" t="s">
        <v>1916</v>
      </c>
      <c r="B1418" s="52" t="s">
        <v>262</v>
      </c>
      <c r="C1418" s="79">
        <v>360000</v>
      </c>
      <c r="D1418" s="79"/>
      <c r="E1418" s="132">
        <v>280000</v>
      </c>
      <c r="F1418" s="63"/>
      <c r="G1418" s="79">
        <v>334166</v>
      </c>
      <c r="H1418" s="52" t="s">
        <v>1933</v>
      </c>
      <c r="I1418" s="52" t="s">
        <v>654</v>
      </c>
      <c r="J1418" s="79">
        <v>1335900</v>
      </c>
      <c r="K1418" s="79"/>
      <c r="L1418" s="41">
        <v>1355000</v>
      </c>
      <c r="M1418" s="63"/>
      <c r="N1418" s="79">
        <v>1379055.87</v>
      </c>
    </row>
    <row r="1419" spans="1:14">
      <c r="A1419" s="52"/>
      <c r="C1419" s="79">
        <v>0</v>
      </c>
      <c r="D1419" s="79"/>
      <c r="E1419" s="132">
        <v>0</v>
      </c>
      <c r="F1419" s="63"/>
      <c r="G1419" s="79">
        <v>0</v>
      </c>
      <c r="H1419" s="52"/>
      <c r="I1419" s="16"/>
      <c r="J1419" s="79">
        <v>0</v>
      </c>
      <c r="K1419" s="79"/>
      <c r="L1419" s="41">
        <v>0</v>
      </c>
      <c r="M1419" s="63"/>
      <c r="N1419" s="79">
        <v>0</v>
      </c>
    </row>
    <row r="1420" spans="1:14">
      <c r="A1420" s="52" t="s">
        <v>997</v>
      </c>
      <c r="B1420" s="52" t="s">
        <v>1480</v>
      </c>
      <c r="C1420" s="79"/>
      <c r="D1420" s="79"/>
      <c r="E1420" s="132">
        <v>5000</v>
      </c>
      <c r="F1420" s="63"/>
      <c r="G1420" s="79">
        <v>1193</v>
      </c>
      <c r="H1420" s="52" t="s">
        <v>1916</v>
      </c>
      <c r="I1420" s="52" t="s">
        <v>647</v>
      </c>
      <c r="J1420" s="79">
        <v>56600</v>
      </c>
      <c r="K1420" s="79"/>
      <c r="L1420" s="41">
        <v>65000</v>
      </c>
      <c r="M1420" s="63"/>
      <c r="N1420" s="79">
        <v>43763.16</v>
      </c>
    </row>
    <row r="1421" spans="1:14">
      <c r="A1421" s="52"/>
      <c r="C1421" s="79">
        <v>0</v>
      </c>
      <c r="D1421" s="79"/>
      <c r="E1421" s="132">
        <v>0</v>
      </c>
      <c r="F1421" s="63"/>
      <c r="G1421" s="79">
        <v>0</v>
      </c>
      <c r="H1421" s="52"/>
      <c r="I1421" s="16"/>
      <c r="J1421" s="79">
        <v>0</v>
      </c>
      <c r="K1421" s="79"/>
      <c r="L1421" s="41">
        <v>0</v>
      </c>
      <c r="M1421" s="63"/>
      <c r="N1421" s="79">
        <v>0</v>
      </c>
    </row>
    <row r="1422" spans="1:14">
      <c r="A1422" s="52" t="s">
        <v>1287</v>
      </c>
      <c r="B1422" s="52" t="s">
        <v>1876</v>
      </c>
      <c r="C1422" s="79">
        <v>10000</v>
      </c>
      <c r="D1422" s="79"/>
      <c r="E1422" s="132">
        <v>10000</v>
      </c>
      <c r="F1422" s="63"/>
      <c r="G1422" s="79">
        <v>0</v>
      </c>
      <c r="H1422" s="52" t="s">
        <v>1917</v>
      </c>
      <c r="I1422" s="52" t="s">
        <v>1355</v>
      </c>
      <c r="J1422" s="79">
        <v>218500</v>
      </c>
      <c r="K1422" s="79"/>
      <c r="L1422" s="41">
        <v>164000</v>
      </c>
      <c r="M1422" s="63"/>
      <c r="N1422" s="79">
        <v>206179</v>
      </c>
    </row>
    <row r="1423" spans="1:14">
      <c r="A1423" s="52"/>
      <c r="C1423" s="41"/>
      <c r="D1423" s="41"/>
      <c r="E1423" s="16"/>
      <c r="F1423" s="75"/>
      <c r="G1423" s="41">
        <v>0</v>
      </c>
      <c r="H1423" s="52"/>
      <c r="I1423" s="16"/>
      <c r="J1423" s="79">
        <v>0</v>
      </c>
      <c r="K1423" s="79"/>
      <c r="L1423" s="41"/>
      <c r="M1423" s="63"/>
      <c r="N1423" s="79">
        <v>0</v>
      </c>
    </row>
    <row r="1424" spans="1:14">
      <c r="A1424" s="52"/>
      <c r="B1424" s="52"/>
      <c r="C1424" s="41"/>
      <c r="D1424" s="41"/>
      <c r="E1424" s="52"/>
      <c r="F1424" s="75"/>
      <c r="G1424" s="41">
        <v>0</v>
      </c>
      <c r="H1424" s="52" t="s">
        <v>1918</v>
      </c>
      <c r="I1424" s="52" t="s">
        <v>1357</v>
      </c>
      <c r="J1424" s="79">
        <v>25700</v>
      </c>
      <c r="K1424" s="79"/>
      <c r="L1424" s="41">
        <v>28000</v>
      </c>
      <c r="M1424" s="63"/>
      <c r="N1424" s="79">
        <v>24233.83</v>
      </c>
    </row>
    <row r="1425" spans="1:15">
      <c r="A1425" s="52"/>
      <c r="C1425" s="41"/>
      <c r="D1425" s="41"/>
      <c r="E1425" s="16"/>
      <c r="F1425" s="75"/>
      <c r="G1425" s="41"/>
      <c r="H1425" s="52"/>
      <c r="I1425" s="16"/>
      <c r="J1425" s="79">
        <v>0</v>
      </c>
      <c r="K1425" s="79"/>
      <c r="L1425" s="41"/>
      <c r="M1425" s="63"/>
      <c r="N1425" s="79">
        <v>0</v>
      </c>
    </row>
    <row r="1426" spans="1:15">
      <c r="A1426" s="52"/>
      <c r="B1426" s="52"/>
      <c r="C1426" s="115"/>
      <c r="D1426" s="115"/>
      <c r="E1426" s="52"/>
      <c r="F1426" s="77"/>
      <c r="G1426" s="115"/>
      <c r="H1426" s="52" t="s">
        <v>1919</v>
      </c>
      <c r="I1426" s="52" t="s">
        <v>1026</v>
      </c>
      <c r="J1426" s="79">
        <v>63000</v>
      </c>
      <c r="K1426" s="79"/>
      <c r="L1426" s="41">
        <v>40000</v>
      </c>
      <c r="M1426" s="63"/>
      <c r="N1426" s="79">
        <v>55846.86</v>
      </c>
    </row>
    <row r="1427" spans="1:15">
      <c r="A1427" s="52"/>
      <c r="B1427" s="52"/>
      <c r="C1427" s="41" t="s">
        <v>11</v>
      </c>
      <c r="D1427" s="41"/>
      <c r="E1427" s="52"/>
      <c r="F1427" s="75"/>
      <c r="G1427" s="41" t="s">
        <v>11</v>
      </c>
      <c r="H1427" s="52"/>
      <c r="I1427" s="52"/>
      <c r="J1427" s="79">
        <v>0</v>
      </c>
      <c r="K1427" s="79"/>
      <c r="L1427" s="41"/>
      <c r="M1427" s="63"/>
      <c r="N1427" s="79">
        <v>0</v>
      </c>
    </row>
    <row r="1428" spans="1:15">
      <c r="A1428" s="50"/>
      <c r="C1428" s="41" t="s">
        <v>11</v>
      </c>
      <c r="D1428" s="41"/>
      <c r="E1428" s="16"/>
      <c r="F1428" s="75"/>
      <c r="G1428" s="41" t="s">
        <v>11</v>
      </c>
      <c r="H1428" s="50" t="s">
        <v>1462</v>
      </c>
      <c r="I1428" s="16" t="s">
        <v>83</v>
      </c>
      <c r="J1428" s="79">
        <v>38000</v>
      </c>
      <c r="K1428" s="79"/>
      <c r="L1428" s="41">
        <v>38000</v>
      </c>
      <c r="M1428" s="63"/>
      <c r="N1428" s="79">
        <v>35960</v>
      </c>
    </row>
    <row r="1429" spans="1:15">
      <c r="A1429" s="50"/>
      <c r="C1429" s="41"/>
      <c r="D1429" s="41"/>
      <c r="E1429" s="16"/>
      <c r="F1429" s="75"/>
      <c r="G1429" s="41"/>
      <c r="H1429" s="50"/>
      <c r="I1429" s="16"/>
      <c r="J1429" s="79">
        <v>0</v>
      </c>
      <c r="K1429" s="79"/>
      <c r="L1429" s="41">
        <v>0</v>
      </c>
      <c r="M1429" s="63"/>
      <c r="N1429" s="79">
        <v>0</v>
      </c>
    </row>
    <row r="1430" spans="1:15">
      <c r="A1430" s="50"/>
      <c r="C1430" s="41"/>
      <c r="D1430" s="41"/>
      <c r="E1430" s="16"/>
      <c r="F1430" s="75"/>
      <c r="G1430" s="41"/>
      <c r="H1430" s="50" t="s">
        <v>1920</v>
      </c>
      <c r="I1430" s="16" t="s">
        <v>659</v>
      </c>
      <c r="J1430" s="79">
        <v>30800</v>
      </c>
      <c r="K1430" s="79"/>
      <c r="L1430" s="41">
        <v>25200</v>
      </c>
      <c r="M1430" s="63"/>
      <c r="N1430" s="79">
        <v>31930.7</v>
      </c>
    </row>
    <row r="1431" spans="1:15">
      <c r="A1431" s="50"/>
      <c r="C1431" s="41"/>
      <c r="D1431" s="41"/>
      <c r="E1431" s="16"/>
      <c r="F1431" s="75"/>
      <c r="G1431" s="41"/>
      <c r="H1431" s="50"/>
      <c r="I1431" s="16"/>
      <c r="J1431" s="79">
        <v>0</v>
      </c>
      <c r="K1431" s="79"/>
      <c r="L1431" s="41">
        <v>0</v>
      </c>
      <c r="M1431" s="63"/>
      <c r="N1431" s="79">
        <v>0</v>
      </c>
    </row>
    <row r="1432" spans="1:15">
      <c r="A1432" s="52"/>
      <c r="B1432" s="52"/>
      <c r="C1432" s="41" t="s">
        <v>11</v>
      </c>
      <c r="D1432" s="41"/>
      <c r="E1432" s="52"/>
      <c r="F1432" s="75"/>
      <c r="G1432" s="41" t="s">
        <v>11</v>
      </c>
      <c r="H1432" s="52" t="s">
        <v>1923</v>
      </c>
      <c r="I1432" s="52" t="s">
        <v>1361</v>
      </c>
      <c r="J1432" s="79">
        <v>19800</v>
      </c>
      <c r="K1432" s="79"/>
      <c r="L1432" s="41">
        <v>14300</v>
      </c>
      <c r="M1432" s="63"/>
      <c r="N1432" s="79">
        <v>19640.66</v>
      </c>
    </row>
    <row r="1433" spans="1:15">
      <c r="A1433" s="52"/>
      <c r="C1433" s="41"/>
      <c r="D1433" s="41"/>
      <c r="E1433" s="16"/>
      <c r="F1433" s="75"/>
      <c r="G1433" s="41"/>
      <c r="H1433" s="52"/>
      <c r="I1433" s="16"/>
      <c r="J1433" s="79">
        <v>0</v>
      </c>
      <c r="K1433" s="79"/>
      <c r="L1433" s="41">
        <v>0</v>
      </c>
      <c r="M1433" s="63"/>
      <c r="N1433" s="79">
        <v>0</v>
      </c>
    </row>
    <row r="1434" spans="1:15">
      <c r="A1434" s="52"/>
      <c r="B1434" s="52"/>
      <c r="C1434" s="115"/>
      <c r="D1434" s="115"/>
      <c r="E1434" s="52"/>
      <c r="F1434" s="77"/>
      <c r="G1434" s="115"/>
      <c r="H1434" s="52" t="s">
        <v>1926</v>
      </c>
      <c r="I1434" s="52" t="s">
        <v>1364</v>
      </c>
      <c r="J1434" s="79">
        <v>3000</v>
      </c>
      <c r="K1434" s="79"/>
      <c r="L1434" s="41">
        <v>3000</v>
      </c>
      <c r="M1434" s="63"/>
      <c r="N1434" s="79">
        <v>1774.48</v>
      </c>
    </row>
    <row r="1435" spans="1:15">
      <c r="A1435" s="52"/>
      <c r="B1435" s="52"/>
      <c r="C1435" s="115"/>
      <c r="D1435" s="115"/>
      <c r="E1435" s="52"/>
      <c r="F1435" s="77"/>
      <c r="G1435" s="115"/>
      <c r="H1435" s="52"/>
      <c r="I1435" s="52"/>
      <c r="J1435" s="79">
        <v>0</v>
      </c>
      <c r="K1435" s="79"/>
      <c r="L1435" s="41">
        <v>0</v>
      </c>
      <c r="M1435" s="63"/>
      <c r="N1435" s="79">
        <v>0</v>
      </c>
    </row>
    <row r="1436" spans="1:15">
      <c r="A1436" s="52"/>
      <c r="B1436" s="52"/>
      <c r="C1436" s="115"/>
      <c r="D1436" s="115"/>
      <c r="E1436" s="52"/>
      <c r="F1436" s="77"/>
      <c r="G1436" s="115"/>
      <c r="H1436" s="52" t="s">
        <v>1927</v>
      </c>
      <c r="I1436" s="52" t="s">
        <v>1365</v>
      </c>
      <c r="J1436" s="79">
        <v>5800</v>
      </c>
      <c r="K1436" s="79"/>
      <c r="L1436" s="41">
        <v>3000</v>
      </c>
      <c r="M1436" s="63"/>
      <c r="N1436" s="79">
        <v>5536.75</v>
      </c>
    </row>
    <row r="1437" spans="1:15">
      <c r="A1437" s="52"/>
      <c r="C1437" s="41" t="s">
        <v>11</v>
      </c>
      <c r="D1437" s="41"/>
      <c r="E1437" s="16"/>
      <c r="F1437" s="75"/>
      <c r="G1437" s="41" t="s">
        <v>11</v>
      </c>
      <c r="H1437" s="52"/>
      <c r="I1437" s="16"/>
      <c r="J1437" s="79">
        <v>0</v>
      </c>
      <c r="K1437" s="79"/>
      <c r="L1437" s="41">
        <v>0</v>
      </c>
      <c r="M1437" s="63"/>
      <c r="N1437" s="79">
        <v>0</v>
      </c>
      <c r="O1437" s="84"/>
    </row>
    <row r="1438" spans="1:15">
      <c r="A1438" s="52"/>
      <c r="B1438" s="52"/>
      <c r="C1438" s="41" t="s">
        <v>11</v>
      </c>
      <c r="D1438" s="41"/>
      <c r="E1438" s="52"/>
      <c r="F1438" s="75"/>
      <c r="G1438" s="41" t="s">
        <v>11</v>
      </c>
      <c r="H1438" s="52" t="s">
        <v>276</v>
      </c>
      <c r="I1438" s="52" t="s">
        <v>650</v>
      </c>
      <c r="J1438" s="79">
        <v>59000</v>
      </c>
      <c r="K1438" s="79"/>
      <c r="L1438" s="41">
        <v>59000</v>
      </c>
      <c r="M1438" s="63"/>
      <c r="N1438" s="79">
        <v>62501.79</v>
      </c>
    </row>
    <row r="1439" spans="1:15">
      <c r="A1439" s="52"/>
      <c r="C1439" s="115"/>
      <c r="D1439" s="115"/>
      <c r="E1439" s="16"/>
      <c r="F1439" s="77"/>
      <c r="G1439" s="115"/>
      <c r="H1439" s="52"/>
      <c r="I1439" s="16"/>
      <c r="J1439" s="79">
        <v>0</v>
      </c>
      <c r="K1439" s="79"/>
      <c r="L1439" s="41">
        <v>0</v>
      </c>
      <c r="M1439" s="63"/>
      <c r="N1439" s="79">
        <v>0</v>
      </c>
    </row>
    <row r="1440" spans="1:15">
      <c r="A1440" s="52"/>
      <c r="B1440" s="52"/>
      <c r="C1440" s="115"/>
      <c r="D1440" s="115"/>
      <c r="E1440" s="52"/>
      <c r="F1440" s="77"/>
      <c r="G1440" s="115"/>
      <c r="H1440" s="52" t="s">
        <v>1928</v>
      </c>
      <c r="I1440" s="52" t="s">
        <v>1366</v>
      </c>
      <c r="J1440" s="79">
        <v>334700</v>
      </c>
      <c r="K1440" s="79"/>
      <c r="L1440" s="41">
        <v>266000</v>
      </c>
      <c r="M1440" s="63"/>
      <c r="N1440" s="79">
        <v>304246.33</v>
      </c>
    </row>
    <row r="1441" spans="1:14">
      <c r="A1441" s="52"/>
      <c r="C1441" s="115"/>
      <c r="D1441" s="115"/>
      <c r="E1441" s="16"/>
      <c r="F1441" s="77"/>
      <c r="G1441" s="115"/>
      <c r="H1441" s="52"/>
      <c r="I1441" s="16"/>
      <c r="J1441" s="79">
        <v>0</v>
      </c>
      <c r="K1441" s="79"/>
      <c r="L1441" s="41">
        <v>0</v>
      </c>
      <c r="M1441" s="63"/>
      <c r="N1441" s="79">
        <v>0</v>
      </c>
    </row>
    <row r="1442" spans="1:14">
      <c r="A1442" s="52"/>
      <c r="B1442" s="52"/>
      <c r="C1442" s="115"/>
      <c r="D1442" s="115"/>
      <c r="E1442" s="52"/>
      <c r="F1442" s="77"/>
      <c r="G1442" s="115"/>
      <c r="H1442" s="52" t="s">
        <v>1938</v>
      </c>
      <c r="I1442" s="52" t="s">
        <v>520</v>
      </c>
      <c r="J1442" s="79">
        <v>39400</v>
      </c>
      <c r="K1442" s="79"/>
      <c r="L1442" s="41">
        <v>50000</v>
      </c>
      <c r="M1442" s="63"/>
      <c r="N1442" s="79">
        <v>34317.72</v>
      </c>
    </row>
    <row r="1443" spans="1:14">
      <c r="A1443" s="52"/>
      <c r="C1443" s="115"/>
      <c r="D1443" s="115"/>
      <c r="E1443" s="16"/>
      <c r="F1443" s="77"/>
      <c r="G1443" s="115"/>
      <c r="H1443" s="52"/>
      <c r="I1443" s="16"/>
      <c r="J1443" s="79">
        <v>0</v>
      </c>
      <c r="K1443" s="79"/>
      <c r="L1443" s="41">
        <v>0</v>
      </c>
      <c r="M1443" s="63"/>
      <c r="N1443" s="79">
        <v>0</v>
      </c>
    </row>
    <row r="1444" spans="1:14">
      <c r="A1444" s="50"/>
      <c r="C1444" s="115"/>
      <c r="D1444" s="115"/>
      <c r="E1444" s="16"/>
      <c r="F1444" s="77"/>
      <c r="G1444" s="115"/>
      <c r="H1444" s="50" t="s">
        <v>277</v>
      </c>
      <c r="I1444" s="16" t="s">
        <v>657</v>
      </c>
      <c r="J1444" s="79">
        <v>40000</v>
      </c>
      <c r="K1444" s="79"/>
      <c r="L1444" s="41">
        <v>40000</v>
      </c>
      <c r="M1444" s="63"/>
      <c r="N1444" s="79">
        <v>56200.82</v>
      </c>
    </row>
    <row r="1445" spans="1:14">
      <c r="A1445" s="50"/>
      <c r="C1445" s="115"/>
      <c r="D1445" s="115"/>
      <c r="E1445" s="16"/>
      <c r="F1445" s="77"/>
      <c r="G1445" s="115"/>
      <c r="H1445" s="50"/>
      <c r="I1445" s="16"/>
      <c r="J1445" s="79">
        <v>0</v>
      </c>
      <c r="K1445" s="79"/>
      <c r="L1445" s="41">
        <v>0</v>
      </c>
      <c r="M1445" s="63"/>
      <c r="N1445" s="79">
        <v>0</v>
      </c>
    </row>
    <row r="1446" spans="1:14">
      <c r="A1446" s="50"/>
      <c r="C1446" s="115"/>
      <c r="D1446" s="115"/>
      <c r="E1446" s="16"/>
      <c r="F1446" s="77"/>
      <c r="G1446" s="115"/>
      <c r="H1446" s="50" t="s">
        <v>273</v>
      </c>
      <c r="I1446" s="16" t="s">
        <v>1543</v>
      </c>
      <c r="J1446" s="79">
        <v>17100</v>
      </c>
      <c r="K1446" s="79"/>
      <c r="L1446" s="41">
        <v>17100</v>
      </c>
      <c r="M1446" s="63"/>
      <c r="N1446" s="79">
        <v>14781.33</v>
      </c>
    </row>
    <row r="1447" spans="1:14">
      <c r="A1447" s="50"/>
      <c r="C1447" s="115"/>
      <c r="D1447" s="115"/>
      <c r="E1447" s="16"/>
      <c r="F1447" s="77"/>
      <c r="G1447" s="115"/>
      <c r="H1447" s="52"/>
      <c r="I1447" s="52"/>
      <c r="J1447" s="41"/>
      <c r="K1447" s="41"/>
      <c r="L1447" s="41"/>
      <c r="M1447" s="41"/>
      <c r="N1447" s="79"/>
    </row>
    <row r="1448" spans="1:14">
      <c r="A1448" s="52"/>
      <c r="B1448" s="52"/>
      <c r="C1448" s="104"/>
      <c r="D1448" s="104"/>
      <c r="E1448" s="52"/>
      <c r="F1448" s="47"/>
      <c r="G1448" s="104"/>
      <c r="H1448" s="52"/>
      <c r="I1448" s="52"/>
      <c r="J1448" s="41"/>
      <c r="K1448" s="41"/>
      <c r="L1448" s="41"/>
      <c r="M1448" s="41"/>
      <c r="N1448" s="83"/>
    </row>
    <row r="1449" spans="1:14">
      <c r="A1449" s="50">
        <v>329231</v>
      </c>
      <c r="B1449" s="52" t="s">
        <v>407</v>
      </c>
      <c r="C1449" s="83">
        <f>SUM(C1461)</f>
        <v>830000</v>
      </c>
      <c r="D1449" s="83"/>
      <c r="E1449" s="83">
        <f>SUM(E1461)</f>
        <v>1268200</v>
      </c>
      <c r="F1449" s="83">
        <f>SUM(F1461)</f>
        <v>0</v>
      </c>
      <c r="G1449" s="83">
        <f>SUM(G1461)</f>
        <v>998307.77</v>
      </c>
      <c r="H1449" s="50" t="s">
        <v>1624</v>
      </c>
      <c r="I1449" s="52" t="s">
        <v>407</v>
      </c>
      <c r="J1449" s="41">
        <f>SUM(J1451,J1461,J1500)</f>
        <v>2071800</v>
      </c>
      <c r="K1449" s="41"/>
      <c r="L1449" s="41">
        <f>SUM(L1451,L1461,L1500)</f>
        <v>2090900</v>
      </c>
      <c r="M1449" s="41">
        <f>SUM(M1451,M1461,M1500)</f>
        <v>0</v>
      </c>
      <c r="N1449" s="41">
        <f>SUM(N1451,N1461,N1500)</f>
        <v>2316423.9799999995</v>
      </c>
    </row>
    <row r="1450" spans="1:14">
      <c r="A1450" s="157" t="s">
        <v>12</v>
      </c>
      <c r="B1450" s="157" t="s">
        <v>994</v>
      </c>
      <c r="C1450" s="176" t="s">
        <v>660</v>
      </c>
      <c r="D1450" s="131"/>
      <c r="E1450" s="176" t="s">
        <v>7</v>
      </c>
      <c r="F1450" s="158"/>
      <c r="G1450" s="176" t="s">
        <v>7</v>
      </c>
      <c r="H1450" s="157" t="s">
        <v>12</v>
      </c>
      <c r="I1450" s="157" t="s">
        <v>994</v>
      </c>
      <c r="J1450" s="176" t="s">
        <v>660</v>
      </c>
      <c r="K1450" s="131"/>
      <c r="L1450" s="176" t="s">
        <v>7</v>
      </c>
      <c r="M1450" s="158"/>
      <c r="N1450" s="176" t="s">
        <v>7</v>
      </c>
    </row>
    <row r="1451" spans="1:14">
      <c r="A1451" s="54"/>
      <c r="C1451" s="136"/>
      <c r="D1451" s="136"/>
      <c r="E1451" s="136"/>
      <c r="F1451" s="76"/>
      <c r="G1451" s="136"/>
      <c r="H1451" s="50" t="s">
        <v>1874</v>
      </c>
      <c r="I1451" s="16" t="s">
        <v>1163</v>
      </c>
      <c r="J1451" s="136">
        <f>SUM(J1453:J1459)</f>
        <v>1145800</v>
      </c>
      <c r="K1451" s="136"/>
      <c r="L1451" s="136">
        <f>SUM(L1453:L1459)</f>
        <v>694500</v>
      </c>
      <c r="M1451" s="136">
        <f>SUM(M1453:M1459)</f>
        <v>0</v>
      </c>
      <c r="N1451" s="136">
        <f>SUM(N1453:N1459)</f>
        <v>807740.94</v>
      </c>
    </row>
    <row r="1452" spans="1:14">
      <c r="A1452" s="157"/>
      <c r="B1452" s="157"/>
      <c r="C1452" s="176"/>
      <c r="D1452" s="131"/>
      <c r="E1452" s="176"/>
      <c r="F1452" s="158"/>
      <c r="G1452" s="176"/>
      <c r="H1452" s="157" t="s">
        <v>12</v>
      </c>
      <c r="I1452" s="157" t="s">
        <v>994</v>
      </c>
      <c r="J1452" s="176" t="s">
        <v>660</v>
      </c>
      <c r="K1452" s="131"/>
      <c r="L1452" s="176" t="s">
        <v>7</v>
      </c>
      <c r="M1452" s="158"/>
      <c r="N1452" s="176" t="s">
        <v>7</v>
      </c>
    </row>
    <row r="1453" spans="1:14">
      <c r="A1453" s="52"/>
      <c r="B1453" s="52"/>
      <c r="C1453" s="136"/>
      <c r="D1453" s="136"/>
      <c r="E1453" s="136"/>
      <c r="F1453" s="76"/>
      <c r="G1453" s="136"/>
      <c r="H1453" s="52" t="s">
        <v>1915</v>
      </c>
      <c r="I1453" s="52" t="s">
        <v>666</v>
      </c>
      <c r="J1453" s="79">
        <v>683000</v>
      </c>
      <c r="K1453" s="79"/>
      <c r="L1453" s="41">
        <v>471000</v>
      </c>
      <c r="M1453" s="63"/>
      <c r="N1453" s="79">
        <v>441641.5</v>
      </c>
    </row>
    <row r="1454" spans="1:14">
      <c r="A1454" s="54"/>
      <c r="B1454" s="54"/>
      <c r="C1454" s="136"/>
      <c r="D1454" s="136"/>
      <c r="E1454" s="136"/>
      <c r="F1454" s="76"/>
      <c r="G1454" s="136"/>
      <c r="H1454" s="54"/>
      <c r="I1454" s="54"/>
      <c r="J1454" s="79">
        <v>0</v>
      </c>
      <c r="K1454" s="79"/>
      <c r="L1454" s="41">
        <v>0</v>
      </c>
      <c r="M1454" s="63"/>
      <c r="N1454" s="79">
        <v>0</v>
      </c>
    </row>
    <row r="1455" spans="1:14">
      <c r="A1455" s="52"/>
      <c r="B1455" s="52"/>
      <c r="C1455" s="136"/>
      <c r="D1455" s="136"/>
      <c r="E1455" s="136"/>
      <c r="F1455" s="76"/>
      <c r="G1455" s="136"/>
      <c r="H1455" s="50" t="s">
        <v>997</v>
      </c>
      <c r="I1455" s="52" t="s">
        <v>1654</v>
      </c>
      <c r="J1455" s="79">
        <v>32800</v>
      </c>
      <c r="K1455" s="79"/>
      <c r="L1455" s="41">
        <v>19000</v>
      </c>
      <c r="M1455" s="63"/>
      <c r="N1455" s="79">
        <v>21557.66</v>
      </c>
    </row>
    <row r="1456" spans="1:14">
      <c r="A1456" s="54"/>
      <c r="B1456" s="54"/>
      <c r="C1456" s="136"/>
      <c r="D1456" s="136"/>
      <c r="E1456" s="136"/>
      <c r="F1456" s="76"/>
      <c r="G1456" s="136"/>
      <c r="I1456" s="16"/>
      <c r="J1456" s="79">
        <v>0</v>
      </c>
      <c r="K1456" s="79"/>
      <c r="L1456" s="124"/>
      <c r="M1456" s="63"/>
      <c r="N1456" s="79">
        <v>0</v>
      </c>
    </row>
    <row r="1457" spans="1:14">
      <c r="A1457" s="52"/>
      <c r="B1457" s="52"/>
      <c r="C1457" s="136"/>
      <c r="D1457" s="136"/>
      <c r="E1457" s="136"/>
      <c r="F1457" s="76"/>
      <c r="G1457" s="136"/>
      <c r="H1457" s="52" t="s">
        <v>1917</v>
      </c>
      <c r="I1457" s="52" t="s">
        <v>1193</v>
      </c>
      <c r="J1457" s="79">
        <v>240000</v>
      </c>
      <c r="K1457" s="79"/>
      <c r="L1457" s="41">
        <v>44000</v>
      </c>
      <c r="M1457" s="63"/>
      <c r="N1457" s="79">
        <v>192941.78</v>
      </c>
    </row>
    <row r="1458" spans="1:14">
      <c r="A1458" s="54"/>
      <c r="B1458" s="54"/>
      <c r="C1458" s="136"/>
      <c r="D1458" s="136"/>
      <c r="E1458" s="136"/>
      <c r="F1458" s="76"/>
      <c r="G1458" s="136"/>
      <c r="H1458" s="54"/>
      <c r="I1458" s="54"/>
      <c r="J1458" s="79">
        <v>0</v>
      </c>
      <c r="K1458" s="79"/>
      <c r="L1458" s="41">
        <v>0</v>
      </c>
      <c r="M1458" s="63"/>
      <c r="N1458" s="79">
        <v>0</v>
      </c>
    </row>
    <row r="1459" spans="1:14">
      <c r="A1459" s="52"/>
      <c r="B1459" s="52"/>
      <c r="C1459" s="136"/>
      <c r="D1459" s="136"/>
      <c r="E1459" s="136"/>
      <c r="F1459" s="76"/>
      <c r="G1459" s="136"/>
      <c r="H1459" s="52" t="s">
        <v>1928</v>
      </c>
      <c r="I1459" s="52" t="s">
        <v>1366</v>
      </c>
      <c r="J1459" s="79">
        <v>190000</v>
      </c>
      <c r="K1459" s="79"/>
      <c r="L1459" s="41">
        <v>160500</v>
      </c>
      <c r="M1459" s="63"/>
      <c r="N1459" s="79">
        <v>151600</v>
      </c>
    </row>
    <row r="1460" spans="1:14">
      <c r="A1460" s="54"/>
      <c r="B1460" s="54"/>
      <c r="C1460" s="136"/>
      <c r="D1460" s="136"/>
      <c r="E1460" s="136"/>
      <c r="F1460" s="76"/>
      <c r="G1460" s="136"/>
      <c r="H1460" s="56"/>
      <c r="I1460" s="52"/>
      <c r="J1460" s="79">
        <v>0</v>
      </c>
      <c r="K1460" s="79"/>
      <c r="L1460" s="79">
        <v>0</v>
      </c>
      <c r="M1460" s="63"/>
      <c r="N1460" s="79"/>
    </row>
    <row r="1461" spans="1:14">
      <c r="A1461" s="50" t="s">
        <v>1620</v>
      </c>
      <c r="B1461" s="52" t="s">
        <v>1877</v>
      </c>
      <c r="C1461" s="41">
        <f>SUM(C1463:C1475)</f>
        <v>830000</v>
      </c>
      <c r="D1461" s="41"/>
      <c r="E1461" s="41">
        <f>SUM(E1463:E1475)</f>
        <v>1268200</v>
      </c>
      <c r="F1461" s="41">
        <f>SUM(F1463:F1475)</f>
        <v>0</v>
      </c>
      <c r="G1461" s="41">
        <f>SUM(G1463:G1475)</f>
        <v>998307.77</v>
      </c>
      <c r="H1461" s="52" t="s">
        <v>1464</v>
      </c>
      <c r="I1461" s="52" t="s">
        <v>1877</v>
      </c>
      <c r="J1461" s="41">
        <f>SUM(J1463:J1498)</f>
        <v>830000</v>
      </c>
      <c r="K1461" s="41"/>
      <c r="L1461" s="41">
        <f>SUM(L1463:L1498)</f>
        <v>1306400</v>
      </c>
      <c r="M1461" s="41">
        <f>SUM(M1463:M1498)</f>
        <v>0</v>
      </c>
      <c r="N1461" s="41">
        <f>SUM(N1463:N1498)</f>
        <v>1436332.0399999998</v>
      </c>
    </row>
    <row r="1462" spans="1:14">
      <c r="A1462" s="157" t="s">
        <v>12</v>
      </c>
      <c r="B1462" s="157" t="s">
        <v>994</v>
      </c>
      <c r="C1462" s="176" t="s">
        <v>660</v>
      </c>
      <c r="D1462" s="131"/>
      <c r="E1462" s="176" t="s">
        <v>7</v>
      </c>
      <c r="F1462" s="158"/>
      <c r="G1462" s="176" t="s">
        <v>7</v>
      </c>
      <c r="H1462" s="157" t="s">
        <v>12</v>
      </c>
      <c r="I1462" s="157" t="s">
        <v>994</v>
      </c>
      <c r="J1462" s="176" t="s">
        <v>660</v>
      </c>
      <c r="K1462" s="131"/>
      <c r="L1462" s="176" t="s">
        <v>7</v>
      </c>
      <c r="M1462" s="158"/>
      <c r="N1462" s="176" t="s">
        <v>7</v>
      </c>
    </row>
    <row r="1463" spans="1:14">
      <c r="A1463" s="52" t="s">
        <v>1277</v>
      </c>
      <c r="B1463" s="52" t="s">
        <v>1878</v>
      </c>
      <c r="C1463" s="79">
        <v>170000</v>
      </c>
      <c r="D1463" s="79"/>
      <c r="E1463" s="41">
        <v>260000</v>
      </c>
      <c r="F1463" s="63"/>
      <c r="G1463" s="79">
        <v>178718.17</v>
      </c>
      <c r="H1463" s="52" t="s">
        <v>1915</v>
      </c>
      <c r="I1463" s="52" t="s">
        <v>666</v>
      </c>
      <c r="J1463" s="79">
        <v>290000</v>
      </c>
      <c r="K1463" s="79"/>
      <c r="L1463" s="52">
        <v>471000</v>
      </c>
      <c r="M1463" s="63"/>
      <c r="N1463" s="79">
        <v>468936.98</v>
      </c>
    </row>
    <row r="1464" spans="1:14">
      <c r="A1464" s="62"/>
      <c r="C1464" s="79">
        <v>0</v>
      </c>
      <c r="D1464" s="79"/>
      <c r="E1464" s="132">
        <v>0</v>
      </c>
      <c r="F1464" s="63"/>
      <c r="G1464" s="79">
        <v>0</v>
      </c>
      <c r="H1464" s="62"/>
      <c r="I1464" s="16"/>
      <c r="J1464" s="79">
        <v>0</v>
      </c>
      <c r="K1464" s="79"/>
      <c r="L1464" s="16"/>
      <c r="M1464" s="63"/>
      <c r="N1464" s="79">
        <v>0</v>
      </c>
    </row>
    <row r="1465" spans="1:14">
      <c r="A1465" s="50" t="s">
        <v>372</v>
      </c>
      <c r="B1465" s="16" t="s">
        <v>52</v>
      </c>
      <c r="C1465" s="79">
        <v>10000</v>
      </c>
      <c r="D1465" s="79"/>
      <c r="E1465" s="132">
        <v>5000</v>
      </c>
      <c r="F1465" s="63"/>
      <c r="G1465" s="79">
        <v>834</v>
      </c>
      <c r="H1465" s="50" t="s">
        <v>1932</v>
      </c>
      <c r="I1465" s="16" t="s">
        <v>1369</v>
      </c>
      <c r="J1465" s="79">
        <v>80000</v>
      </c>
      <c r="K1465" s="79"/>
      <c r="L1465" s="16">
        <v>99000</v>
      </c>
      <c r="M1465" s="63"/>
      <c r="N1465" s="79">
        <v>91759.65</v>
      </c>
    </row>
    <row r="1466" spans="1:14">
      <c r="A1466" s="50"/>
      <c r="C1466" s="79">
        <v>0</v>
      </c>
      <c r="D1466" s="79"/>
      <c r="E1466" s="132">
        <v>0</v>
      </c>
      <c r="F1466" s="63"/>
      <c r="G1466" s="79">
        <v>0</v>
      </c>
      <c r="H1466" s="50"/>
      <c r="I1466" s="16"/>
      <c r="J1466" s="79">
        <v>0</v>
      </c>
      <c r="K1466" s="79"/>
      <c r="L1466" s="41">
        <v>0</v>
      </c>
      <c r="M1466" s="63"/>
      <c r="N1466" s="79">
        <v>0</v>
      </c>
    </row>
    <row r="1467" spans="1:14">
      <c r="A1467" s="52" t="s">
        <v>373</v>
      </c>
      <c r="B1467" s="52" t="s">
        <v>1879</v>
      </c>
      <c r="C1467" s="79">
        <v>80000</v>
      </c>
      <c r="D1467" s="79"/>
      <c r="E1467" s="41">
        <v>70000</v>
      </c>
      <c r="F1467" s="63"/>
      <c r="G1467" s="79">
        <v>78657</v>
      </c>
      <c r="H1467" s="52" t="s">
        <v>1933</v>
      </c>
      <c r="I1467" s="52" t="s">
        <v>654</v>
      </c>
      <c r="J1467" s="79">
        <v>120000</v>
      </c>
      <c r="K1467" s="79"/>
      <c r="L1467" s="41">
        <v>200000</v>
      </c>
      <c r="M1467" s="63"/>
      <c r="N1467" s="79">
        <v>196370.8</v>
      </c>
    </row>
    <row r="1468" spans="1:14">
      <c r="A1468" s="52"/>
      <c r="C1468" s="79">
        <v>0</v>
      </c>
      <c r="D1468" s="79"/>
      <c r="E1468" s="41">
        <v>0</v>
      </c>
      <c r="F1468" s="63"/>
      <c r="G1468" s="79">
        <v>0</v>
      </c>
      <c r="H1468" s="52"/>
      <c r="I1468" s="16"/>
      <c r="J1468" s="79">
        <v>0</v>
      </c>
      <c r="K1468" s="79"/>
      <c r="L1468" s="41">
        <v>0</v>
      </c>
      <c r="M1468" s="63"/>
      <c r="N1468" s="79">
        <v>0</v>
      </c>
    </row>
    <row r="1469" spans="1:14">
      <c r="A1469" s="52" t="s">
        <v>997</v>
      </c>
      <c r="B1469" s="52" t="s">
        <v>1880</v>
      </c>
      <c r="C1469" s="79">
        <v>200000</v>
      </c>
      <c r="D1469" s="79"/>
      <c r="E1469" s="41">
        <v>410000</v>
      </c>
      <c r="F1469" s="63"/>
      <c r="G1469" s="79">
        <v>405313.6</v>
      </c>
      <c r="H1469" s="52" t="s">
        <v>1916</v>
      </c>
      <c r="I1469" s="52" t="s">
        <v>647</v>
      </c>
      <c r="J1469" s="79">
        <v>32000</v>
      </c>
      <c r="K1469" s="79"/>
      <c r="L1469" s="41">
        <v>32000</v>
      </c>
      <c r="M1469" s="63"/>
      <c r="N1469" s="79">
        <v>31685.75</v>
      </c>
    </row>
    <row r="1470" spans="1:14">
      <c r="A1470" s="52"/>
      <c r="C1470" s="79">
        <v>0</v>
      </c>
      <c r="D1470" s="79"/>
      <c r="E1470" s="41">
        <v>0</v>
      </c>
      <c r="F1470" s="63"/>
      <c r="G1470" s="79">
        <v>0</v>
      </c>
      <c r="H1470" s="52"/>
      <c r="I1470" s="16"/>
      <c r="J1470" s="79">
        <v>0</v>
      </c>
      <c r="K1470" s="79"/>
      <c r="L1470" s="41">
        <v>0</v>
      </c>
      <c r="M1470" s="63"/>
      <c r="N1470" s="79">
        <v>0</v>
      </c>
    </row>
    <row r="1471" spans="1:14">
      <c r="A1471" s="52" t="s">
        <v>1288</v>
      </c>
      <c r="B1471" s="52" t="s">
        <v>1881</v>
      </c>
      <c r="C1471" s="79">
        <v>90000</v>
      </c>
      <c r="D1471" s="79"/>
      <c r="E1471" s="41">
        <v>193200</v>
      </c>
      <c r="F1471" s="63"/>
      <c r="G1471" s="79">
        <v>70520</v>
      </c>
      <c r="H1471" s="52" t="s">
        <v>1917</v>
      </c>
      <c r="I1471" s="52" t="s">
        <v>1193</v>
      </c>
      <c r="J1471" s="79">
        <v>80000</v>
      </c>
      <c r="K1471" s="79"/>
      <c r="L1471" s="41">
        <v>160000</v>
      </c>
      <c r="M1471" s="63"/>
      <c r="N1471" s="79">
        <v>113767.4</v>
      </c>
    </row>
    <row r="1472" spans="1:14">
      <c r="A1472" s="52"/>
      <c r="C1472" s="79">
        <v>0</v>
      </c>
      <c r="D1472" s="79"/>
      <c r="E1472" s="41">
        <v>0</v>
      </c>
      <c r="F1472" s="63"/>
      <c r="G1472" s="79">
        <v>0</v>
      </c>
      <c r="H1472" s="52"/>
      <c r="I1472" s="16"/>
      <c r="J1472" s="79">
        <v>0</v>
      </c>
      <c r="K1472" s="79"/>
      <c r="L1472" s="41"/>
      <c r="M1472" s="63"/>
      <c r="N1472" s="79">
        <v>0</v>
      </c>
    </row>
    <row r="1473" spans="1:14">
      <c r="A1473" s="52" t="s">
        <v>379</v>
      </c>
      <c r="B1473" s="52" t="s">
        <v>1882</v>
      </c>
      <c r="C1473" s="79">
        <v>260000</v>
      </c>
      <c r="D1473" s="79"/>
      <c r="E1473" s="41">
        <v>280000</v>
      </c>
      <c r="F1473" s="63"/>
      <c r="G1473" s="79">
        <v>250135</v>
      </c>
      <c r="H1473" s="52" t="s">
        <v>1918</v>
      </c>
      <c r="I1473" s="52" t="s">
        <v>1192</v>
      </c>
      <c r="J1473" s="79">
        <v>12000</v>
      </c>
      <c r="K1473" s="79"/>
      <c r="L1473" s="41">
        <v>12000</v>
      </c>
      <c r="M1473" s="63"/>
      <c r="N1473" s="79">
        <v>11790.49</v>
      </c>
    </row>
    <row r="1474" spans="1:14">
      <c r="A1474" s="52"/>
      <c r="C1474" s="79">
        <v>0</v>
      </c>
      <c r="D1474" s="79"/>
      <c r="E1474" s="132">
        <v>0</v>
      </c>
      <c r="F1474" s="63"/>
      <c r="G1474" s="79">
        <v>0</v>
      </c>
      <c r="H1474" s="52"/>
      <c r="I1474" s="16"/>
      <c r="J1474" s="79">
        <v>0</v>
      </c>
      <c r="K1474" s="79"/>
      <c r="L1474" s="41"/>
      <c r="M1474" s="63"/>
      <c r="N1474" s="79">
        <v>0</v>
      </c>
    </row>
    <row r="1475" spans="1:14">
      <c r="A1475" s="52" t="s">
        <v>386</v>
      </c>
      <c r="B1475" s="52" t="s">
        <v>1883</v>
      </c>
      <c r="C1475" s="79">
        <v>20000</v>
      </c>
      <c r="D1475" s="79"/>
      <c r="E1475" s="132">
        <v>50000</v>
      </c>
      <c r="F1475" s="63"/>
      <c r="G1475" s="79">
        <v>14130</v>
      </c>
      <c r="H1475" s="52" t="s">
        <v>1919</v>
      </c>
      <c r="I1475" s="52" t="s">
        <v>1026</v>
      </c>
      <c r="J1475" s="79">
        <v>32000</v>
      </c>
      <c r="K1475" s="79"/>
      <c r="L1475" s="41">
        <v>32000</v>
      </c>
      <c r="M1475" s="63"/>
      <c r="N1475" s="79">
        <v>31760.880000000001</v>
      </c>
    </row>
    <row r="1476" spans="1:14">
      <c r="A1476" s="52"/>
      <c r="B1476" s="52" t="s">
        <v>1884</v>
      </c>
      <c r="C1476" s="132">
        <v>0</v>
      </c>
      <c r="D1476" s="132"/>
      <c r="E1476" s="132"/>
      <c r="F1476" s="63"/>
      <c r="G1476" s="132">
        <v>0</v>
      </c>
      <c r="H1476" s="52"/>
      <c r="I1476" s="52"/>
      <c r="J1476" s="79">
        <v>0</v>
      </c>
      <c r="K1476" s="79"/>
      <c r="L1476" s="41">
        <v>0</v>
      </c>
      <c r="M1476" s="63"/>
      <c r="N1476" s="79">
        <v>0</v>
      </c>
    </row>
    <row r="1477" spans="1:14">
      <c r="A1477" s="50"/>
      <c r="B1477" s="52"/>
      <c r="C1477" s="132"/>
      <c r="D1477" s="132"/>
      <c r="E1477" s="52"/>
      <c r="F1477" s="63"/>
      <c r="G1477" s="132">
        <v>0</v>
      </c>
      <c r="H1477" s="50" t="s">
        <v>1462</v>
      </c>
      <c r="I1477" s="52" t="s">
        <v>52</v>
      </c>
      <c r="J1477" s="79">
        <v>10000</v>
      </c>
      <c r="K1477" s="79"/>
      <c r="L1477" s="41">
        <v>5000</v>
      </c>
      <c r="M1477" s="63"/>
      <c r="N1477" s="79">
        <v>9832</v>
      </c>
    </row>
    <row r="1478" spans="1:14">
      <c r="C1478" s="115"/>
      <c r="D1478" s="115"/>
      <c r="E1478" s="52">
        <v>0</v>
      </c>
      <c r="F1478" s="77"/>
      <c r="G1478" s="115"/>
      <c r="H1478" s="50"/>
      <c r="I1478" s="52"/>
      <c r="J1478" s="79">
        <v>0</v>
      </c>
      <c r="K1478" s="79"/>
      <c r="L1478" s="41">
        <v>0</v>
      </c>
      <c r="M1478" s="63"/>
      <c r="N1478" s="79">
        <v>0</v>
      </c>
    </row>
    <row r="1479" spans="1:14">
      <c r="C1479" s="115"/>
      <c r="D1479" s="115"/>
      <c r="E1479" s="16"/>
      <c r="F1479" s="77"/>
      <c r="G1479" s="115"/>
      <c r="H1479" s="52" t="s">
        <v>1920</v>
      </c>
      <c r="I1479" s="52" t="s">
        <v>1717</v>
      </c>
      <c r="J1479" s="79">
        <v>20000</v>
      </c>
      <c r="K1479" s="79"/>
      <c r="L1479" s="41">
        <v>19000</v>
      </c>
      <c r="M1479" s="63"/>
      <c r="N1479" s="79">
        <v>19805.13</v>
      </c>
    </row>
    <row r="1480" spans="1:14">
      <c r="A1480" s="50"/>
      <c r="B1480" s="52"/>
      <c r="C1480" s="104"/>
      <c r="D1480" s="104"/>
      <c r="E1480" s="16"/>
      <c r="F1480" s="47"/>
      <c r="G1480" s="104"/>
      <c r="H1480" s="52"/>
      <c r="I1480" s="52"/>
      <c r="J1480" s="79">
        <v>0</v>
      </c>
      <c r="K1480" s="79"/>
      <c r="L1480" s="41">
        <v>0</v>
      </c>
      <c r="M1480" s="63"/>
      <c r="N1480" s="79">
        <v>0</v>
      </c>
    </row>
    <row r="1481" spans="1:14">
      <c r="A1481" s="52"/>
      <c r="B1481" s="52"/>
      <c r="C1481" s="104"/>
      <c r="D1481" s="104"/>
      <c r="E1481" s="52"/>
      <c r="F1481" s="47"/>
      <c r="G1481" s="104"/>
      <c r="H1481" s="52" t="s">
        <v>1923</v>
      </c>
      <c r="I1481" s="52" t="s">
        <v>1361</v>
      </c>
      <c r="J1481" s="79">
        <v>12300</v>
      </c>
      <c r="K1481" s="79"/>
      <c r="L1481" s="41">
        <v>12000</v>
      </c>
      <c r="M1481" s="63"/>
      <c r="N1481" s="79">
        <v>12154.9</v>
      </c>
    </row>
    <row r="1482" spans="1:14">
      <c r="A1482" s="52"/>
      <c r="C1482" s="104"/>
      <c r="D1482" s="104"/>
      <c r="E1482" s="52"/>
      <c r="F1482" s="47"/>
      <c r="G1482" s="104"/>
      <c r="H1482" s="52"/>
      <c r="I1482" s="16"/>
      <c r="J1482" s="79">
        <v>0</v>
      </c>
      <c r="K1482" s="79"/>
      <c r="L1482" s="41">
        <v>0</v>
      </c>
      <c r="M1482" s="63"/>
      <c r="N1482" s="79">
        <v>0</v>
      </c>
    </row>
    <row r="1483" spans="1:14">
      <c r="A1483" s="52"/>
      <c r="B1483" s="52"/>
      <c r="C1483" s="104"/>
      <c r="D1483" s="104"/>
      <c r="E1483" s="16"/>
      <c r="F1483" s="47"/>
      <c r="G1483" s="104"/>
      <c r="H1483" s="52" t="s">
        <v>1925</v>
      </c>
      <c r="I1483" s="52" t="s">
        <v>1363</v>
      </c>
      <c r="J1483" s="79">
        <v>3100</v>
      </c>
      <c r="K1483" s="79"/>
      <c r="L1483" s="41">
        <v>3100</v>
      </c>
      <c r="M1483" s="63"/>
      <c r="N1483" s="79">
        <v>12796</v>
      </c>
    </row>
    <row r="1484" spans="1:14">
      <c r="A1484" s="52"/>
      <c r="C1484" s="104"/>
      <c r="D1484" s="104"/>
      <c r="E1484" s="52"/>
      <c r="F1484" s="47"/>
      <c r="G1484" s="104"/>
      <c r="H1484" s="52"/>
      <c r="I1484" s="16"/>
      <c r="J1484" s="79">
        <v>0</v>
      </c>
      <c r="K1484" s="79"/>
      <c r="L1484" s="41">
        <v>0</v>
      </c>
      <c r="M1484" s="63"/>
      <c r="N1484" s="79">
        <v>0</v>
      </c>
    </row>
    <row r="1485" spans="1:14">
      <c r="A1485" s="52"/>
      <c r="B1485" s="52"/>
      <c r="C1485" s="104"/>
      <c r="D1485" s="104"/>
      <c r="E1485" s="16"/>
      <c r="F1485" s="47"/>
      <c r="G1485" s="104"/>
      <c r="H1485" s="52" t="s">
        <v>1926</v>
      </c>
      <c r="I1485" s="52" t="s">
        <v>649</v>
      </c>
      <c r="J1485" s="79">
        <v>4600</v>
      </c>
      <c r="K1485" s="79"/>
      <c r="L1485" s="41">
        <v>4600</v>
      </c>
      <c r="M1485" s="63"/>
      <c r="N1485" s="79">
        <v>4406.3900000000003</v>
      </c>
    </row>
    <row r="1486" spans="1:14">
      <c r="A1486" s="52"/>
      <c r="C1486" s="104"/>
      <c r="D1486" s="104"/>
      <c r="E1486" s="52"/>
      <c r="F1486" s="47"/>
      <c r="G1486" s="104"/>
      <c r="H1486" s="52"/>
      <c r="I1486" s="16"/>
      <c r="J1486" s="79">
        <v>0</v>
      </c>
      <c r="K1486" s="79"/>
      <c r="L1486" s="41">
        <v>0</v>
      </c>
      <c r="M1486" s="63"/>
      <c r="N1486" s="79">
        <v>0</v>
      </c>
    </row>
    <row r="1487" spans="1:14">
      <c r="A1487" s="52"/>
      <c r="B1487" s="52"/>
      <c r="C1487" s="104"/>
      <c r="D1487" s="104"/>
      <c r="E1487" s="16"/>
      <c r="F1487" s="47"/>
      <c r="G1487" s="104"/>
      <c r="H1487" s="52" t="s">
        <v>1927</v>
      </c>
      <c r="I1487" s="52" t="s">
        <v>818</v>
      </c>
      <c r="J1487" s="79">
        <v>400</v>
      </c>
      <c r="K1487" s="79"/>
      <c r="L1487" s="41">
        <v>400</v>
      </c>
      <c r="M1487" s="63"/>
      <c r="N1487" s="79">
        <v>416.49</v>
      </c>
    </row>
    <row r="1488" spans="1:14">
      <c r="A1488" s="52"/>
      <c r="C1488" s="104"/>
      <c r="D1488" s="104"/>
      <c r="E1488" s="52"/>
      <c r="F1488" s="47"/>
      <c r="G1488" s="104"/>
      <c r="H1488" s="52"/>
      <c r="I1488" s="16"/>
      <c r="J1488" s="79">
        <v>0</v>
      </c>
      <c r="K1488" s="79"/>
      <c r="L1488" s="41">
        <v>0</v>
      </c>
      <c r="M1488" s="63"/>
      <c r="N1488" s="79">
        <v>0</v>
      </c>
    </row>
    <row r="1489" spans="1:14">
      <c r="A1489" s="52"/>
      <c r="B1489" s="52"/>
      <c r="C1489" s="115"/>
      <c r="D1489" s="115"/>
      <c r="E1489" s="16"/>
      <c r="F1489" s="77"/>
      <c r="G1489" s="115"/>
      <c r="H1489" s="52" t="s">
        <v>1928</v>
      </c>
      <c r="I1489" s="52" t="s">
        <v>1366</v>
      </c>
      <c r="J1489" s="79">
        <v>80000</v>
      </c>
      <c r="K1489" s="79"/>
      <c r="L1489" s="41">
        <v>100200</v>
      </c>
      <c r="M1489" s="63"/>
      <c r="N1489" s="79">
        <v>91064</v>
      </c>
    </row>
    <row r="1490" spans="1:14">
      <c r="A1490" s="52"/>
      <c r="C1490" s="115"/>
      <c r="D1490" s="115"/>
      <c r="E1490" s="52"/>
      <c r="F1490" s="77"/>
      <c r="G1490" s="115"/>
      <c r="H1490" s="52"/>
      <c r="I1490" s="16"/>
      <c r="J1490" s="79">
        <v>0</v>
      </c>
      <c r="K1490" s="79"/>
      <c r="L1490" s="41">
        <v>0</v>
      </c>
      <c r="M1490" s="63"/>
      <c r="N1490" s="79">
        <v>0</v>
      </c>
    </row>
    <row r="1491" spans="1:14">
      <c r="A1491" s="52"/>
      <c r="B1491" s="52"/>
      <c r="C1491" s="140"/>
      <c r="D1491" s="140"/>
      <c r="E1491" s="16"/>
      <c r="F1491" s="122"/>
      <c r="G1491" s="140"/>
      <c r="H1491" s="52" t="s">
        <v>1758</v>
      </c>
      <c r="I1491" s="52" t="s">
        <v>1543</v>
      </c>
      <c r="J1491" s="79">
        <v>28000</v>
      </c>
      <c r="K1491" s="79"/>
      <c r="L1491" s="41">
        <v>27900</v>
      </c>
      <c r="M1491" s="63"/>
      <c r="N1491" s="79">
        <v>112558.9</v>
      </c>
    </row>
    <row r="1492" spans="1:14">
      <c r="A1492" s="52"/>
      <c r="C1492" s="137"/>
      <c r="D1492" s="137"/>
      <c r="E1492" s="52"/>
      <c r="F1492" s="138"/>
      <c r="G1492" s="137"/>
      <c r="H1492" s="52"/>
      <c r="I1492" s="52"/>
      <c r="J1492" s="79">
        <v>0</v>
      </c>
      <c r="K1492" s="79"/>
      <c r="L1492" s="41">
        <v>0</v>
      </c>
      <c r="M1492" s="63"/>
      <c r="N1492" s="79">
        <v>0</v>
      </c>
    </row>
    <row r="1493" spans="1:14">
      <c r="A1493" s="52"/>
      <c r="B1493" s="52"/>
      <c r="C1493" s="137"/>
      <c r="D1493" s="137"/>
      <c r="E1493" s="16"/>
      <c r="F1493" s="138"/>
      <c r="G1493" s="137"/>
      <c r="H1493" s="50" t="s">
        <v>1938</v>
      </c>
      <c r="I1493" s="52" t="s">
        <v>521</v>
      </c>
      <c r="J1493" s="79"/>
      <c r="K1493" s="79"/>
      <c r="L1493" s="41">
        <v>102600</v>
      </c>
      <c r="M1493" s="63"/>
      <c r="N1493" s="79">
        <v>166578</v>
      </c>
    </row>
    <row r="1494" spans="1:14">
      <c r="A1494" s="62"/>
      <c r="B1494" s="52"/>
      <c r="C1494" s="137"/>
      <c r="D1494" s="137"/>
      <c r="E1494" s="52"/>
      <c r="F1494" s="138"/>
      <c r="G1494" s="137"/>
      <c r="H1494" s="50"/>
      <c r="I1494" s="52"/>
      <c r="J1494" s="79">
        <v>0</v>
      </c>
      <c r="K1494" s="79"/>
      <c r="L1494" s="41">
        <v>0</v>
      </c>
      <c r="M1494" s="63"/>
      <c r="N1494" s="79">
        <v>0</v>
      </c>
    </row>
    <row r="1495" spans="1:14">
      <c r="A1495" s="50"/>
      <c r="B1495" s="52"/>
      <c r="C1495" s="137"/>
      <c r="D1495" s="137"/>
      <c r="E1495" s="52"/>
      <c r="F1495" s="138"/>
      <c r="G1495" s="137"/>
      <c r="H1495" s="52" t="s">
        <v>277</v>
      </c>
      <c r="I1495" s="16" t="s">
        <v>657</v>
      </c>
      <c r="J1495" s="79">
        <v>16800</v>
      </c>
      <c r="K1495" s="79"/>
      <c r="L1495" s="41">
        <v>16800</v>
      </c>
      <c r="M1495" s="63"/>
      <c r="N1495" s="79">
        <v>36372.28</v>
      </c>
    </row>
    <row r="1496" spans="1:14">
      <c r="A1496" s="50"/>
      <c r="B1496" s="52"/>
      <c r="C1496" s="137"/>
      <c r="D1496" s="137"/>
      <c r="E1496" s="52"/>
      <c r="F1496" s="138"/>
      <c r="G1496" s="137"/>
      <c r="H1496" s="50"/>
      <c r="I1496" s="16"/>
      <c r="J1496" s="79">
        <v>0</v>
      </c>
      <c r="K1496" s="79"/>
      <c r="L1496" s="41">
        <v>0</v>
      </c>
      <c r="M1496" s="63"/>
      <c r="N1496" s="79">
        <v>0</v>
      </c>
    </row>
    <row r="1497" spans="1:14">
      <c r="A1497" s="52"/>
      <c r="C1497" s="137"/>
      <c r="D1497" s="137"/>
      <c r="E1497" s="52"/>
      <c r="F1497" s="138"/>
      <c r="G1497" s="137"/>
      <c r="H1497" s="52" t="s">
        <v>1940</v>
      </c>
      <c r="I1497" s="16" t="s">
        <v>1882</v>
      </c>
      <c r="J1497" s="79">
        <v>8800</v>
      </c>
      <c r="K1497" s="79"/>
      <c r="L1497" s="41">
        <v>8800</v>
      </c>
      <c r="M1497" s="63"/>
      <c r="N1497" s="79">
        <v>24276</v>
      </c>
    </row>
    <row r="1498" spans="1:14">
      <c r="A1498" s="50"/>
      <c r="C1498" s="137"/>
      <c r="D1498" s="137"/>
      <c r="E1498" s="16"/>
      <c r="F1498" s="138"/>
      <c r="G1498" s="137"/>
      <c r="I1498" s="16"/>
      <c r="J1498" s="124"/>
      <c r="K1498" s="124"/>
      <c r="L1498" s="124"/>
      <c r="M1498" s="124"/>
      <c r="N1498" s="83"/>
    </row>
    <row r="1499" spans="1:14">
      <c r="A1499" s="32"/>
      <c r="B1499" s="32"/>
      <c r="C1499" s="115"/>
      <c r="D1499" s="115"/>
      <c r="E1499" s="16"/>
      <c r="F1499" s="77"/>
      <c r="G1499" s="115"/>
      <c r="H1499" s="32"/>
      <c r="I1499" s="32"/>
      <c r="J1499" s="41"/>
      <c r="K1499" s="41"/>
      <c r="L1499" s="41"/>
      <c r="M1499" s="41"/>
      <c r="N1499" s="83"/>
    </row>
    <row r="1500" spans="1:14">
      <c r="A1500" s="111"/>
      <c r="B1500" s="52"/>
      <c r="C1500" s="137"/>
      <c r="D1500" s="137"/>
      <c r="E1500" s="32"/>
      <c r="F1500" s="138"/>
      <c r="G1500" s="137"/>
      <c r="H1500" s="111">
        <v>8152</v>
      </c>
      <c r="I1500" s="52" t="s">
        <v>1829</v>
      </c>
      <c r="J1500" s="41">
        <f>SUM(J1502)</f>
        <v>96000</v>
      </c>
      <c r="K1500" s="41"/>
      <c r="L1500" s="41">
        <f>SUM(L1502)</f>
        <v>90000</v>
      </c>
      <c r="M1500" s="41">
        <f>SUM(M1502)</f>
        <v>0</v>
      </c>
      <c r="N1500" s="41">
        <f>SUM(N1502)</f>
        <v>72351</v>
      </c>
    </row>
    <row r="1501" spans="1:14">
      <c r="A1501" s="54"/>
      <c r="B1501" s="54"/>
      <c r="C1501" s="136"/>
      <c r="D1501" s="136"/>
      <c r="E1501" s="52"/>
      <c r="F1501" s="76"/>
      <c r="G1501" s="136"/>
      <c r="H1501" s="157" t="s">
        <v>12</v>
      </c>
      <c r="I1501" s="157" t="s">
        <v>994</v>
      </c>
      <c r="J1501" s="176" t="s">
        <v>660</v>
      </c>
      <c r="K1501" s="131"/>
      <c r="L1501" s="176" t="s">
        <v>7</v>
      </c>
      <c r="M1501" s="158"/>
      <c r="N1501" s="176" t="s">
        <v>7</v>
      </c>
    </row>
    <row r="1502" spans="1:14">
      <c r="A1502" s="50"/>
      <c r="B1502" s="52"/>
      <c r="C1502" s="137"/>
      <c r="D1502" s="137"/>
      <c r="E1502" s="54"/>
      <c r="F1502" s="138"/>
      <c r="G1502" s="137"/>
      <c r="H1502" s="50" t="s">
        <v>1459</v>
      </c>
      <c r="I1502" s="52" t="s">
        <v>1829</v>
      </c>
      <c r="J1502" s="79">
        <v>96000</v>
      </c>
      <c r="K1502" s="79"/>
      <c r="L1502" s="41">
        <v>90000</v>
      </c>
      <c r="M1502" s="63"/>
      <c r="N1502" s="79">
        <v>72351</v>
      </c>
    </row>
    <row r="1503" spans="1:14">
      <c r="A1503" s="50"/>
      <c r="B1503" s="52"/>
      <c r="C1503" s="137"/>
      <c r="D1503" s="137"/>
      <c r="E1503" s="54"/>
      <c r="F1503" s="138"/>
      <c r="G1503" s="137"/>
      <c r="H1503" s="50"/>
      <c r="I1503" s="52"/>
      <c r="J1503" s="41"/>
      <c r="K1503" s="41"/>
      <c r="L1503" s="41"/>
      <c r="M1503" s="41"/>
      <c r="N1503" s="79"/>
    </row>
    <row r="1504" spans="1:14">
      <c r="A1504" s="88" t="s">
        <v>1621</v>
      </c>
      <c r="B1504" s="52" t="s">
        <v>1885</v>
      </c>
      <c r="C1504" s="83">
        <v>2709000</v>
      </c>
      <c r="D1504" s="83"/>
      <c r="E1504" s="83">
        <v>2813000</v>
      </c>
      <c r="F1504" s="63"/>
      <c r="G1504" s="83">
        <v>2881443.32</v>
      </c>
      <c r="H1504" s="88" t="s">
        <v>1465</v>
      </c>
      <c r="I1504" s="52" t="s">
        <v>1885</v>
      </c>
      <c r="J1504" s="41">
        <f>SUM(J1506,J1511)</f>
        <v>3278000</v>
      </c>
      <c r="K1504" s="41"/>
      <c r="L1504" s="41">
        <f>SUM(L1506,L1511)</f>
        <v>3069300</v>
      </c>
      <c r="M1504" s="41">
        <f>SUM(M1506,M1511)</f>
        <v>0</v>
      </c>
      <c r="N1504" s="41">
        <f>SUM(N1506,N1511)</f>
        <v>3471745.4399999995</v>
      </c>
    </row>
    <row r="1505" spans="1:15">
      <c r="A1505" s="157" t="s">
        <v>12</v>
      </c>
      <c r="B1505" s="157" t="s">
        <v>994</v>
      </c>
      <c r="C1505" s="176" t="s">
        <v>660</v>
      </c>
      <c r="D1505" s="131"/>
      <c r="E1505" s="176" t="s">
        <v>7</v>
      </c>
      <c r="F1505" s="158"/>
      <c r="G1505" s="176" t="s">
        <v>7</v>
      </c>
      <c r="H1505" s="157" t="s">
        <v>12</v>
      </c>
      <c r="I1505" s="157" t="s">
        <v>994</v>
      </c>
      <c r="J1505" s="176" t="s">
        <v>660</v>
      </c>
      <c r="K1505" s="131"/>
      <c r="L1505" s="176" t="s">
        <v>7</v>
      </c>
      <c r="M1505" s="158"/>
      <c r="N1505" s="176" t="s">
        <v>7</v>
      </c>
    </row>
    <row r="1506" spans="1:15">
      <c r="A1506" s="88"/>
      <c r="C1506" s="104"/>
      <c r="D1506" s="104"/>
      <c r="E1506" s="104"/>
      <c r="F1506" s="47"/>
      <c r="G1506" s="104"/>
      <c r="H1506" s="88" t="s">
        <v>1466</v>
      </c>
      <c r="I1506" s="16" t="s">
        <v>1163</v>
      </c>
      <c r="J1506" s="41">
        <f>SUM(J1508)</f>
        <v>569000</v>
      </c>
      <c r="K1506" s="41"/>
      <c r="L1506" s="41">
        <f>SUM(L1508)</f>
        <v>553000</v>
      </c>
      <c r="M1506" s="41">
        <f>SUM(M1508)</f>
        <v>0</v>
      </c>
      <c r="N1506" s="41">
        <f>SUM(N1508)</f>
        <v>533909.05000000005</v>
      </c>
    </row>
    <row r="1507" spans="1:15">
      <c r="A1507" s="54"/>
      <c r="B1507" s="54"/>
      <c r="C1507" s="104"/>
      <c r="D1507" s="104"/>
      <c r="E1507" s="104"/>
      <c r="F1507" s="47"/>
      <c r="G1507" s="104"/>
      <c r="H1507" s="157" t="s">
        <v>12</v>
      </c>
      <c r="I1507" s="157" t="s">
        <v>994</v>
      </c>
      <c r="J1507" s="176" t="s">
        <v>660</v>
      </c>
      <c r="K1507" s="131"/>
      <c r="L1507" s="176" t="s">
        <v>7</v>
      </c>
      <c r="M1507" s="158"/>
      <c r="N1507" s="176" t="s">
        <v>7</v>
      </c>
    </row>
    <row r="1508" spans="1:15">
      <c r="A1508" s="52"/>
      <c r="B1508" s="52"/>
      <c r="C1508" s="104"/>
      <c r="D1508" s="104"/>
      <c r="E1508" s="104"/>
      <c r="F1508" s="47"/>
      <c r="G1508" s="104"/>
      <c r="H1508" s="52" t="s">
        <v>1915</v>
      </c>
      <c r="I1508" s="52" t="s">
        <v>666</v>
      </c>
      <c r="J1508" s="79">
        <v>569000</v>
      </c>
      <c r="K1508" s="79"/>
      <c r="L1508" s="41">
        <v>553000</v>
      </c>
      <c r="M1508" s="63"/>
      <c r="N1508" s="79">
        <v>533909.05000000005</v>
      </c>
    </row>
    <row r="1509" spans="1:15">
      <c r="A1509" s="48"/>
      <c r="B1509" s="48"/>
      <c r="C1509" s="104"/>
      <c r="D1509" s="104"/>
      <c r="E1509" s="104"/>
      <c r="F1509" s="47"/>
      <c r="G1509" s="104"/>
      <c r="H1509" s="48"/>
      <c r="I1509" s="48"/>
      <c r="J1509" s="41"/>
      <c r="K1509" s="41"/>
      <c r="L1509" s="41"/>
      <c r="M1509" s="41"/>
      <c r="N1509" s="79"/>
    </row>
    <row r="1510" spans="1:15">
      <c r="A1510" s="48"/>
      <c r="B1510" s="48"/>
      <c r="C1510" s="104"/>
      <c r="D1510" s="104"/>
      <c r="E1510" s="104"/>
      <c r="F1510" s="47"/>
      <c r="G1510" s="104"/>
      <c r="H1510" s="48"/>
      <c r="I1510" s="48"/>
      <c r="J1510" s="41"/>
      <c r="K1510" s="41"/>
      <c r="L1510" s="41"/>
      <c r="M1510" s="41"/>
      <c r="N1510" s="83"/>
    </row>
    <row r="1511" spans="1:15">
      <c r="A1511" s="88" t="s">
        <v>1625</v>
      </c>
      <c r="B1511" s="52" t="s">
        <v>1885</v>
      </c>
      <c r="C1511" s="41">
        <f>SUM(C1513:C1527)</f>
        <v>2709000</v>
      </c>
      <c r="D1511" s="41"/>
      <c r="E1511" s="41">
        <f>SUM(E1513:E1527)</f>
        <v>2813000</v>
      </c>
      <c r="F1511" s="41">
        <f>SUM(F1513:F1527)</f>
        <v>0</v>
      </c>
      <c r="G1511" s="41">
        <f>SUM(G1513:G1527)</f>
        <v>2881443.3200000003</v>
      </c>
      <c r="H1511" s="88" t="s">
        <v>1467</v>
      </c>
      <c r="I1511" s="52" t="s">
        <v>1830</v>
      </c>
      <c r="J1511" s="41">
        <f>SUM(J1513:J1546)</f>
        <v>2709000</v>
      </c>
      <c r="K1511" s="41"/>
      <c r="L1511" s="41">
        <f>SUM(L1513:L1546)</f>
        <v>2516300</v>
      </c>
      <c r="M1511" s="41">
        <f>SUM(M1513:M1546)</f>
        <v>0</v>
      </c>
      <c r="N1511" s="41">
        <f>SUM(N1513:N1546)</f>
        <v>2937836.3899999992</v>
      </c>
      <c r="O1511" s="18"/>
    </row>
    <row r="1512" spans="1:15">
      <c r="A1512" s="157" t="s">
        <v>12</v>
      </c>
      <c r="B1512" s="157" t="s">
        <v>994</v>
      </c>
      <c r="C1512" s="176" t="s">
        <v>660</v>
      </c>
      <c r="D1512" s="131"/>
      <c r="E1512" s="176" t="s">
        <v>7</v>
      </c>
      <c r="F1512" s="158"/>
      <c r="G1512" s="176" t="s">
        <v>7</v>
      </c>
      <c r="H1512" s="157" t="s">
        <v>12</v>
      </c>
      <c r="I1512" s="157" t="s">
        <v>994</v>
      </c>
      <c r="J1512" s="176" t="s">
        <v>660</v>
      </c>
      <c r="K1512" s="131"/>
      <c r="L1512" s="176" t="s">
        <v>7</v>
      </c>
      <c r="M1512" s="158"/>
      <c r="N1512" s="176" t="s">
        <v>7</v>
      </c>
    </row>
    <row r="1513" spans="1:15">
      <c r="A1513" s="50" t="s">
        <v>1277</v>
      </c>
      <c r="B1513" s="16" t="s">
        <v>5</v>
      </c>
      <c r="C1513" s="79">
        <v>1900000</v>
      </c>
      <c r="D1513" s="79"/>
      <c r="E1513" s="16">
        <v>2100000</v>
      </c>
      <c r="F1513" s="63"/>
      <c r="G1513" s="79">
        <v>2114052.52</v>
      </c>
      <c r="H1513" s="50" t="s">
        <v>1932</v>
      </c>
      <c r="I1513" s="16" t="s">
        <v>1369</v>
      </c>
      <c r="J1513" s="79">
        <v>57000</v>
      </c>
      <c r="K1513" s="79"/>
      <c r="L1513" s="16">
        <v>57000</v>
      </c>
      <c r="M1513" s="63"/>
      <c r="N1513" s="79">
        <v>56719.54</v>
      </c>
    </row>
    <row r="1514" spans="1:15">
      <c r="A1514" s="50"/>
      <c r="C1514" s="79">
        <v>0</v>
      </c>
      <c r="D1514" s="79"/>
      <c r="E1514" s="132">
        <v>0</v>
      </c>
      <c r="F1514" s="63"/>
      <c r="G1514" s="79">
        <v>0</v>
      </c>
      <c r="H1514" s="52"/>
      <c r="I1514" s="52"/>
      <c r="J1514" s="79">
        <v>0</v>
      </c>
      <c r="K1514" s="79"/>
      <c r="L1514" s="52"/>
      <c r="M1514" s="63"/>
      <c r="N1514" s="79">
        <v>0</v>
      </c>
    </row>
    <row r="1515" spans="1:15">
      <c r="A1515" s="52" t="s">
        <v>372</v>
      </c>
      <c r="B1515" s="52" t="s">
        <v>52</v>
      </c>
      <c r="C1515" s="79">
        <v>30000</v>
      </c>
      <c r="D1515" s="79"/>
      <c r="E1515" s="132">
        <v>8000</v>
      </c>
      <c r="F1515" s="63"/>
      <c r="G1515" s="79">
        <v>32130</v>
      </c>
      <c r="H1515" s="52" t="s">
        <v>1933</v>
      </c>
      <c r="I1515" s="52" t="s">
        <v>654</v>
      </c>
      <c r="J1515" s="79">
        <v>2100400</v>
      </c>
      <c r="K1515" s="79"/>
      <c r="L1515" s="52">
        <v>1700000</v>
      </c>
      <c r="M1515" s="63"/>
      <c r="N1515" s="79">
        <v>2142222.85</v>
      </c>
    </row>
    <row r="1516" spans="1:15">
      <c r="A1516" s="52"/>
      <c r="B1516" s="52"/>
      <c r="C1516" s="79">
        <v>0</v>
      </c>
      <c r="D1516" s="79"/>
      <c r="E1516" s="132">
        <v>0</v>
      </c>
      <c r="F1516" s="63"/>
      <c r="G1516" s="79"/>
      <c r="H1516" s="52"/>
      <c r="I1516" s="52"/>
      <c r="J1516" s="79">
        <v>0</v>
      </c>
      <c r="K1516" s="79"/>
      <c r="L1516" s="41">
        <v>0</v>
      </c>
      <c r="M1516" s="63"/>
      <c r="N1516" s="79">
        <v>0</v>
      </c>
    </row>
    <row r="1517" spans="1:15">
      <c r="A1517" s="52" t="s">
        <v>997</v>
      </c>
      <c r="B1517" s="52" t="s">
        <v>1802</v>
      </c>
      <c r="C1517" s="79">
        <v>36000</v>
      </c>
      <c r="D1517" s="79"/>
      <c r="E1517" s="132">
        <v>55000</v>
      </c>
      <c r="F1517" s="63"/>
      <c r="G1517" s="79">
        <v>36256</v>
      </c>
      <c r="H1517" s="52" t="s">
        <v>1916</v>
      </c>
      <c r="I1517" s="52" t="s">
        <v>647</v>
      </c>
      <c r="J1517" s="79">
        <v>35800</v>
      </c>
      <c r="K1517" s="79"/>
      <c r="L1517" s="41">
        <v>30000</v>
      </c>
      <c r="M1517" s="63"/>
      <c r="N1517" s="79">
        <v>19329.830000000002</v>
      </c>
    </row>
    <row r="1518" spans="1:15">
      <c r="A1518" s="52"/>
      <c r="B1518" s="52"/>
      <c r="C1518" s="79">
        <v>0</v>
      </c>
      <c r="D1518" s="79"/>
      <c r="E1518" s="132">
        <v>0</v>
      </c>
      <c r="F1518" s="63"/>
      <c r="G1518" s="79">
        <v>0</v>
      </c>
      <c r="H1518" s="52"/>
      <c r="I1518" s="52"/>
      <c r="J1518" s="79">
        <v>0</v>
      </c>
      <c r="K1518" s="79"/>
      <c r="L1518" s="41">
        <v>0</v>
      </c>
      <c r="M1518" s="63"/>
      <c r="N1518" s="79">
        <v>0</v>
      </c>
    </row>
    <row r="1519" spans="1:15">
      <c r="A1519" s="52" t="s">
        <v>1288</v>
      </c>
      <c r="B1519" s="52" t="s">
        <v>1886</v>
      </c>
      <c r="C1519" s="79">
        <v>200000</v>
      </c>
      <c r="D1519" s="79"/>
      <c r="E1519" s="41">
        <v>220000</v>
      </c>
      <c r="F1519" s="63"/>
      <c r="G1519" s="79">
        <v>197416.36</v>
      </c>
      <c r="H1519" s="52" t="s">
        <v>1917</v>
      </c>
      <c r="I1519" s="52" t="s">
        <v>1355</v>
      </c>
      <c r="J1519" s="79">
        <v>124100</v>
      </c>
      <c r="K1519" s="79"/>
      <c r="L1519" s="41">
        <v>95000</v>
      </c>
      <c r="M1519" s="63"/>
      <c r="N1519" s="79">
        <v>120485.67</v>
      </c>
    </row>
    <row r="1520" spans="1:15">
      <c r="A1520" s="52"/>
      <c r="B1520" s="52"/>
      <c r="C1520" s="79">
        <v>0</v>
      </c>
      <c r="D1520" s="79"/>
      <c r="E1520" s="132">
        <v>0</v>
      </c>
      <c r="F1520" s="63"/>
      <c r="G1520" s="79">
        <v>0</v>
      </c>
      <c r="H1520" s="52"/>
      <c r="I1520" s="52"/>
      <c r="J1520" s="79">
        <v>0</v>
      </c>
      <c r="K1520" s="79"/>
      <c r="L1520" s="41">
        <v>0</v>
      </c>
      <c r="M1520" s="63"/>
      <c r="N1520" s="79">
        <v>0</v>
      </c>
    </row>
    <row r="1521" spans="1:14">
      <c r="A1521" s="52" t="s">
        <v>379</v>
      </c>
      <c r="B1521" s="52" t="s">
        <v>1887</v>
      </c>
      <c r="C1521" s="79">
        <v>163000</v>
      </c>
      <c r="D1521" s="79"/>
      <c r="E1521" s="52">
        <v>150000</v>
      </c>
      <c r="F1521" s="63"/>
      <c r="G1521" s="79">
        <v>194335.2</v>
      </c>
      <c r="H1521" s="52" t="s">
        <v>1918</v>
      </c>
      <c r="I1521" s="52" t="s">
        <v>1357</v>
      </c>
      <c r="J1521" s="79">
        <v>2000</v>
      </c>
      <c r="K1521" s="79"/>
      <c r="L1521" s="41">
        <v>29000</v>
      </c>
      <c r="M1521" s="63"/>
      <c r="N1521" s="79">
        <v>1928.61</v>
      </c>
    </row>
    <row r="1522" spans="1:14">
      <c r="A1522" s="52"/>
      <c r="B1522" s="52"/>
      <c r="C1522" s="79"/>
      <c r="D1522" s="79"/>
      <c r="E1522" s="52"/>
      <c r="F1522" s="63"/>
      <c r="G1522" s="79"/>
      <c r="H1522" s="52"/>
      <c r="I1522" s="52"/>
      <c r="J1522" s="79">
        <v>0</v>
      </c>
      <c r="K1522" s="79"/>
      <c r="L1522" s="41">
        <v>0</v>
      </c>
      <c r="M1522" s="63"/>
      <c r="N1522" s="79">
        <v>0</v>
      </c>
    </row>
    <row r="1523" spans="1:14">
      <c r="A1523" s="50" t="s">
        <v>387</v>
      </c>
      <c r="B1523" s="33" t="s">
        <v>1843</v>
      </c>
      <c r="C1523" s="79">
        <v>155000</v>
      </c>
      <c r="D1523" s="79"/>
      <c r="E1523" s="145">
        <v>130000</v>
      </c>
      <c r="F1523" s="63"/>
      <c r="G1523" s="79">
        <v>155706.23999999999</v>
      </c>
      <c r="H1523" s="52" t="s">
        <v>1919</v>
      </c>
      <c r="I1523" s="52" t="s">
        <v>1026</v>
      </c>
      <c r="J1523" s="79">
        <v>18900</v>
      </c>
      <c r="K1523" s="79"/>
      <c r="L1523" s="41">
        <v>12000</v>
      </c>
      <c r="M1523" s="63"/>
      <c r="N1523" s="79">
        <v>13471.86</v>
      </c>
    </row>
    <row r="1524" spans="1:14">
      <c r="A1524" s="50"/>
      <c r="B1524" s="33"/>
      <c r="C1524" s="79">
        <v>0</v>
      </c>
      <c r="D1524" s="79"/>
      <c r="E1524" s="33"/>
      <c r="F1524" s="63"/>
      <c r="G1524" s="79">
        <v>0</v>
      </c>
      <c r="H1524" s="52"/>
      <c r="I1524" s="52"/>
      <c r="J1524" s="79">
        <v>0</v>
      </c>
      <c r="K1524" s="79"/>
      <c r="L1524" s="41">
        <v>0</v>
      </c>
      <c r="M1524" s="63"/>
      <c r="N1524" s="79">
        <v>0</v>
      </c>
    </row>
    <row r="1525" spans="1:14">
      <c r="A1525" s="52" t="s">
        <v>1626</v>
      </c>
      <c r="B1525" s="52" t="s">
        <v>1888</v>
      </c>
      <c r="C1525" s="79">
        <v>200000</v>
      </c>
      <c r="D1525" s="79"/>
      <c r="E1525" s="52">
        <v>130000</v>
      </c>
      <c r="F1525" s="63"/>
      <c r="G1525" s="79">
        <v>151547</v>
      </c>
      <c r="H1525" s="50" t="s">
        <v>1462</v>
      </c>
      <c r="I1525" s="33" t="s">
        <v>52</v>
      </c>
      <c r="J1525" s="79">
        <v>30000</v>
      </c>
      <c r="K1525" s="79"/>
      <c r="L1525" s="41">
        <v>8000</v>
      </c>
      <c r="M1525" s="63"/>
      <c r="N1525" s="79">
        <v>12987</v>
      </c>
    </row>
    <row r="1526" spans="1:14">
      <c r="C1526" s="79">
        <v>0</v>
      </c>
      <c r="D1526" s="79"/>
      <c r="E1526" s="16"/>
      <c r="F1526" s="63"/>
      <c r="G1526" s="79">
        <v>0</v>
      </c>
      <c r="H1526" s="50"/>
      <c r="I1526" s="33"/>
      <c r="J1526" s="79">
        <v>0</v>
      </c>
      <c r="K1526" s="79"/>
      <c r="L1526" s="41">
        <v>0</v>
      </c>
      <c r="M1526" s="63"/>
      <c r="N1526" s="79">
        <v>0</v>
      </c>
    </row>
    <row r="1527" spans="1:14">
      <c r="A1527" s="50" t="s">
        <v>61</v>
      </c>
      <c r="B1527" s="16" t="s">
        <v>1327</v>
      </c>
      <c r="C1527" s="79">
        <v>25000</v>
      </c>
      <c r="D1527" s="79"/>
      <c r="E1527" s="16">
        <v>20000</v>
      </c>
      <c r="F1527" s="63"/>
      <c r="G1527" s="79"/>
      <c r="H1527" s="52" t="s">
        <v>1920</v>
      </c>
      <c r="I1527" s="52" t="s">
        <v>1717</v>
      </c>
      <c r="J1527" s="79">
        <v>6200</v>
      </c>
      <c r="K1527" s="79"/>
      <c r="L1527" s="41">
        <v>4500</v>
      </c>
      <c r="M1527" s="63"/>
      <c r="N1527" s="79">
        <v>4307.13</v>
      </c>
    </row>
    <row r="1528" spans="1:14">
      <c r="A1528" s="52"/>
      <c r="B1528" s="52"/>
      <c r="C1528" s="41" t="s">
        <v>11</v>
      </c>
      <c r="D1528" s="41"/>
      <c r="E1528" s="52"/>
      <c r="F1528" s="75"/>
      <c r="G1528" s="41">
        <v>0</v>
      </c>
      <c r="H1528" s="52"/>
      <c r="I1528" s="52"/>
      <c r="J1528" s="79">
        <v>0</v>
      </c>
      <c r="K1528" s="79"/>
      <c r="L1528" s="41">
        <v>0</v>
      </c>
      <c r="M1528" s="63"/>
      <c r="N1528" s="79">
        <v>0</v>
      </c>
    </row>
    <row r="1529" spans="1:14">
      <c r="A1529" s="52"/>
      <c r="B1529" s="52"/>
      <c r="C1529" s="132"/>
      <c r="D1529" s="132"/>
      <c r="E1529" s="52"/>
      <c r="F1529" s="63"/>
      <c r="G1529" s="132"/>
      <c r="H1529" s="52" t="s">
        <v>1923</v>
      </c>
      <c r="I1529" s="52" t="s">
        <v>1361</v>
      </c>
      <c r="J1529" s="79">
        <v>15400</v>
      </c>
      <c r="K1529" s="79"/>
      <c r="L1529" s="41">
        <v>17000</v>
      </c>
      <c r="M1529" s="63"/>
      <c r="N1529" s="79">
        <v>15274.76</v>
      </c>
    </row>
    <row r="1530" spans="1:14">
      <c r="A1530" s="52"/>
      <c r="B1530" s="52"/>
      <c r="C1530" s="41" t="s">
        <v>11</v>
      </c>
      <c r="D1530" s="41"/>
      <c r="E1530" s="52"/>
      <c r="F1530" s="75"/>
      <c r="G1530" s="41" t="s">
        <v>11</v>
      </c>
      <c r="H1530" s="52"/>
      <c r="I1530" s="52"/>
      <c r="J1530" s="79">
        <v>0</v>
      </c>
      <c r="K1530" s="79"/>
      <c r="L1530" s="41">
        <v>0</v>
      </c>
      <c r="M1530" s="63"/>
      <c r="N1530" s="79">
        <v>0</v>
      </c>
    </row>
    <row r="1531" spans="1:14">
      <c r="A1531" s="52"/>
      <c r="B1531" s="52"/>
      <c r="C1531" s="41" t="s">
        <v>11</v>
      </c>
      <c r="D1531" s="41"/>
      <c r="E1531" s="52"/>
      <c r="F1531" s="75"/>
      <c r="G1531" s="41" t="s">
        <v>11</v>
      </c>
      <c r="H1531" s="52" t="s">
        <v>1925</v>
      </c>
      <c r="I1531" s="52" t="s">
        <v>1363</v>
      </c>
      <c r="J1531" s="79">
        <v>3000</v>
      </c>
      <c r="K1531" s="79"/>
      <c r="L1531" s="41">
        <v>3000</v>
      </c>
      <c r="M1531" s="63"/>
      <c r="N1531" s="79">
        <v>3998</v>
      </c>
    </row>
    <row r="1532" spans="1:14">
      <c r="A1532" s="52"/>
      <c r="B1532" s="52"/>
      <c r="C1532" s="41" t="s">
        <v>11</v>
      </c>
      <c r="D1532" s="41"/>
      <c r="E1532" s="52"/>
      <c r="F1532" s="75"/>
      <c r="G1532" s="41" t="s">
        <v>11</v>
      </c>
      <c r="H1532" s="52"/>
      <c r="I1532" s="52"/>
      <c r="J1532" s="79">
        <v>0</v>
      </c>
      <c r="K1532" s="79"/>
      <c r="L1532" s="41">
        <v>0</v>
      </c>
      <c r="M1532" s="63"/>
      <c r="N1532" s="79">
        <v>0</v>
      </c>
    </row>
    <row r="1533" spans="1:14">
      <c r="A1533" s="52"/>
      <c r="B1533" s="52"/>
      <c r="C1533" s="41" t="s">
        <v>11</v>
      </c>
      <c r="D1533" s="41"/>
      <c r="E1533" s="52"/>
      <c r="F1533" s="75"/>
      <c r="G1533" s="41" t="s">
        <v>11</v>
      </c>
      <c r="H1533" s="52" t="s">
        <v>1926</v>
      </c>
      <c r="I1533" s="52" t="s">
        <v>1364</v>
      </c>
      <c r="J1533" s="79">
        <v>6400</v>
      </c>
      <c r="K1533" s="79"/>
      <c r="L1533" s="41">
        <v>6400</v>
      </c>
      <c r="M1533" s="63"/>
      <c r="N1533" s="79">
        <v>6146.94</v>
      </c>
    </row>
    <row r="1534" spans="1:14">
      <c r="A1534" s="52"/>
      <c r="B1534" s="52"/>
      <c r="C1534" s="41"/>
      <c r="D1534" s="41"/>
      <c r="E1534" s="52"/>
      <c r="F1534" s="75"/>
      <c r="G1534" s="41"/>
      <c r="H1534" s="52"/>
      <c r="I1534" s="52"/>
      <c r="J1534" s="79"/>
      <c r="K1534" s="79"/>
      <c r="L1534" s="41"/>
      <c r="M1534" s="63"/>
      <c r="N1534" s="79"/>
    </row>
    <row r="1535" spans="1:14">
      <c r="A1535" s="52"/>
      <c r="B1535" s="52"/>
      <c r="C1535" s="41" t="s">
        <v>11</v>
      </c>
      <c r="D1535" s="41"/>
      <c r="E1535" s="52"/>
      <c r="F1535" s="75"/>
      <c r="G1535" s="41" t="s">
        <v>11</v>
      </c>
      <c r="H1535" s="50" t="s">
        <v>1927</v>
      </c>
      <c r="I1535" s="52" t="s">
        <v>2084</v>
      </c>
      <c r="J1535" s="79">
        <v>100</v>
      </c>
      <c r="K1535" s="79"/>
      <c r="L1535" s="41">
        <v>0</v>
      </c>
      <c r="M1535" s="63"/>
      <c r="N1535" s="79">
        <v>55.53</v>
      </c>
    </row>
    <row r="1536" spans="1:14">
      <c r="A1536" s="52"/>
      <c r="B1536" s="52"/>
      <c r="C1536" s="41"/>
      <c r="D1536" s="41"/>
      <c r="E1536" s="52"/>
      <c r="F1536" s="75"/>
      <c r="G1536" s="41"/>
      <c r="H1536" s="50"/>
      <c r="I1536" s="52"/>
      <c r="J1536" s="79"/>
      <c r="K1536" s="79"/>
      <c r="L1536" s="41"/>
      <c r="M1536" s="63"/>
      <c r="N1536" s="79"/>
    </row>
    <row r="1537" spans="1:14">
      <c r="A1537" s="50"/>
      <c r="B1537" s="52"/>
      <c r="C1537" s="41"/>
      <c r="D1537" s="41"/>
      <c r="E1537" s="52"/>
      <c r="F1537" s="75"/>
      <c r="G1537" s="41"/>
      <c r="H1537" s="52" t="s">
        <v>1928</v>
      </c>
      <c r="I1537" s="52" t="s">
        <v>1366</v>
      </c>
      <c r="J1537" s="79">
        <v>64700</v>
      </c>
      <c r="K1537" s="79"/>
      <c r="L1537" s="41">
        <v>46400</v>
      </c>
      <c r="M1537" s="63"/>
      <c r="N1537" s="79">
        <v>58800</v>
      </c>
    </row>
    <row r="1538" spans="1:14">
      <c r="A1538" s="52"/>
      <c r="B1538" s="52"/>
      <c r="C1538" s="115"/>
      <c r="D1538" s="115"/>
      <c r="E1538" s="52"/>
      <c r="F1538" s="77"/>
      <c r="G1538" s="115"/>
      <c r="H1538" s="52"/>
      <c r="I1538" s="52"/>
      <c r="J1538" s="79">
        <v>0</v>
      </c>
      <c r="K1538" s="79"/>
      <c r="L1538" s="41">
        <v>0</v>
      </c>
      <c r="M1538" s="63"/>
      <c r="N1538" s="79">
        <v>0</v>
      </c>
    </row>
    <row r="1539" spans="1:14">
      <c r="A1539" s="52"/>
      <c r="B1539" s="52"/>
      <c r="C1539" s="115"/>
      <c r="D1539" s="115"/>
      <c r="E1539" s="52"/>
      <c r="F1539" s="77"/>
      <c r="G1539" s="115"/>
      <c r="H1539" s="52" t="s">
        <v>1468</v>
      </c>
      <c r="I1539" s="52" t="s">
        <v>1831</v>
      </c>
      <c r="J1539" s="79">
        <v>4000</v>
      </c>
      <c r="K1539" s="79"/>
      <c r="L1539" s="41">
        <v>4000</v>
      </c>
      <c r="M1539" s="63"/>
      <c r="N1539" s="79">
        <v>6854</v>
      </c>
    </row>
    <row r="1540" spans="1:14">
      <c r="A1540" s="52"/>
      <c r="B1540" s="52"/>
      <c r="C1540" s="115"/>
      <c r="D1540" s="115"/>
      <c r="E1540" s="52"/>
      <c r="F1540" s="77"/>
      <c r="G1540" s="115"/>
      <c r="H1540" s="62"/>
      <c r="I1540" s="16"/>
      <c r="J1540" s="79">
        <v>0</v>
      </c>
      <c r="K1540" s="79"/>
      <c r="L1540" s="41">
        <v>0</v>
      </c>
      <c r="M1540" s="63"/>
      <c r="N1540" s="79">
        <v>0</v>
      </c>
    </row>
    <row r="1541" spans="1:14">
      <c r="A1541" s="52"/>
      <c r="B1541" s="52"/>
      <c r="C1541" s="41"/>
      <c r="D1541" s="41"/>
      <c r="E1541" s="52"/>
      <c r="F1541" s="75"/>
      <c r="G1541" s="41"/>
      <c r="H1541" s="50" t="s">
        <v>1938</v>
      </c>
      <c r="I1541" s="52" t="s">
        <v>2019</v>
      </c>
      <c r="J1541" s="79">
        <v>147000</v>
      </c>
      <c r="K1541" s="79"/>
      <c r="L1541" s="41">
        <v>410000</v>
      </c>
      <c r="M1541" s="63"/>
      <c r="N1541" s="79">
        <v>382223</v>
      </c>
    </row>
    <row r="1542" spans="1:14">
      <c r="A1542" s="62"/>
      <c r="C1542" s="115"/>
      <c r="D1542" s="115"/>
      <c r="E1542" s="16"/>
      <c r="F1542" s="77"/>
      <c r="G1542" s="115"/>
      <c r="H1542" s="62"/>
      <c r="I1542" s="16"/>
      <c r="J1542" s="79">
        <v>0</v>
      </c>
      <c r="K1542" s="79"/>
      <c r="L1542" s="41">
        <v>0</v>
      </c>
      <c r="M1542" s="63"/>
      <c r="N1542" s="79">
        <v>0</v>
      </c>
    </row>
    <row r="1543" spans="1:14">
      <c r="A1543" s="50"/>
      <c r="B1543" s="52"/>
      <c r="C1543" s="115"/>
      <c r="D1543" s="115"/>
      <c r="E1543" s="16"/>
      <c r="F1543" s="77"/>
      <c r="G1543" s="115"/>
      <c r="H1543" s="52" t="s">
        <v>277</v>
      </c>
      <c r="I1543" s="16" t="s">
        <v>657</v>
      </c>
      <c r="J1543" s="79">
        <v>14000</v>
      </c>
      <c r="K1543" s="79"/>
      <c r="L1543" s="41">
        <v>14000</v>
      </c>
      <c r="M1543" s="63"/>
      <c r="N1543" s="79">
        <v>15389.77</v>
      </c>
    </row>
    <row r="1544" spans="1:14">
      <c r="A1544" s="62"/>
      <c r="C1544" s="115"/>
      <c r="D1544" s="115"/>
      <c r="E1544" s="52"/>
      <c r="F1544" s="77"/>
      <c r="G1544" s="115"/>
      <c r="H1544" s="56"/>
      <c r="I1544" s="52"/>
      <c r="J1544" s="79">
        <v>0</v>
      </c>
      <c r="K1544" s="79"/>
      <c r="L1544" s="41">
        <v>0</v>
      </c>
      <c r="M1544" s="63"/>
      <c r="N1544" s="79">
        <v>0</v>
      </c>
    </row>
    <row r="1545" spans="1:14">
      <c r="A1545" s="52"/>
      <c r="C1545" s="115"/>
      <c r="D1545" s="115"/>
      <c r="E1545" s="16"/>
      <c r="F1545" s="77"/>
      <c r="G1545" s="115"/>
      <c r="H1545" s="52" t="s">
        <v>1940</v>
      </c>
      <c r="I1545" s="16" t="s">
        <v>1888</v>
      </c>
      <c r="J1545" s="79">
        <v>80000</v>
      </c>
      <c r="K1545" s="79"/>
      <c r="L1545" s="41">
        <v>80000</v>
      </c>
      <c r="M1545" s="63"/>
      <c r="N1545" s="79">
        <v>77641.899999999994</v>
      </c>
    </row>
    <row r="1546" spans="1:14">
      <c r="A1546" s="56"/>
      <c r="B1546" s="52"/>
      <c r="C1546" s="115"/>
      <c r="D1546" s="115"/>
      <c r="E1546" s="16"/>
      <c r="F1546" s="77"/>
      <c r="G1546" s="115"/>
      <c r="H1546" s="56"/>
      <c r="I1546" s="52"/>
      <c r="J1546" s="41">
        <v>0</v>
      </c>
      <c r="K1546" s="41"/>
      <c r="L1546" s="41"/>
      <c r="M1546" s="41"/>
      <c r="N1546" s="79">
        <v>0</v>
      </c>
    </row>
    <row r="1547" spans="1:14">
      <c r="A1547" s="52"/>
      <c r="C1547" s="115"/>
      <c r="D1547" s="115"/>
      <c r="E1547" s="54"/>
      <c r="F1547" s="77"/>
      <c r="G1547" s="115"/>
      <c r="H1547" s="52"/>
      <c r="I1547" s="16"/>
      <c r="J1547" s="41"/>
      <c r="K1547" s="41"/>
      <c r="L1547" s="41"/>
      <c r="M1547" s="41"/>
      <c r="N1547" s="83"/>
    </row>
    <row r="1548" spans="1:14">
      <c r="A1548" s="52" t="s">
        <v>1627</v>
      </c>
      <c r="B1548" s="52" t="s">
        <v>1889</v>
      </c>
      <c r="C1548" s="41">
        <f>SUM(C1550:C1556)</f>
        <v>540000</v>
      </c>
      <c r="D1548" s="41"/>
      <c r="E1548" s="41">
        <f>SUM(E1550:E1556)</f>
        <v>700000</v>
      </c>
      <c r="F1548" s="41">
        <f>SUM(F1550:F1556)</f>
        <v>0</v>
      </c>
      <c r="G1548" s="41">
        <f>SUM(G1550:G1556)</f>
        <v>549358.49</v>
      </c>
      <c r="H1548" s="52" t="s">
        <v>1469</v>
      </c>
      <c r="I1548" s="52" t="s">
        <v>1889</v>
      </c>
      <c r="J1548" s="41">
        <f>SUM(J1550:J1577)</f>
        <v>864700</v>
      </c>
      <c r="K1548" s="41"/>
      <c r="L1548" s="41">
        <f>SUM(L1550:L1577)</f>
        <v>1003600</v>
      </c>
      <c r="M1548" s="41">
        <f>SUM(M1550:M1577)</f>
        <v>0</v>
      </c>
      <c r="N1548" s="41">
        <f>SUM(N1550:N1577)</f>
        <v>1016467.2899999999</v>
      </c>
    </row>
    <row r="1549" spans="1:14">
      <c r="A1549" s="157" t="s">
        <v>12</v>
      </c>
      <c r="B1549" s="157" t="s">
        <v>994</v>
      </c>
      <c r="C1549" s="176" t="s">
        <v>660</v>
      </c>
      <c r="D1549" s="131"/>
      <c r="E1549" s="176" t="s">
        <v>7</v>
      </c>
      <c r="F1549" s="158"/>
      <c r="G1549" s="176" t="s">
        <v>7</v>
      </c>
      <c r="H1549" s="157" t="s">
        <v>12</v>
      </c>
      <c r="I1549" s="157" t="s">
        <v>994</v>
      </c>
      <c r="J1549" s="176" t="s">
        <v>660</v>
      </c>
      <c r="K1549" s="131"/>
      <c r="L1549" s="176" t="s">
        <v>7</v>
      </c>
      <c r="M1549" s="158"/>
      <c r="N1549" s="176" t="s">
        <v>7</v>
      </c>
    </row>
    <row r="1550" spans="1:14">
      <c r="A1550" s="52" t="s">
        <v>1277</v>
      </c>
      <c r="B1550" s="52" t="s">
        <v>5</v>
      </c>
      <c r="C1550" s="79">
        <v>465000</v>
      </c>
      <c r="D1550" s="79"/>
      <c r="E1550" s="132">
        <v>580000</v>
      </c>
      <c r="F1550" s="63"/>
      <c r="G1550" s="79">
        <v>469816.49</v>
      </c>
      <c r="H1550" s="52" t="s">
        <v>1915</v>
      </c>
      <c r="I1550" s="52" t="s">
        <v>666</v>
      </c>
      <c r="J1550" s="79">
        <v>255200</v>
      </c>
      <c r="K1550" s="79"/>
      <c r="L1550" s="41">
        <v>304000</v>
      </c>
      <c r="M1550" s="63"/>
      <c r="N1550" s="79">
        <v>296804.8</v>
      </c>
    </row>
    <row r="1551" spans="1:14">
      <c r="A1551" s="52"/>
      <c r="B1551" s="52"/>
      <c r="C1551" s="79">
        <v>0</v>
      </c>
      <c r="D1551" s="79"/>
      <c r="E1551" s="132">
        <v>0</v>
      </c>
      <c r="F1551" s="63"/>
      <c r="G1551" s="79">
        <v>0</v>
      </c>
      <c r="H1551" s="52"/>
      <c r="I1551" s="52"/>
      <c r="J1551" s="79">
        <v>0</v>
      </c>
      <c r="K1551" s="79"/>
      <c r="L1551" s="41">
        <v>0</v>
      </c>
      <c r="M1551" s="63"/>
      <c r="N1551" s="79">
        <v>0</v>
      </c>
    </row>
    <row r="1552" spans="1:14">
      <c r="A1552" s="50" t="s">
        <v>372</v>
      </c>
      <c r="B1552" s="16" t="s">
        <v>52</v>
      </c>
      <c r="C1552" s="79">
        <v>10000</v>
      </c>
      <c r="D1552" s="79"/>
      <c r="E1552" s="132">
        <v>10000</v>
      </c>
      <c r="F1552" s="63"/>
      <c r="G1552" s="79">
        <v>0</v>
      </c>
      <c r="H1552" s="50" t="s">
        <v>1932</v>
      </c>
      <c r="I1552" s="16" t="s">
        <v>1369</v>
      </c>
      <c r="J1552" s="79">
        <v>2100</v>
      </c>
      <c r="K1552" s="79"/>
      <c r="L1552" s="41">
        <v>2100</v>
      </c>
      <c r="M1552" s="63"/>
      <c r="N1552" s="79">
        <v>1751.34</v>
      </c>
    </row>
    <row r="1553" spans="1:14">
      <c r="A1553" s="50"/>
      <c r="C1553" s="79">
        <v>0</v>
      </c>
      <c r="D1553" s="79"/>
      <c r="E1553" s="132">
        <v>0</v>
      </c>
      <c r="F1553" s="63"/>
      <c r="G1553" s="79">
        <v>0</v>
      </c>
      <c r="H1553" s="50"/>
      <c r="I1553" s="16"/>
      <c r="J1553" s="79">
        <v>0</v>
      </c>
      <c r="K1553" s="79"/>
      <c r="L1553" s="41"/>
      <c r="M1553" s="63"/>
      <c r="N1553" s="79">
        <v>0</v>
      </c>
    </row>
    <row r="1554" spans="1:14">
      <c r="A1554" s="52" t="s">
        <v>1916</v>
      </c>
      <c r="B1554" s="52" t="s">
        <v>262</v>
      </c>
      <c r="C1554" s="79">
        <v>55000</v>
      </c>
      <c r="D1554" s="79"/>
      <c r="E1554" s="132">
        <v>50000</v>
      </c>
      <c r="F1554" s="63"/>
      <c r="G1554" s="79">
        <v>79542</v>
      </c>
      <c r="H1554" s="52" t="s">
        <v>1933</v>
      </c>
      <c r="I1554" s="52" t="s">
        <v>654</v>
      </c>
      <c r="J1554" s="79">
        <v>300000</v>
      </c>
      <c r="K1554" s="79"/>
      <c r="L1554" s="52">
        <v>400000</v>
      </c>
      <c r="M1554" s="63"/>
      <c r="N1554" s="79">
        <v>423823.22</v>
      </c>
    </row>
    <row r="1555" spans="1:14">
      <c r="A1555" s="52" t="s">
        <v>11</v>
      </c>
      <c r="C1555" s="79">
        <v>0</v>
      </c>
      <c r="D1555" s="79"/>
      <c r="E1555" s="132">
        <v>0</v>
      </c>
      <c r="F1555" s="63"/>
      <c r="G1555" s="79">
        <v>0</v>
      </c>
      <c r="H1555" s="52"/>
      <c r="I1555" s="16"/>
      <c r="J1555" s="79">
        <v>0</v>
      </c>
      <c r="K1555" s="79"/>
      <c r="L1555" s="41">
        <v>0</v>
      </c>
      <c r="M1555" s="63"/>
      <c r="N1555" s="79">
        <v>0</v>
      </c>
    </row>
    <row r="1556" spans="1:14">
      <c r="A1556" s="52" t="s">
        <v>1288</v>
      </c>
      <c r="B1556" s="52" t="s">
        <v>1890</v>
      </c>
      <c r="C1556" s="79">
        <v>10000</v>
      </c>
      <c r="D1556" s="79"/>
      <c r="E1556" s="132">
        <v>60000</v>
      </c>
      <c r="F1556" s="63"/>
      <c r="G1556" s="79">
        <v>0</v>
      </c>
      <c r="H1556" s="52" t="s">
        <v>1916</v>
      </c>
      <c r="I1556" s="52" t="s">
        <v>661</v>
      </c>
      <c r="J1556" s="79">
        <v>22000</v>
      </c>
      <c r="K1556" s="79"/>
      <c r="L1556" s="41">
        <v>22000</v>
      </c>
      <c r="M1556" s="63"/>
      <c r="N1556" s="79">
        <v>18423.05</v>
      </c>
    </row>
    <row r="1557" spans="1:14">
      <c r="A1557" s="52"/>
      <c r="B1557" s="16" t="s">
        <v>190</v>
      </c>
      <c r="C1557" s="132"/>
      <c r="D1557" s="132"/>
      <c r="E1557" s="16"/>
      <c r="F1557" s="63"/>
      <c r="G1557" s="132"/>
      <c r="H1557" s="52"/>
      <c r="I1557" s="16"/>
      <c r="J1557" s="79">
        <v>0</v>
      </c>
      <c r="K1557" s="79"/>
      <c r="L1557" s="41">
        <v>0</v>
      </c>
      <c r="M1557" s="63"/>
      <c r="N1557" s="79">
        <v>0</v>
      </c>
    </row>
    <row r="1558" spans="1:14">
      <c r="A1558" s="50"/>
      <c r="B1558" s="52"/>
      <c r="C1558" s="41" t="s">
        <v>11</v>
      </c>
      <c r="D1558" s="41"/>
      <c r="E1558" s="52"/>
      <c r="F1558" s="75"/>
      <c r="G1558" s="41" t="s">
        <v>11</v>
      </c>
      <c r="H1558" s="50" t="s">
        <v>997</v>
      </c>
      <c r="I1558" s="52" t="s">
        <v>2020</v>
      </c>
      <c r="J1558" s="79">
        <v>2000</v>
      </c>
      <c r="K1558" s="79"/>
      <c r="L1558" s="41">
        <v>2000</v>
      </c>
      <c r="M1558" s="63"/>
      <c r="N1558" s="79">
        <v>6443.53</v>
      </c>
    </row>
    <row r="1559" spans="1:14">
      <c r="A1559" s="62"/>
      <c r="C1559" s="115"/>
      <c r="D1559" s="115"/>
      <c r="E1559" s="16"/>
      <c r="F1559" s="77"/>
      <c r="G1559" s="115"/>
      <c r="H1559" s="62"/>
      <c r="I1559" s="16"/>
      <c r="J1559" s="79">
        <v>0</v>
      </c>
      <c r="K1559" s="79"/>
      <c r="L1559" s="41">
        <v>0</v>
      </c>
      <c r="M1559" s="63"/>
      <c r="N1559" s="79">
        <v>0</v>
      </c>
    </row>
    <row r="1560" spans="1:14">
      <c r="A1560" s="52"/>
      <c r="B1560" s="52"/>
      <c r="C1560" s="41" t="s">
        <v>11</v>
      </c>
      <c r="D1560" s="41"/>
      <c r="E1560" s="52"/>
      <c r="F1560" s="75"/>
      <c r="G1560" s="41" t="s">
        <v>11</v>
      </c>
      <c r="H1560" s="52" t="s">
        <v>1470</v>
      </c>
      <c r="I1560" s="52" t="s">
        <v>2021</v>
      </c>
      <c r="J1560" s="79">
        <v>1900</v>
      </c>
      <c r="K1560" s="79"/>
      <c r="L1560" s="41">
        <v>1900</v>
      </c>
      <c r="M1560" s="63"/>
      <c r="N1560" s="79">
        <v>0</v>
      </c>
    </row>
    <row r="1561" spans="1:14">
      <c r="A1561" s="52"/>
      <c r="C1561" s="115"/>
      <c r="D1561" s="115"/>
      <c r="E1561" s="16"/>
      <c r="F1561" s="77"/>
      <c r="G1561" s="115"/>
      <c r="H1561" s="52"/>
      <c r="I1561" s="16"/>
      <c r="J1561" s="79">
        <v>0</v>
      </c>
      <c r="K1561" s="79"/>
      <c r="L1561" s="41">
        <v>0</v>
      </c>
      <c r="M1561" s="63"/>
      <c r="N1561" s="79">
        <v>0</v>
      </c>
    </row>
    <row r="1562" spans="1:14">
      <c r="A1562" s="52"/>
      <c r="B1562" s="52"/>
      <c r="C1562" s="115"/>
      <c r="D1562" s="115"/>
      <c r="E1562" s="52"/>
      <c r="F1562" s="77"/>
      <c r="G1562" s="115"/>
      <c r="H1562" s="52" t="s">
        <v>1917</v>
      </c>
      <c r="I1562" s="52" t="s">
        <v>1355</v>
      </c>
      <c r="J1562" s="79">
        <v>164600</v>
      </c>
      <c r="K1562" s="79"/>
      <c r="L1562" s="41">
        <v>155000</v>
      </c>
      <c r="M1562" s="63"/>
      <c r="N1562" s="79">
        <v>159817.35999999999</v>
      </c>
    </row>
    <row r="1563" spans="1:14">
      <c r="C1563" s="115"/>
      <c r="D1563" s="115"/>
      <c r="E1563" s="16"/>
      <c r="F1563" s="77"/>
      <c r="G1563" s="115"/>
      <c r="I1563" s="16"/>
      <c r="J1563" s="79">
        <v>0</v>
      </c>
      <c r="K1563" s="79"/>
      <c r="L1563" s="41"/>
      <c r="M1563" s="63"/>
      <c r="N1563" s="79">
        <v>0</v>
      </c>
    </row>
    <row r="1564" spans="1:14">
      <c r="A1564" s="52" t="s">
        <v>11</v>
      </c>
      <c r="B1564" s="52" t="s">
        <v>11</v>
      </c>
      <c r="C1564" s="115"/>
      <c r="D1564" s="115"/>
      <c r="E1564" s="52"/>
      <c r="F1564" s="77"/>
      <c r="G1564" s="115"/>
      <c r="H1564" s="52" t="s">
        <v>1918</v>
      </c>
      <c r="I1564" s="52" t="s">
        <v>1357</v>
      </c>
      <c r="J1564" s="79">
        <v>3200</v>
      </c>
      <c r="K1564" s="79"/>
      <c r="L1564" s="52">
        <v>4000</v>
      </c>
      <c r="M1564" s="63"/>
      <c r="N1564" s="79">
        <v>2978.37</v>
      </c>
    </row>
    <row r="1565" spans="1:14">
      <c r="A1565" s="52"/>
      <c r="B1565" s="52"/>
      <c r="C1565" s="115"/>
      <c r="D1565" s="115"/>
      <c r="E1565" s="52"/>
      <c r="F1565" s="77"/>
      <c r="G1565" s="115"/>
      <c r="H1565" s="52"/>
      <c r="I1565" s="52"/>
      <c r="J1565" s="79">
        <v>0</v>
      </c>
      <c r="K1565" s="79"/>
      <c r="L1565" s="41">
        <v>0</v>
      </c>
      <c r="M1565" s="63"/>
      <c r="N1565" s="79">
        <v>0</v>
      </c>
    </row>
    <row r="1566" spans="1:14">
      <c r="A1566" s="50"/>
      <c r="B1566" s="52"/>
      <c r="C1566" s="115"/>
      <c r="D1566" s="115"/>
      <c r="E1566" s="52"/>
      <c r="F1566" s="77"/>
      <c r="G1566" s="115"/>
      <c r="H1566" s="50" t="s">
        <v>1462</v>
      </c>
      <c r="I1566" s="52" t="s">
        <v>52</v>
      </c>
      <c r="J1566" s="79">
        <v>10000</v>
      </c>
      <c r="K1566" s="79"/>
      <c r="L1566" s="41">
        <v>10000</v>
      </c>
      <c r="M1566" s="63"/>
      <c r="N1566" s="79">
        <v>11132.82</v>
      </c>
    </row>
    <row r="1567" spans="1:14">
      <c r="A1567" s="62"/>
      <c r="C1567" s="115"/>
      <c r="D1567" s="115"/>
      <c r="E1567" s="16"/>
      <c r="F1567" s="77"/>
      <c r="G1567" s="115"/>
      <c r="H1567" s="62"/>
      <c r="I1567" s="16"/>
      <c r="J1567" s="79">
        <v>0</v>
      </c>
      <c r="K1567" s="79"/>
      <c r="L1567" s="41">
        <v>0</v>
      </c>
      <c r="M1567" s="63"/>
      <c r="N1567" s="79">
        <v>0</v>
      </c>
    </row>
    <row r="1568" spans="1:14">
      <c r="A1568" s="50"/>
      <c r="C1568" s="115"/>
      <c r="D1568" s="115"/>
      <c r="E1568" s="16"/>
      <c r="F1568" s="77"/>
      <c r="G1568" s="115"/>
      <c r="H1568" s="50" t="s">
        <v>1920</v>
      </c>
      <c r="I1568" s="16" t="s">
        <v>659</v>
      </c>
      <c r="J1568" s="79">
        <v>600</v>
      </c>
      <c r="K1568" s="79"/>
      <c r="L1568" s="41">
        <v>600</v>
      </c>
      <c r="M1568" s="63"/>
      <c r="N1568" s="79">
        <v>422.28</v>
      </c>
    </row>
    <row r="1569" spans="1:14">
      <c r="A1569" s="62"/>
      <c r="C1569" s="115"/>
      <c r="D1569" s="115"/>
      <c r="E1569" s="16"/>
      <c r="F1569" s="77"/>
      <c r="G1569" s="115"/>
      <c r="H1569" s="62"/>
      <c r="I1569" s="16"/>
      <c r="J1569" s="79">
        <v>0</v>
      </c>
      <c r="K1569" s="79"/>
      <c r="L1569" s="41">
        <v>0</v>
      </c>
      <c r="M1569" s="63"/>
      <c r="N1569" s="79">
        <v>0</v>
      </c>
    </row>
    <row r="1570" spans="1:14">
      <c r="A1570" s="52"/>
      <c r="B1570" s="52"/>
      <c r="C1570" s="115"/>
      <c r="D1570" s="115"/>
      <c r="E1570" s="52"/>
      <c r="F1570" s="77"/>
      <c r="G1570" s="115"/>
      <c r="H1570" s="52" t="s">
        <v>1923</v>
      </c>
      <c r="I1570" s="52" t="s">
        <v>1361</v>
      </c>
      <c r="J1570" s="79">
        <v>6900</v>
      </c>
      <c r="K1570" s="79"/>
      <c r="L1570" s="41">
        <v>12000</v>
      </c>
      <c r="M1570" s="63"/>
      <c r="N1570" s="79">
        <v>6876.71</v>
      </c>
    </row>
    <row r="1571" spans="1:14">
      <c r="A1571" s="52"/>
      <c r="B1571" s="52"/>
      <c r="C1571" s="115"/>
      <c r="D1571" s="115"/>
      <c r="E1571" s="52"/>
      <c r="F1571" s="77"/>
      <c r="G1571" s="115"/>
      <c r="H1571" s="52"/>
      <c r="I1571" s="52"/>
      <c r="J1571" s="79"/>
      <c r="K1571" s="79"/>
      <c r="L1571" s="41"/>
      <c r="M1571" s="63"/>
      <c r="N1571" s="79"/>
    </row>
    <row r="1572" spans="1:14">
      <c r="A1572" s="52"/>
      <c r="C1572" s="115"/>
      <c r="D1572" s="115"/>
      <c r="E1572" s="16"/>
      <c r="F1572" s="77"/>
      <c r="G1572" s="115"/>
      <c r="H1572" s="50" t="s">
        <v>1927</v>
      </c>
      <c r="I1572" s="52" t="s">
        <v>91</v>
      </c>
      <c r="J1572" s="79">
        <v>100</v>
      </c>
      <c r="K1572" s="79"/>
      <c r="L1572" s="41">
        <v>0</v>
      </c>
      <c r="M1572" s="63"/>
      <c r="N1572" s="79">
        <v>138.84</v>
      </c>
    </row>
    <row r="1573" spans="1:14">
      <c r="A1573" s="52"/>
      <c r="C1573" s="115"/>
      <c r="D1573" s="115"/>
      <c r="E1573" s="16"/>
      <c r="F1573" s="77"/>
      <c r="G1573" s="115"/>
      <c r="H1573" s="50"/>
      <c r="I1573" s="52"/>
      <c r="J1573" s="79"/>
      <c r="K1573" s="79"/>
      <c r="L1573" s="41"/>
      <c r="M1573" s="63"/>
      <c r="N1573" s="79"/>
    </row>
    <row r="1574" spans="1:14">
      <c r="A1574" s="52"/>
      <c r="B1574" s="52"/>
      <c r="C1574" s="115"/>
      <c r="D1574" s="115"/>
      <c r="E1574" s="52"/>
      <c r="F1574" s="77"/>
      <c r="G1574" s="115"/>
      <c r="H1574" s="52" t="s">
        <v>1928</v>
      </c>
      <c r="I1574" s="52" t="s">
        <v>1366</v>
      </c>
      <c r="J1574" s="79">
        <v>76100</v>
      </c>
      <c r="K1574" s="79"/>
      <c r="L1574" s="41">
        <v>70000</v>
      </c>
      <c r="M1574" s="63"/>
      <c r="N1574" s="79">
        <v>69188</v>
      </c>
    </row>
    <row r="1575" spans="1:14">
      <c r="C1575" s="137"/>
      <c r="D1575" s="137"/>
      <c r="E1575" s="52"/>
      <c r="F1575" s="138"/>
      <c r="G1575" s="137"/>
      <c r="H1575" s="50"/>
      <c r="I1575" s="52"/>
      <c r="J1575" s="79">
        <v>0</v>
      </c>
      <c r="K1575" s="79"/>
      <c r="L1575" s="41">
        <v>0</v>
      </c>
      <c r="M1575" s="63"/>
      <c r="N1575" s="79">
        <v>0</v>
      </c>
    </row>
    <row r="1576" spans="1:14">
      <c r="A1576" s="52"/>
      <c r="B1576" s="52"/>
      <c r="C1576" s="139"/>
      <c r="D1576" s="139"/>
      <c r="E1576" s="52"/>
      <c r="F1576" s="128"/>
      <c r="G1576" s="139"/>
      <c r="H1576" s="50" t="s">
        <v>277</v>
      </c>
      <c r="I1576" s="52" t="s">
        <v>657</v>
      </c>
      <c r="J1576" s="79">
        <v>20000</v>
      </c>
      <c r="K1576" s="79"/>
      <c r="L1576" s="52">
        <v>20000</v>
      </c>
      <c r="M1576" s="63"/>
      <c r="N1576" s="79">
        <v>18666.97</v>
      </c>
    </row>
    <row r="1577" spans="1:14">
      <c r="A1577" s="50"/>
      <c r="B1577" s="52"/>
      <c r="C1577" s="139"/>
      <c r="D1577" s="139"/>
      <c r="E1577" s="52"/>
      <c r="F1577" s="128"/>
      <c r="G1577" s="139"/>
      <c r="H1577" s="50"/>
      <c r="I1577" s="52"/>
      <c r="J1577" s="41">
        <v>0</v>
      </c>
      <c r="K1577" s="41"/>
      <c r="L1577" s="41">
        <v>0</v>
      </c>
      <c r="M1577" s="41"/>
      <c r="N1577" s="79">
        <v>0</v>
      </c>
    </row>
    <row r="1578" spans="1:14">
      <c r="A1578" s="50"/>
      <c r="B1578" s="52"/>
      <c r="C1578" s="139"/>
      <c r="D1578" s="139"/>
      <c r="E1578" s="54"/>
      <c r="F1578" s="128"/>
      <c r="G1578" s="139"/>
      <c r="H1578" s="50"/>
      <c r="I1578" s="52"/>
      <c r="J1578" s="41"/>
      <c r="K1578" s="41"/>
      <c r="L1578" s="52"/>
      <c r="M1578" s="41"/>
      <c r="N1578" s="83"/>
    </row>
    <row r="1579" spans="1:14">
      <c r="A1579" s="52" t="s">
        <v>1628</v>
      </c>
      <c r="B1579" s="52" t="s">
        <v>1891</v>
      </c>
      <c r="C1579" s="41">
        <f>SUM(C1581:C1591)</f>
        <v>678000</v>
      </c>
      <c r="D1579" s="41"/>
      <c r="E1579" s="41">
        <f>SUM(E1581:E1591)</f>
        <v>803000</v>
      </c>
      <c r="F1579" s="41">
        <f>SUM(F1581:F1591)</f>
        <v>0</v>
      </c>
      <c r="G1579" s="41">
        <f>SUM(G1581:G1591)</f>
        <v>719491.25</v>
      </c>
      <c r="H1579" s="52" t="s">
        <v>1471</v>
      </c>
      <c r="I1579" s="52" t="s">
        <v>1989</v>
      </c>
      <c r="J1579" s="41">
        <f>SUM(J1581:J1608)</f>
        <v>1044000</v>
      </c>
      <c r="K1579" s="41"/>
      <c r="L1579" s="41">
        <f>SUM(L1581:L1608)</f>
        <v>1284700</v>
      </c>
      <c r="M1579" s="41">
        <f>SUM(M1581:M1608)</f>
        <v>0</v>
      </c>
      <c r="N1579" s="41">
        <f>SUM(N1581:N1608)</f>
        <v>1295188.0300000003</v>
      </c>
    </row>
    <row r="1580" spans="1:14">
      <c r="A1580" s="157" t="s">
        <v>994</v>
      </c>
      <c r="B1580" s="176" t="s">
        <v>660</v>
      </c>
      <c r="C1580" s="131" t="s">
        <v>12</v>
      </c>
      <c r="D1580" s="176"/>
      <c r="E1580" s="158"/>
      <c r="F1580" s="176" t="s">
        <v>7</v>
      </c>
      <c r="G1580" s="176" t="s">
        <v>7</v>
      </c>
      <c r="H1580" s="157" t="s">
        <v>12</v>
      </c>
      <c r="I1580" s="157" t="s">
        <v>994</v>
      </c>
      <c r="J1580" s="176" t="s">
        <v>660</v>
      </c>
      <c r="K1580" s="131"/>
      <c r="L1580" s="176" t="s">
        <v>7</v>
      </c>
      <c r="M1580" s="158"/>
      <c r="N1580" s="176" t="s">
        <v>7</v>
      </c>
    </row>
    <row r="1581" spans="1:14">
      <c r="A1581" s="52" t="s">
        <v>1277</v>
      </c>
      <c r="B1581" s="52" t="s">
        <v>5</v>
      </c>
      <c r="C1581" s="79">
        <v>30000</v>
      </c>
      <c r="D1581" s="79"/>
      <c r="E1581" s="132">
        <v>100000</v>
      </c>
      <c r="F1581" s="63"/>
      <c r="G1581" s="79">
        <v>153702.13</v>
      </c>
      <c r="H1581" s="52" t="s">
        <v>1915</v>
      </c>
      <c r="I1581" s="52" t="s">
        <v>666</v>
      </c>
      <c r="J1581" s="79">
        <v>282600</v>
      </c>
      <c r="K1581" s="79"/>
      <c r="L1581" s="41">
        <v>247000</v>
      </c>
      <c r="M1581" s="63"/>
      <c r="N1581" s="79">
        <v>237695.38</v>
      </c>
    </row>
    <row r="1582" spans="1:14">
      <c r="A1582" s="52"/>
      <c r="B1582" s="52"/>
      <c r="C1582" s="79">
        <v>0</v>
      </c>
      <c r="D1582" s="79"/>
      <c r="E1582" s="132">
        <v>0</v>
      </c>
      <c r="F1582" s="63"/>
      <c r="G1582" s="79">
        <v>0</v>
      </c>
      <c r="H1582" s="52"/>
      <c r="I1582" s="52"/>
      <c r="J1582" s="79">
        <v>0</v>
      </c>
      <c r="K1582" s="79"/>
      <c r="L1582" s="41">
        <v>0</v>
      </c>
      <c r="M1582" s="63"/>
      <c r="N1582" s="79">
        <v>0</v>
      </c>
    </row>
    <row r="1583" spans="1:14">
      <c r="A1583" s="50" t="s">
        <v>372</v>
      </c>
      <c r="B1583" s="16" t="s">
        <v>1892</v>
      </c>
      <c r="C1583" s="79">
        <v>260000</v>
      </c>
      <c r="D1583" s="79"/>
      <c r="E1583" s="132">
        <v>310000</v>
      </c>
      <c r="F1583" s="63"/>
      <c r="G1583" s="79">
        <v>274563.05</v>
      </c>
      <c r="H1583" s="50" t="s">
        <v>1932</v>
      </c>
      <c r="I1583" s="16" t="s">
        <v>1369</v>
      </c>
      <c r="J1583" s="79">
        <v>15000</v>
      </c>
      <c r="K1583" s="79"/>
      <c r="L1583" s="41">
        <v>15000</v>
      </c>
      <c r="M1583" s="63"/>
      <c r="N1583" s="79">
        <v>37745.25</v>
      </c>
    </row>
    <row r="1584" spans="1:14">
      <c r="A1584" s="50"/>
      <c r="C1584" s="79">
        <v>0</v>
      </c>
      <c r="D1584" s="79"/>
      <c r="E1584" s="132"/>
      <c r="F1584" s="63"/>
      <c r="G1584" s="79">
        <v>0</v>
      </c>
      <c r="H1584" s="50"/>
      <c r="I1584" s="16"/>
      <c r="J1584" s="79">
        <v>0</v>
      </c>
      <c r="K1584" s="79"/>
      <c r="L1584" s="41"/>
      <c r="M1584" s="63"/>
      <c r="N1584" s="79">
        <v>0</v>
      </c>
    </row>
    <row r="1585" spans="1:14">
      <c r="A1585" s="52" t="s">
        <v>373</v>
      </c>
      <c r="B1585" s="52" t="s">
        <v>1893</v>
      </c>
      <c r="C1585" s="79">
        <v>290000</v>
      </c>
      <c r="D1585" s="79"/>
      <c r="E1585" s="132">
        <v>280000</v>
      </c>
      <c r="F1585" s="63"/>
      <c r="G1585" s="79">
        <v>219368.07</v>
      </c>
      <c r="H1585" s="52" t="s">
        <v>1933</v>
      </c>
      <c r="I1585" s="52" t="s">
        <v>654</v>
      </c>
      <c r="J1585" s="79">
        <v>30000</v>
      </c>
      <c r="K1585" s="79"/>
      <c r="L1585" s="41">
        <v>36000</v>
      </c>
      <c r="M1585" s="63"/>
      <c r="N1585" s="79">
        <v>-68958.86</v>
      </c>
    </row>
    <row r="1586" spans="1:14">
      <c r="A1586" s="52"/>
      <c r="B1586" s="52"/>
      <c r="C1586" s="79">
        <v>0</v>
      </c>
      <c r="D1586" s="79"/>
      <c r="E1586" s="132">
        <v>0</v>
      </c>
      <c r="F1586" s="63"/>
      <c r="G1586" s="79">
        <v>0</v>
      </c>
      <c r="H1586" s="52"/>
      <c r="I1586" s="52"/>
      <c r="J1586" s="79">
        <v>0</v>
      </c>
      <c r="K1586" s="79"/>
      <c r="L1586" s="79">
        <v>0</v>
      </c>
      <c r="M1586" s="63"/>
      <c r="N1586" s="79">
        <v>0</v>
      </c>
    </row>
    <row r="1587" spans="1:14">
      <c r="A1587" s="50" t="s">
        <v>374</v>
      </c>
      <c r="B1587" s="52" t="s">
        <v>52</v>
      </c>
      <c r="C1587" s="79">
        <v>8000</v>
      </c>
      <c r="D1587" s="79"/>
      <c r="E1587" s="132">
        <v>8000</v>
      </c>
      <c r="F1587" s="63"/>
      <c r="G1587" s="79">
        <v>0</v>
      </c>
      <c r="H1587" s="50" t="s">
        <v>1757</v>
      </c>
      <c r="I1587" s="52" t="s">
        <v>1892</v>
      </c>
      <c r="J1587" s="79">
        <v>260000</v>
      </c>
      <c r="K1587" s="79"/>
      <c r="L1587" s="79">
        <v>310000</v>
      </c>
      <c r="M1587" s="63"/>
      <c r="N1587" s="79">
        <v>470768.42</v>
      </c>
    </row>
    <row r="1588" spans="1:14">
      <c r="A1588" s="50"/>
      <c r="B1588" s="52"/>
      <c r="C1588" s="79">
        <v>0</v>
      </c>
      <c r="D1588" s="79"/>
      <c r="E1588" s="132">
        <v>0</v>
      </c>
      <c r="F1588" s="63"/>
      <c r="G1588" s="79">
        <v>0</v>
      </c>
      <c r="H1588" s="50"/>
      <c r="I1588" s="52"/>
      <c r="J1588" s="79">
        <v>0</v>
      </c>
      <c r="K1588" s="79"/>
      <c r="L1588" s="79">
        <v>0</v>
      </c>
      <c r="M1588" s="63"/>
      <c r="N1588" s="79">
        <v>0</v>
      </c>
    </row>
    <row r="1589" spans="1:14">
      <c r="A1589" s="50" t="s">
        <v>997</v>
      </c>
      <c r="B1589" s="52" t="s">
        <v>1894</v>
      </c>
      <c r="C1589" s="79">
        <v>90000</v>
      </c>
      <c r="D1589" s="79"/>
      <c r="E1589" s="132">
        <v>45000</v>
      </c>
      <c r="F1589" s="63"/>
      <c r="G1589" s="79">
        <v>71858</v>
      </c>
      <c r="H1589" s="50" t="s">
        <v>1472</v>
      </c>
      <c r="I1589" s="52" t="s">
        <v>1893</v>
      </c>
      <c r="J1589" s="79">
        <v>290000</v>
      </c>
      <c r="K1589" s="79"/>
      <c r="L1589" s="79">
        <v>280000</v>
      </c>
      <c r="M1589" s="63"/>
      <c r="N1589" s="79">
        <v>461928.6</v>
      </c>
    </row>
    <row r="1590" spans="1:14">
      <c r="A1590" s="50"/>
      <c r="B1590" s="52"/>
      <c r="C1590" s="79"/>
      <c r="D1590" s="79"/>
      <c r="E1590" s="132"/>
      <c r="F1590" s="63"/>
      <c r="G1590" s="79"/>
      <c r="H1590" s="50"/>
      <c r="I1590" s="52"/>
      <c r="J1590" s="79"/>
      <c r="K1590" s="79"/>
      <c r="L1590" s="79"/>
      <c r="M1590" s="63"/>
      <c r="N1590" s="79"/>
    </row>
    <row r="1591" spans="1:14">
      <c r="A1591" s="50" t="s">
        <v>1287</v>
      </c>
      <c r="B1591" s="16" t="s">
        <v>723</v>
      </c>
      <c r="C1591" s="79"/>
      <c r="D1591" s="79"/>
      <c r="E1591" s="16">
        <v>60000</v>
      </c>
      <c r="F1591" s="63"/>
      <c r="G1591" s="79"/>
      <c r="H1591" s="56" t="s">
        <v>1223</v>
      </c>
      <c r="I1591" s="16" t="s">
        <v>850</v>
      </c>
      <c r="J1591" s="79">
        <v>0</v>
      </c>
      <c r="K1591" s="79"/>
      <c r="L1591" s="79">
        <v>247000</v>
      </c>
      <c r="M1591" s="63"/>
      <c r="N1591" s="79">
        <v>0</v>
      </c>
    </row>
    <row r="1592" spans="1:14">
      <c r="C1592" s="79"/>
      <c r="D1592" s="79"/>
      <c r="E1592" s="132"/>
      <c r="F1592" s="63"/>
      <c r="G1592" s="79"/>
      <c r="H1592" s="56"/>
      <c r="I1592" s="16"/>
      <c r="J1592" s="79"/>
      <c r="K1592" s="79"/>
      <c r="L1592" s="79"/>
      <c r="M1592" s="63"/>
      <c r="N1592" s="79"/>
    </row>
    <row r="1593" spans="1:14">
      <c r="H1593" s="56" t="s">
        <v>1916</v>
      </c>
      <c r="I1593" s="16" t="s">
        <v>661</v>
      </c>
      <c r="J1593" s="79">
        <v>8100</v>
      </c>
      <c r="K1593" s="79"/>
      <c r="L1593" s="41">
        <v>12000</v>
      </c>
      <c r="M1593" s="63"/>
      <c r="N1593" s="79">
        <v>10716.32</v>
      </c>
    </row>
    <row r="1594" spans="1:14">
      <c r="C1594" s="41"/>
      <c r="D1594" s="41"/>
      <c r="E1594" s="41" t="s">
        <v>11</v>
      </c>
      <c r="F1594" s="75"/>
      <c r="G1594" s="41" t="s">
        <v>11</v>
      </c>
      <c r="I1594" s="16"/>
      <c r="J1594" s="79">
        <v>0</v>
      </c>
      <c r="K1594" s="79"/>
      <c r="L1594" s="41">
        <v>0</v>
      </c>
      <c r="M1594" s="63"/>
      <c r="N1594" s="79">
        <v>0</v>
      </c>
    </row>
    <row r="1595" spans="1:14">
      <c r="A1595" s="50"/>
      <c r="C1595" s="115"/>
      <c r="D1595" s="115"/>
      <c r="E1595" s="16"/>
      <c r="F1595" s="75"/>
      <c r="G1595" s="115"/>
      <c r="H1595" s="50" t="s">
        <v>1917</v>
      </c>
      <c r="I1595" s="16" t="s">
        <v>1990</v>
      </c>
      <c r="J1595" s="79">
        <v>33800</v>
      </c>
      <c r="K1595" s="79"/>
      <c r="L1595" s="41">
        <v>25000</v>
      </c>
      <c r="M1595" s="63"/>
      <c r="N1595" s="79">
        <v>32814.730000000003</v>
      </c>
    </row>
    <row r="1596" spans="1:14">
      <c r="A1596" s="52"/>
      <c r="C1596" s="41"/>
      <c r="D1596" s="41"/>
      <c r="E1596" s="16"/>
      <c r="F1596" s="75"/>
      <c r="G1596" s="41"/>
      <c r="H1596" s="52"/>
      <c r="I1596" s="16"/>
      <c r="J1596" s="79">
        <v>0</v>
      </c>
      <c r="K1596" s="79"/>
      <c r="L1596" s="41">
        <v>0</v>
      </c>
      <c r="M1596" s="63"/>
      <c r="N1596" s="79">
        <v>0</v>
      </c>
    </row>
    <row r="1597" spans="1:14">
      <c r="A1597" s="52"/>
      <c r="C1597" s="115"/>
      <c r="D1597" s="115"/>
      <c r="E1597" s="16"/>
      <c r="F1597" s="77"/>
      <c r="G1597" s="115"/>
      <c r="H1597" s="52" t="s">
        <v>1462</v>
      </c>
      <c r="I1597" s="16" t="s">
        <v>52</v>
      </c>
      <c r="J1597" s="79">
        <v>8000</v>
      </c>
      <c r="K1597" s="79"/>
      <c r="L1597" s="41">
        <v>8000</v>
      </c>
      <c r="M1597" s="63"/>
      <c r="N1597" s="79">
        <v>1632</v>
      </c>
    </row>
    <row r="1598" spans="1:14">
      <c r="A1598" s="62"/>
      <c r="C1598" s="115"/>
      <c r="D1598" s="115"/>
      <c r="E1598" s="16"/>
      <c r="F1598" s="77"/>
      <c r="G1598" s="115"/>
      <c r="H1598" s="62"/>
      <c r="I1598" s="16"/>
      <c r="J1598" s="79">
        <v>0</v>
      </c>
      <c r="K1598" s="79"/>
      <c r="L1598" s="41">
        <v>0</v>
      </c>
      <c r="M1598" s="63"/>
      <c r="N1598" s="79">
        <v>0</v>
      </c>
    </row>
    <row r="1599" spans="1:14">
      <c r="A1599" s="50"/>
      <c r="B1599" s="52"/>
      <c r="C1599" s="115"/>
      <c r="D1599" s="115"/>
      <c r="E1599" s="52"/>
      <c r="F1599" s="77"/>
      <c r="G1599" s="115"/>
      <c r="H1599" s="50" t="s">
        <v>1920</v>
      </c>
      <c r="I1599" s="52" t="s">
        <v>659</v>
      </c>
      <c r="J1599" s="79">
        <v>1100</v>
      </c>
      <c r="K1599" s="79"/>
      <c r="L1599" s="52">
        <v>700</v>
      </c>
      <c r="M1599" s="63"/>
      <c r="N1599" s="79">
        <v>473.25</v>
      </c>
    </row>
    <row r="1600" spans="1:14">
      <c r="A1600" s="62"/>
      <c r="C1600" s="115"/>
      <c r="D1600" s="115"/>
      <c r="E1600" s="16"/>
      <c r="F1600" s="77"/>
      <c r="G1600" s="115"/>
      <c r="H1600" s="62"/>
      <c r="I1600" s="16"/>
      <c r="J1600" s="79">
        <v>0</v>
      </c>
      <c r="K1600" s="79"/>
      <c r="L1600" s="16"/>
      <c r="M1600" s="63"/>
      <c r="N1600" s="79">
        <v>0</v>
      </c>
    </row>
    <row r="1601" spans="1:14">
      <c r="A1601" s="52"/>
      <c r="B1601" s="52"/>
      <c r="C1601" s="115"/>
      <c r="D1601" s="115"/>
      <c r="E1601" s="52"/>
      <c r="F1601" s="77"/>
      <c r="G1601" s="115"/>
      <c r="H1601" s="52" t="s">
        <v>1923</v>
      </c>
      <c r="I1601" s="52" t="s">
        <v>1361</v>
      </c>
      <c r="J1601" s="79">
        <v>4800</v>
      </c>
      <c r="K1601" s="79"/>
      <c r="L1601" s="52">
        <v>5000</v>
      </c>
      <c r="M1601" s="63"/>
      <c r="N1601" s="79">
        <v>4724.49</v>
      </c>
    </row>
    <row r="1602" spans="1:14">
      <c r="A1602" s="52"/>
      <c r="B1602" s="52"/>
      <c r="C1602" s="115"/>
      <c r="D1602" s="115"/>
      <c r="E1602" s="52"/>
      <c r="F1602" s="77"/>
      <c r="G1602" s="115"/>
      <c r="H1602" s="52"/>
      <c r="I1602" s="52"/>
      <c r="J1602" s="79"/>
      <c r="K1602" s="79"/>
      <c r="L1602" s="52"/>
      <c r="M1602" s="63"/>
      <c r="N1602" s="79"/>
    </row>
    <row r="1603" spans="1:14">
      <c r="A1603" s="52"/>
      <c r="B1603" s="52"/>
      <c r="C1603" s="115"/>
      <c r="D1603" s="115"/>
      <c r="E1603" s="16"/>
      <c r="F1603" s="77"/>
      <c r="G1603" s="115"/>
      <c r="H1603" s="50" t="s">
        <v>1927</v>
      </c>
      <c r="I1603" s="52" t="s">
        <v>2172</v>
      </c>
      <c r="J1603" s="79">
        <v>100</v>
      </c>
      <c r="K1603" s="79"/>
      <c r="L1603" s="41"/>
      <c r="M1603" s="63"/>
      <c r="N1603" s="79">
        <v>138.84</v>
      </c>
    </row>
    <row r="1604" spans="1:14">
      <c r="A1604" s="52"/>
      <c r="B1604" s="52"/>
      <c r="C1604" s="115"/>
      <c r="D1604" s="115"/>
      <c r="E1604" s="16"/>
      <c r="F1604" s="77"/>
      <c r="G1604" s="115"/>
      <c r="H1604" s="50"/>
      <c r="I1604" s="52"/>
      <c r="J1604" s="79"/>
      <c r="K1604" s="79"/>
      <c r="L1604" s="41"/>
      <c r="M1604" s="63"/>
      <c r="N1604" s="79"/>
    </row>
    <row r="1605" spans="1:14">
      <c r="A1605" s="52"/>
      <c r="B1605" s="52"/>
      <c r="C1605" s="115"/>
      <c r="D1605" s="115"/>
      <c r="E1605" s="52"/>
      <c r="F1605" s="77"/>
      <c r="G1605" s="115"/>
      <c r="H1605" s="50" t="s">
        <v>1928</v>
      </c>
      <c r="I1605" s="52" t="s">
        <v>1366</v>
      </c>
      <c r="J1605" s="79">
        <v>96500</v>
      </c>
      <c r="K1605" s="79"/>
      <c r="L1605" s="41">
        <v>85000</v>
      </c>
      <c r="M1605" s="63"/>
      <c r="N1605" s="79">
        <v>87747.07</v>
      </c>
    </row>
    <row r="1606" spans="1:14">
      <c r="C1606" s="115"/>
      <c r="D1606" s="115"/>
      <c r="E1606" s="16"/>
      <c r="F1606" s="77"/>
      <c r="G1606" s="115"/>
      <c r="H1606" s="64"/>
      <c r="I1606" s="16"/>
      <c r="J1606" s="79">
        <v>0</v>
      </c>
      <c r="K1606" s="79"/>
      <c r="L1606" s="41">
        <v>0</v>
      </c>
      <c r="M1606" s="63"/>
      <c r="N1606" s="79">
        <v>0</v>
      </c>
    </row>
    <row r="1607" spans="1:14">
      <c r="A1607" s="50"/>
      <c r="B1607" s="52"/>
      <c r="C1607" s="137"/>
      <c r="D1607" s="137"/>
      <c r="E1607" s="52"/>
      <c r="F1607" s="138"/>
      <c r="G1607" s="137"/>
      <c r="H1607" s="50" t="s">
        <v>277</v>
      </c>
      <c r="I1607" s="52" t="s">
        <v>657</v>
      </c>
      <c r="J1607" s="79">
        <v>14000</v>
      </c>
      <c r="K1607" s="79"/>
      <c r="L1607" s="41">
        <v>14000</v>
      </c>
      <c r="M1607" s="63"/>
      <c r="N1607" s="79">
        <v>17762.54</v>
      </c>
    </row>
    <row r="1608" spans="1:14">
      <c r="A1608" s="64"/>
      <c r="C1608" s="137"/>
      <c r="D1608" s="137"/>
      <c r="E1608" s="52"/>
      <c r="F1608" s="138"/>
      <c r="G1608" s="137"/>
      <c r="H1608" s="64"/>
      <c r="I1608" s="16"/>
      <c r="J1608" s="41">
        <v>0</v>
      </c>
      <c r="K1608" s="41"/>
      <c r="L1608" s="41">
        <v>0</v>
      </c>
      <c r="M1608" s="41"/>
      <c r="N1608" s="79">
        <v>0</v>
      </c>
    </row>
    <row r="1609" spans="1:14">
      <c r="A1609" s="50"/>
      <c r="B1609" s="52"/>
      <c r="C1609" s="139"/>
      <c r="D1609" s="139"/>
      <c r="E1609" s="54"/>
      <c r="F1609" s="128"/>
      <c r="G1609" s="41"/>
      <c r="H1609" s="46"/>
      <c r="I1609" s="46"/>
      <c r="J1609" s="41"/>
      <c r="K1609" s="41"/>
      <c r="L1609" s="41"/>
      <c r="M1609" s="41"/>
      <c r="N1609" s="83"/>
    </row>
    <row r="1610" spans="1:14">
      <c r="A1610" s="88" t="s">
        <v>1629</v>
      </c>
      <c r="B1610" s="88" t="s">
        <v>1895</v>
      </c>
      <c r="C1610" s="41">
        <f>SUM(C1612:C1614)</f>
        <v>93000</v>
      </c>
      <c r="D1610" s="41"/>
      <c r="E1610" s="41">
        <f>SUM(E1612:E1614)</f>
        <v>125000</v>
      </c>
      <c r="F1610" s="41">
        <f>SUM(F1612:F1614)</f>
        <v>0</v>
      </c>
      <c r="G1610" s="41">
        <f>SUM(G1612:G1614)</f>
        <v>114995.8</v>
      </c>
      <c r="H1610" s="88" t="s">
        <v>1473</v>
      </c>
      <c r="I1610" s="88" t="s">
        <v>1895</v>
      </c>
      <c r="J1610" s="41">
        <f>SUM(J1612:J1622)</f>
        <v>166600</v>
      </c>
      <c r="K1610" s="41"/>
      <c r="L1610" s="41">
        <f>SUM(L1612:L1622)</f>
        <v>159900</v>
      </c>
      <c r="M1610" s="41">
        <f>SUM(M1612:M1622)</f>
        <v>0</v>
      </c>
      <c r="N1610" s="41">
        <f>SUM(N1612:N1622)</f>
        <v>163680.06</v>
      </c>
    </row>
    <row r="1611" spans="1:14">
      <c r="A1611" s="157" t="s">
        <v>12</v>
      </c>
      <c r="B1611" s="157" t="s">
        <v>994</v>
      </c>
      <c r="C1611" s="176" t="s">
        <v>660</v>
      </c>
      <c r="D1611" s="131"/>
      <c r="E1611" s="176" t="s">
        <v>7</v>
      </c>
      <c r="F1611" s="158"/>
      <c r="G1611" s="176" t="s">
        <v>7</v>
      </c>
      <c r="H1611" s="157" t="s">
        <v>12</v>
      </c>
      <c r="I1611" s="157" t="s">
        <v>994</v>
      </c>
      <c r="J1611" s="176" t="s">
        <v>660</v>
      </c>
      <c r="K1611" s="131"/>
      <c r="L1611" s="176" t="s">
        <v>7</v>
      </c>
      <c r="M1611" s="158"/>
      <c r="N1611" s="176" t="s">
        <v>7</v>
      </c>
    </row>
    <row r="1612" spans="1:14">
      <c r="A1612" s="52" t="s">
        <v>1277</v>
      </c>
      <c r="B1612" s="52" t="s">
        <v>891</v>
      </c>
      <c r="C1612" s="79">
        <v>62000</v>
      </c>
      <c r="D1612" s="79"/>
      <c r="E1612" s="41">
        <v>75000</v>
      </c>
      <c r="F1612" s="63"/>
      <c r="G1612" s="79">
        <v>70595.8</v>
      </c>
      <c r="H1612" s="52" t="s">
        <v>1915</v>
      </c>
      <c r="I1612" s="52" t="s">
        <v>666</v>
      </c>
      <c r="J1612" s="79">
        <v>60900</v>
      </c>
      <c r="K1612" s="79"/>
      <c r="L1612" s="41">
        <v>63000</v>
      </c>
      <c r="M1612" s="63"/>
      <c r="N1612" s="79">
        <v>60486.09</v>
      </c>
    </row>
    <row r="1613" spans="1:14">
      <c r="A1613" s="52"/>
      <c r="B1613" s="52"/>
      <c r="C1613" s="79">
        <v>0</v>
      </c>
      <c r="D1613" s="79"/>
      <c r="E1613" s="132">
        <v>0</v>
      </c>
      <c r="F1613" s="63"/>
      <c r="G1613" s="79">
        <v>0</v>
      </c>
      <c r="H1613" s="52"/>
      <c r="I1613" s="52"/>
      <c r="J1613" s="79">
        <v>0</v>
      </c>
      <c r="K1613" s="79"/>
      <c r="L1613" s="41">
        <v>0</v>
      </c>
      <c r="M1613" s="63"/>
      <c r="N1613" s="79">
        <v>0</v>
      </c>
    </row>
    <row r="1614" spans="1:14">
      <c r="A1614" s="50" t="s">
        <v>1916</v>
      </c>
      <c r="B1614" s="16" t="s">
        <v>1894</v>
      </c>
      <c r="C1614" s="79">
        <v>31000</v>
      </c>
      <c r="D1614" s="79"/>
      <c r="E1614" s="132">
        <v>50000</v>
      </c>
      <c r="F1614" s="63"/>
      <c r="G1614" s="79">
        <v>44400</v>
      </c>
      <c r="H1614" s="50" t="s">
        <v>1932</v>
      </c>
      <c r="I1614" s="16" t="s">
        <v>1369</v>
      </c>
      <c r="J1614" s="79">
        <v>5000</v>
      </c>
      <c r="K1614" s="79"/>
      <c r="L1614" s="16">
        <v>5000</v>
      </c>
      <c r="M1614" s="63"/>
      <c r="N1614" s="79">
        <v>6453.27</v>
      </c>
    </row>
    <row r="1615" spans="1:14">
      <c r="A1615" s="50"/>
      <c r="C1615" s="41"/>
      <c r="D1615" s="41"/>
      <c r="E1615" s="16"/>
      <c r="F1615" s="75"/>
      <c r="G1615" s="41"/>
      <c r="H1615" s="50"/>
      <c r="I1615" s="16"/>
      <c r="J1615" s="79">
        <v>0</v>
      </c>
      <c r="K1615" s="79"/>
      <c r="L1615" s="16"/>
      <c r="M1615" s="63"/>
      <c r="N1615" s="79">
        <v>0</v>
      </c>
    </row>
    <row r="1616" spans="1:14">
      <c r="A1616" s="52"/>
      <c r="B1616" s="52"/>
      <c r="C1616" s="41"/>
      <c r="D1616" s="41"/>
      <c r="E1616" s="52"/>
      <c r="F1616" s="75"/>
      <c r="G1616" s="41"/>
      <c r="H1616" s="52" t="s">
        <v>1933</v>
      </c>
      <c r="I1616" s="52" t="s">
        <v>654</v>
      </c>
      <c r="J1616" s="79">
        <v>44100</v>
      </c>
      <c r="K1616" s="79"/>
      <c r="L1616" s="52">
        <v>50000</v>
      </c>
      <c r="M1616" s="63"/>
      <c r="N1616" s="79">
        <v>46793.279999999999</v>
      </c>
    </row>
    <row r="1617" spans="1:14">
      <c r="B1617" s="61"/>
      <c r="C1617" s="41"/>
      <c r="D1617" s="41"/>
      <c r="E1617" s="61"/>
      <c r="F1617" s="75"/>
      <c r="G1617" s="41"/>
      <c r="I1617" s="61"/>
      <c r="J1617" s="79">
        <v>0</v>
      </c>
      <c r="K1617" s="79"/>
      <c r="L1617" s="41">
        <v>0</v>
      </c>
      <c r="M1617" s="63"/>
      <c r="N1617" s="79">
        <v>0</v>
      </c>
    </row>
    <row r="1618" spans="1:14">
      <c r="A1618" s="56"/>
      <c r="C1618" s="41"/>
      <c r="D1618" s="41"/>
      <c r="E1618" s="16"/>
      <c r="F1618" s="75"/>
      <c r="G1618" s="41"/>
      <c r="H1618" s="56" t="s">
        <v>1916</v>
      </c>
      <c r="I1618" s="16" t="s">
        <v>661</v>
      </c>
      <c r="J1618" s="79">
        <v>9000</v>
      </c>
      <c r="K1618" s="79"/>
      <c r="L1618" s="41">
        <v>7000</v>
      </c>
      <c r="M1618" s="63"/>
      <c r="N1618" s="79">
        <v>6349.76</v>
      </c>
    </row>
    <row r="1619" spans="1:14">
      <c r="A1619" s="62"/>
      <c r="C1619" s="41"/>
      <c r="D1619" s="41"/>
      <c r="E1619" s="16"/>
      <c r="F1619" s="75"/>
      <c r="G1619" s="41"/>
      <c r="H1619" s="62"/>
      <c r="I1619" s="16"/>
      <c r="J1619" s="79">
        <v>0</v>
      </c>
      <c r="K1619" s="79"/>
      <c r="L1619" s="41">
        <v>0</v>
      </c>
      <c r="M1619" s="63"/>
      <c r="N1619" s="79">
        <v>0</v>
      </c>
    </row>
    <row r="1620" spans="1:14">
      <c r="A1620" s="50"/>
      <c r="B1620" s="52"/>
      <c r="C1620" s="41"/>
      <c r="D1620" s="41"/>
      <c r="E1620" s="52"/>
      <c r="F1620" s="75"/>
      <c r="G1620" s="41"/>
      <c r="H1620" s="50" t="s">
        <v>1928</v>
      </c>
      <c r="I1620" s="52" t="s">
        <v>1366</v>
      </c>
      <c r="J1620" s="79">
        <v>37400</v>
      </c>
      <c r="K1620" s="79"/>
      <c r="L1620" s="41">
        <v>24700</v>
      </c>
      <c r="M1620" s="63"/>
      <c r="N1620" s="79">
        <v>34043.82</v>
      </c>
    </row>
    <row r="1621" spans="1:14">
      <c r="B1621" s="61"/>
      <c r="C1621" s="41"/>
      <c r="D1621" s="41"/>
      <c r="E1621" s="61"/>
      <c r="F1621" s="75"/>
      <c r="G1621" s="41"/>
      <c r="I1621" s="61"/>
      <c r="J1621" s="79">
        <v>0</v>
      </c>
      <c r="K1621" s="79"/>
      <c r="L1621" s="41">
        <v>0</v>
      </c>
      <c r="M1621" s="63"/>
      <c r="N1621" s="79">
        <v>0</v>
      </c>
    </row>
    <row r="1622" spans="1:14">
      <c r="A1622" s="52"/>
      <c r="B1622" s="52"/>
      <c r="C1622" s="115"/>
      <c r="D1622" s="115"/>
      <c r="E1622" s="52"/>
      <c r="F1622" s="77"/>
      <c r="G1622" s="115"/>
      <c r="H1622" s="52" t="s">
        <v>277</v>
      </c>
      <c r="I1622" s="52" t="s">
        <v>1991</v>
      </c>
      <c r="J1622" s="79">
        <v>10200</v>
      </c>
      <c r="K1622" s="79"/>
      <c r="L1622" s="41">
        <v>10200</v>
      </c>
      <c r="M1622" s="63"/>
      <c r="N1622" s="79">
        <v>9553.84</v>
      </c>
    </row>
    <row r="1623" spans="1:14">
      <c r="A1623" s="52"/>
      <c r="B1623" s="52"/>
      <c r="C1623" s="115"/>
      <c r="D1623" s="115"/>
      <c r="E1623" s="52"/>
      <c r="F1623" s="77"/>
      <c r="G1623" s="115"/>
      <c r="H1623" s="52"/>
      <c r="I1623" s="52"/>
      <c r="J1623" s="41"/>
      <c r="K1623" s="41"/>
      <c r="L1623" s="41">
        <v>0</v>
      </c>
      <c r="M1623" s="41"/>
      <c r="N1623" s="79"/>
    </row>
    <row r="1624" spans="1:14">
      <c r="A1624" s="50"/>
      <c r="C1624" s="115"/>
      <c r="D1624" s="115"/>
      <c r="E1624" s="52"/>
      <c r="F1624" s="77"/>
      <c r="G1624" s="115"/>
      <c r="H1624" s="50"/>
      <c r="I1624" s="16"/>
      <c r="J1624" s="41"/>
      <c r="K1624" s="41"/>
      <c r="L1624" s="41"/>
      <c r="M1624" s="41"/>
      <c r="N1624" s="83"/>
    </row>
    <row r="1625" spans="1:14">
      <c r="A1625" s="50">
        <v>32928</v>
      </c>
      <c r="B1625" s="88" t="s">
        <v>1896</v>
      </c>
      <c r="C1625" s="41">
        <f>SUM(C1627)</f>
        <v>100000</v>
      </c>
      <c r="D1625" s="41"/>
      <c r="E1625" s="41">
        <f>SUM(E1627)</f>
        <v>100000</v>
      </c>
      <c r="F1625" s="41">
        <f>SUM(F1627)</f>
        <v>0</v>
      </c>
      <c r="G1625" s="41">
        <f>SUM(G1627)</f>
        <v>101920</v>
      </c>
      <c r="H1625" s="88" t="s">
        <v>1777</v>
      </c>
      <c r="I1625" s="88" t="s">
        <v>1896</v>
      </c>
      <c r="J1625" s="41">
        <f>SUM(J1627:J1635)</f>
        <v>108900</v>
      </c>
      <c r="K1625" s="41"/>
      <c r="L1625" s="41">
        <f>SUM(L1627:L1635)</f>
        <v>100700</v>
      </c>
      <c r="M1625" s="41">
        <f>SUM(M1627:M1635)</f>
        <v>0</v>
      </c>
      <c r="N1625" s="41">
        <f>SUM(N1627:N1635)</f>
        <v>107722.98999999999</v>
      </c>
    </row>
    <row r="1626" spans="1:14">
      <c r="A1626" s="157" t="s">
        <v>12</v>
      </c>
      <c r="B1626" s="157" t="s">
        <v>994</v>
      </c>
      <c r="C1626" s="176" t="s">
        <v>660</v>
      </c>
      <c r="D1626" s="131"/>
      <c r="E1626" s="176" t="s">
        <v>7</v>
      </c>
      <c r="F1626" s="158"/>
      <c r="G1626" s="176" t="s">
        <v>7</v>
      </c>
      <c r="H1626" s="157" t="s">
        <v>12</v>
      </c>
      <c r="I1626" s="157" t="s">
        <v>994</v>
      </c>
      <c r="J1626" s="176" t="s">
        <v>660</v>
      </c>
      <c r="K1626" s="131"/>
      <c r="L1626" s="176" t="s">
        <v>7</v>
      </c>
      <c r="M1626" s="158"/>
      <c r="N1626" s="176" t="s">
        <v>7</v>
      </c>
    </row>
    <row r="1627" spans="1:14">
      <c r="A1627" s="52" t="s">
        <v>1916</v>
      </c>
      <c r="B1627" s="52" t="s">
        <v>1894</v>
      </c>
      <c r="C1627" s="79">
        <v>100000</v>
      </c>
      <c r="D1627" s="79"/>
      <c r="E1627" s="132">
        <v>100000</v>
      </c>
      <c r="F1627" s="63"/>
      <c r="G1627" s="79">
        <v>101920</v>
      </c>
      <c r="H1627" s="52" t="s">
        <v>1915</v>
      </c>
      <c r="I1627" s="52" t="s">
        <v>666</v>
      </c>
      <c r="J1627" s="79">
        <v>60900</v>
      </c>
      <c r="K1627" s="79"/>
      <c r="L1627" s="41">
        <v>63000</v>
      </c>
      <c r="M1627" s="63"/>
      <c r="N1627" s="79">
        <v>60486.04</v>
      </c>
    </row>
    <row r="1628" spans="1:14">
      <c r="A1628" s="52"/>
      <c r="B1628" s="52"/>
      <c r="C1628" s="41"/>
      <c r="D1628" s="41"/>
      <c r="E1628" s="52"/>
      <c r="F1628" s="75"/>
      <c r="G1628" s="41"/>
      <c r="H1628" s="52"/>
      <c r="I1628" s="52"/>
      <c r="J1628" s="79">
        <v>0</v>
      </c>
      <c r="K1628" s="79"/>
      <c r="L1628" s="41">
        <v>0</v>
      </c>
      <c r="M1628" s="63"/>
      <c r="N1628" s="79">
        <v>0</v>
      </c>
    </row>
    <row r="1629" spans="1:14">
      <c r="A1629" s="50"/>
      <c r="C1629" s="115"/>
      <c r="D1629" s="115"/>
      <c r="E1629" s="16"/>
      <c r="F1629" s="77"/>
      <c r="G1629" s="115"/>
      <c r="H1629" s="50" t="s">
        <v>1932</v>
      </c>
      <c r="I1629" s="16" t="s">
        <v>1369</v>
      </c>
      <c r="J1629" s="79">
        <v>3000</v>
      </c>
      <c r="K1629" s="79"/>
      <c r="L1629" s="16">
        <v>3000</v>
      </c>
      <c r="M1629" s="63"/>
      <c r="N1629" s="79">
        <v>4058.78</v>
      </c>
    </row>
    <row r="1630" spans="1:14">
      <c r="A1630" s="50"/>
      <c r="C1630" s="115"/>
      <c r="D1630" s="115"/>
      <c r="E1630" s="16"/>
      <c r="F1630" s="77"/>
      <c r="G1630" s="115"/>
      <c r="H1630" s="50"/>
      <c r="I1630" s="16"/>
      <c r="J1630" s="79">
        <v>0</v>
      </c>
      <c r="K1630" s="79"/>
      <c r="L1630" s="41">
        <v>0</v>
      </c>
      <c r="M1630" s="63"/>
      <c r="N1630" s="79">
        <v>0</v>
      </c>
    </row>
    <row r="1631" spans="1:14">
      <c r="A1631" s="56"/>
      <c r="C1631" s="41"/>
      <c r="D1631" s="41"/>
      <c r="E1631" s="16"/>
      <c r="F1631" s="75"/>
      <c r="G1631" s="41"/>
      <c r="H1631" s="56" t="s">
        <v>1916</v>
      </c>
      <c r="I1631" s="16" t="s">
        <v>661</v>
      </c>
      <c r="J1631" s="79">
        <v>7600</v>
      </c>
      <c r="K1631" s="79"/>
      <c r="L1631" s="41">
        <v>7000</v>
      </c>
      <c r="M1631" s="63"/>
      <c r="N1631" s="79">
        <v>7693.88</v>
      </c>
    </row>
    <row r="1632" spans="1:14">
      <c r="A1632" s="50"/>
      <c r="B1632" s="52"/>
      <c r="C1632" s="115"/>
      <c r="D1632" s="115"/>
      <c r="E1632" s="52"/>
      <c r="F1632" s="77"/>
      <c r="G1632" s="115"/>
      <c r="H1632" s="50"/>
      <c r="I1632" s="52"/>
      <c r="J1632" s="79">
        <v>0</v>
      </c>
      <c r="K1632" s="79"/>
      <c r="L1632" s="41">
        <v>0</v>
      </c>
      <c r="M1632" s="63"/>
      <c r="N1632" s="79">
        <v>0</v>
      </c>
    </row>
    <row r="1633" spans="1:14">
      <c r="A1633" s="50"/>
      <c r="B1633" s="52"/>
      <c r="C1633" s="115"/>
      <c r="D1633" s="115"/>
      <c r="E1633" s="52"/>
      <c r="F1633" s="77"/>
      <c r="G1633" s="115"/>
      <c r="H1633" s="50" t="s">
        <v>1928</v>
      </c>
      <c r="I1633" s="52" t="s">
        <v>1366</v>
      </c>
      <c r="J1633" s="79">
        <v>34400</v>
      </c>
      <c r="K1633" s="79"/>
      <c r="L1633" s="41">
        <v>24700</v>
      </c>
      <c r="M1633" s="63"/>
      <c r="N1633" s="79">
        <v>31225.29</v>
      </c>
    </row>
    <row r="1634" spans="1:14">
      <c r="A1634" s="52"/>
      <c r="B1634" s="52"/>
      <c r="C1634" s="115"/>
      <c r="D1634" s="115"/>
      <c r="E1634" s="52"/>
      <c r="F1634" s="77"/>
      <c r="G1634" s="115"/>
      <c r="H1634" s="52"/>
      <c r="I1634" s="52"/>
      <c r="J1634" s="79">
        <v>0</v>
      </c>
      <c r="K1634" s="79"/>
      <c r="L1634" s="41">
        <v>0</v>
      </c>
      <c r="M1634" s="63"/>
      <c r="N1634" s="79">
        <v>0</v>
      </c>
    </row>
    <row r="1635" spans="1:14">
      <c r="A1635" s="52"/>
      <c r="B1635" s="52"/>
      <c r="C1635" s="115"/>
      <c r="D1635" s="115"/>
      <c r="E1635" s="52"/>
      <c r="F1635" s="77"/>
      <c r="G1635" s="115"/>
      <c r="H1635" s="52" t="s">
        <v>277</v>
      </c>
      <c r="I1635" s="52" t="s">
        <v>657</v>
      </c>
      <c r="J1635" s="79">
        <v>3000</v>
      </c>
      <c r="K1635" s="79"/>
      <c r="L1635" s="41">
        <v>3000</v>
      </c>
      <c r="M1635" s="63"/>
      <c r="N1635" s="79">
        <v>4259</v>
      </c>
    </row>
    <row r="1636" spans="1:14">
      <c r="A1636" s="46"/>
      <c r="B1636" s="46"/>
      <c r="C1636" s="139"/>
      <c r="D1636" s="139"/>
      <c r="E1636" s="46"/>
      <c r="F1636" s="128"/>
      <c r="G1636" s="139"/>
      <c r="H1636" s="46"/>
      <c r="I1636" s="46"/>
      <c r="J1636" s="115"/>
      <c r="K1636" s="115"/>
      <c r="L1636" s="115"/>
      <c r="M1636" s="115"/>
      <c r="N1636" s="83"/>
    </row>
    <row r="1637" spans="1:14">
      <c r="A1637" s="48"/>
      <c r="B1637" s="48"/>
      <c r="C1637" s="132"/>
      <c r="D1637" s="132"/>
      <c r="E1637" s="48"/>
      <c r="F1637" s="63"/>
      <c r="G1637" s="132"/>
      <c r="H1637" s="48"/>
      <c r="I1637" s="48"/>
      <c r="J1637" s="41" t="s">
        <v>11</v>
      </c>
      <c r="K1637" s="41"/>
      <c r="L1637" s="41" t="s">
        <v>11</v>
      </c>
      <c r="M1637" s="41"/>
      <c r="N1637" s="83" t="s">
        <v>11</v>
      </c>
    </row>
    <row r="1638" spans="1:14">
      <c r="A1638" s="50">
        <v>32929</v>
      </c>
      <c r="B1638" s="88" t="s">
        <v>1897</v>
      </c>
      <c r="C1638" s="41">
        <f>SUM(C1640:C1642)</f>
        <v>179000</v>
      </c>
      <c r="D1638" s="41"/>
      <c r="E1638" s="41">
        <f>SUM(E1640:E1642)</f>
        <v>220000</v>
      </c>
      <c r="F1638" s="41">
        <f>SUM(F1640:F1642)</f>
        <v>0</v>
      </c>
      <c r="G1638" s="41">
        <f>SUM(G1640:G1642)</f>
        <v>165653.59999999998</v>
      </c>
      <c r="H1638" s="88" t="s">
        <v>1778</v>
      </c>
      <c r="I1638" s="88" t="s">
        <v>1897</v>
      </c>
      <c r="J1638" s="41">
        <f>SUM(J1640:J1650)</f>
        <v>245400</v>
      </c>
      <c r="K1638" s="41"/>
      <c r="L1638" s="41">
        <f>SUM(L1640:L1650)</f>
        <v>239100</v>
      </c>
      <c r="M1638" s="41">
        <f>SUM(M1640:M1650)</f>
        <v>0</v>
      </c>
      <c r="N1638" s="41">
        <f>SUM(N1640:N1650)</f>
        <v>231717</v>
      </c>
    </row>
    <row r="1639" spans="1:14">
      <c r="A1639" s="157" t="s">
        <v>12</v>
      </c>
      <c r="B1639" s="157" t="s">
        <v>994</v>
      </c>
      <c r="C1639" s="176" t="s">
        <v>660</v>
      </c>
      <c r="D1639" s="131"/>
      <c r="E1639" s="176" t="s">
        <v>7</v>
      </c>
      <c r="F1639" s="158"/>
      <c r="G1639" s="176" t="s">
        <v>7</v>
      </c>
      <c r="H1639" s="157" t="s">
        <v>12</v>
      </c>
      <c r="I1639" s="157" t="s">
        <v>994</v>
      </c>
      <c r="J1639" s="176" t="s">
        <v>660</v>
      </c>
      <c r="K1639" s="131"/>
      <c r="L1639" s="176" t="s">
        <v>7</v>
      </c>
      <c r="M1639" s="158"/>
      <c r="N1639" s="176" t="s">
        <v>7</v>
      </c>
    </row>
    <row r="1640" spans="1:14">
      <c r="A1640" s="52" t="s">
        <v>1277</v>
      </c>
      <c r="B1640" s="52" t="s">
        <v>5</v>
      </c>
      <c r="C1640" s="79">
        <v>83000</v>
      </c>
      <c r="D1640" s="79"/>
      <c r="E1640" s="132">
        <v>80000</v>
      </c>
      <c r="F1640" s="63"/>
      <c r="G1640" s="79">
        <v>73200.7</v>
      </c>
      <c r="H1640" s="52" t="s">
        <v>1915</v>
      </c>
      <c r="I1640" s="52" t="s">
        <v>666</v>
      </c>
      <c r="J1640" s="79">
        <v>188500</v>
      </c>
      <c r="K1640" s="79"/>
      <c r="L1640" s="41">
        <v>190000</v>
      </c>
      <c r="M1640" s="63"/>
      <c r="N1640" s="79">
        <v>185108.49</v>
      </c>
    </row>
    <row r="1641" spans="1:14">
      <c r="A1641" s="52"/>
      <c r="B1641" s="52"/>
      <c r="C1641" s="79">
        <v>0</v>
      </c>
      <c r="D1641" s="79"/>
      <c r="E1641" s="132">
        <v>0</v>
      </c>
      <c r="F1641" s="63"/>
      <c r="G1641" s="79">
        <v>0</v>
      </c>
      <c r="H1641" s="52"/>
      <c r="I1641" s="52"/>
      <c r="J1641" s="79">
        <v>0</v>
      </c>
      <c r="K1641" s="79"/>
      <c r="L1641" s="41">
        <v>0</v>
      </c>
      <c r="M1641" s="63"/>
      <c r="N1641" s="79">
        <v>0</v>
      </c>
    </row>
    <row r="1642" spans="1:14">
      <c r="A1642" s="50" t="s">
        <v>1916</v>
      </c>
      <c r="B1642" s="16" t="s">
        <v>1894</v>
      </c>
      <c r="C1642" s="79">
        <v>96000</v>
      </c>
      <c r="D1642" s="79"/>
      <c r="E1642" s="41">
        <v>140000</v>
      </c>
      <c r="F1642" s="63"/>
      <c r="G1642" s="79">
        <v>92452.9</v>
      </c>
      <c r="H1642" s="50" t="s">
        <v>1932</v>
      </c>
      <c r="I1642" s="16" t="s">
        <v>1369</v>
      </c>
      <c r="J1642" s="79">
        <v>10000</v>
      </c>
      <c r="K1642" s="79"/>
      <c r="L1642" s="41">
        <v>10000</v>
      </c>
      <c r="M1642" s="63"/>
      <c r="N1642" s="79">
        <v>9023.75</v>
      </c>
    </row>
    <row r="1643" spans="1:14">
      <c r="A1643" s="50"/>
      <c r="C1643" s="41" t="s">
        <v>11</v>
      </c>
      <c r="D1643" s="41"/>
      <c r="E1643" s="16"/>
      <c r="F1643" s="75"/>
      <c r="G1643" s="41">
        <v>0</v>
      </c>
      <c r="H1643" s="50"/>
      <c r="I1643" s="16"/>
      <c r="J1643" s="79">
        <v>0</v>
      </c>
      <c r="K1643" s="79"/>
      <c r="L1643" s="41">
        <v>0</v>
      </c>
      <c r="M1643" s="63"/>
      <c r="N1643" s="79">
        <v>0</v>
      </c>
    </row>
    <row r="1644" spans="1:14">
      <c r="A1644" s="56"/>
      <c r="C1644" s="41"/>
      <c r="D1644" s="41"/>
      <c r="E1644" s="16"/>
      <c r="F1644" s="75"/>
      <c r="G1644" s="41"/>
      <c r="H1644" s="56" t="s">
        <v>1916</v>
      </c>
      <c r="I1644" s="16" t="s">
        <v>661</v>
      </c>
      <c r="J1644" s="79">
        <v>9500</v>
      </c>
      <c r="K1644" s="79"/>
      <c r="L1644" s="41">
        <v>6000</v>
      </c>
      <c r="M1644" s="63"/>
      <c r="N1644" s="79">
        <v>6226.69</v>
      </c>
    </row>
    <row r="1645" spans="1:14">
      <c r="A1645" s="62"/>
      <c r="C1645" s="41" t="s">
        <v>11</v>
      </c>
      <c r="D1645" s="41"/>
      <c r="E1645" s="16"/>
      <c r="F1645" s="75"/>
      <c r="G1645" s="41" t="s">
        <v>11</v>
      </c>
      <c r="H1645" s="62"/>
      <c r="I1645" s="16"/>
      <c r="J1645" s="79">
        <v>0</v>
      </c>
      <c r="K1645" s="79"/>
      <c r="L1645" s="41">
        <v>0</v>
      </c>
      <c r="M1645" s="63"/>
      <c r="N1645" s="79">
        <v>0</v>
      </c>
    </row>
    <row r="1646" spans="1:14">
      <c r="A1646" s="50"/>
      <c r="B1646" s="52"/>
      <c r="C1646" s="41" t="s">
        <v>11</v>
      </c>
      <c r="D1646" s="41"/>
      <c r="E1646" s="52"/>
      <c r="F1646" s="75"/>
      <c r="G1646" s="41" t="s">
        <v>11</v>
      </c>
      <c r="H1646" s="50" t="s">
        <v>1923</v>
      </c>
      <c r="I1646" s="52" t="s">
        <v>1361</v>
      </c>
      <c r="J1646" s="79">
        <v>7500</v>
      </c>
      <c r="K1646" s="79"/>
      <c r="L1646" s="52">
        <v>8500</v>
      </c>
      <c r="M1646" s="63"/>
      <c r="N1646" s="79">
        <v>7411.63</v>
      </c>
    </row>
    <row r="1647" spans="1:14">
      <c r="A1647" s="62"/>
      <c r="C1647" s="115"/>
      <c r="D1647" s="115"/>
      <c r="E1647" s="52"/>
      <c r="F1647" s="77"/>
      <c r="G1647" s="115"/>
      <c r="H1647" s="52"/>
      <c r="I1647" s="52"/>
      <c r="J1647" s="79">
        <v>0</v>
      </c>
      <c r="K1647" s="79"/>
      <c r="L1647" s="41"/>
      <c r="M1647" s="63"/>
      <c r="N1647" s="79">
        <v>0</v>
      </c>
    </row>
    <row r="1648" spans="1:14">
      <c r="A1648" s="50"/>
      <c r="B1648" s="52"/>
      <c r="C1648" s="115"/>
      <c r="D1648" s="115"/>
      <c r="E1648" s="52"/>
      <c r="F1648" s="77"/>
      <c r="G1648" s="115"/>
      <c r="H1648" s="50" t="s">
        <v>1928</v>
      </c>
      <c r="I1648" s="52" t="s">
        <v>1366</v>
      </c>
      <c r="J1648" s="79">
        <v>24900</v>
      </c>
      <c r="K1648" s="79"/>
      <c r="L1648" s="41">
        <v>19600</v>
      </c>
      <c r="M1648" s="63"/>
      <c r="N1648" s="79">
        <v>22661.4</v>
      </c>
    </row>
    <row r="1649" spans="1:14">
      <c r="A1649" s="52"/>
      <c r="B1649" s="52"/>
      <c r="C1649" s="41"/>
      <c r="D1649" s="41"/>
      <c r="E1649" s="52"/>
      <c r="F1649" s="75"/>
      <c r="G1649" s="41"/>
      <c r="H1649" s="50"/>
      <c r="I1649" s="52"/>
      <c r="J1649" s="79">
        <v>0</v>
      </c>
      <c r="K1649" s="79"/>
      <c r="L1649" s="41">
        <v>0</v>
      </c>
      <c r="M1649" s="63"/>
      <c r="N1649" s="79">
        <v>0</v>
      </c>
    </row>
    <row r="1650" spans="1:14">
      <c r="A1650" s="50"/>
      <c r="B1650" s="52"/>
      <c r="C1650" s="41"/>
      <c r="D1650" s="41"/>
      <c r="E1650" s="52"/>
      <c r="F1650" s="75"/>
      <c r="G1650" s="41"/>
      <c r="H1650" s="52" t="s">
        <v>277</v>
      </c>
      <c r="I1650" s="52" t="s">
        <v>657</v>
      </c>
      <c r="J1650" s="79">
        <v>5000</v>
      </c>
      <c r="K1650" s="79"/>
      <c r="L1650" s="41">
        <v>5000</v>
      </c>
      <c r="M1650" s="63"/>
      <c r="N1650" s="79">
        <v>1285.04</v>
      </c>
    </row>
    <row r="1651" spans="1:14">
      <c r="A1651" s="50"/>
      <c r="B1651" s="52"/>
      <c r="C1651" s="41"/>
      <c r="D1651" s="41"/>
      <c r="E1651" s="52"/>
      <c r="F1651" s="75"/>
      <c r="G1651" s="41"/>
      <c r="H1651" s="50"/>
      <c r="I1651" s="52"/>
      <c r="J1651" s="41">
        <v>0</v>
      </c>
      <c r="K1651" s="41"/>
      <c r="L1651" s="41">
        <v>0</v>
      </c>
      <c r="M1651" s="41"/>
      <c r="N1651" s="79">
        <v>0</v>
      </c>
    </row>
    <row r="1652" spans="1:14">
      <c r="A1652" s="52"/>
      <c r="B1652" s="52"/>
      <c r="C1652" s="41"/>
      <c r="D1652" s="41"/>
      <c r="E1652" s="52"/>
      <c r="F1652" s="75"/>
      <c r="G1652" s="41"/>
      <c r="H1652" s="52"/>
      <c r="I1652" s="52"/>
      <c r="J1652" s="115"/>
      <c r="K1652" s="115"/>
      <c r="L1652" s="115"/>
      <c r="M1652" s="115"/>
      <c r="N1652" s="83"/>
    </row>
    <row r="1653" spans="1:14">
      <c r="A1653" s="88" t="s">
        <v>686</v>
      </c>
      <c r="B1653" s="88" t="s">
        <v>1174</v>
      </c>
      <c r="C1653" s="41">
        <v>333000</v>
      </c>
      <c r="D1653" s="41"/>
      <c r="E1653" s="41">
        <v>425000</v>
      </c>
      <c r="F1653" s="63"/>
      <c r="G1653" s="41">
        <v>355620.4</v>
      </c>
      <c r="H1653" s="88" t="s">
        <v>1779</v>
      </c>
      <c r="I1653" s="88" t="s">
        <v>1174</v>
      </c>
      <c r="J1653" s="41">
        <f>SUM(J1655:J1671)</f>
        <v>375300</v>
      </c>
      <c r="K1653" s="41"/>
      <c r="L1653" s="41">
        <f>SUM(L1655:L1671)</f>
        <v>369200</v>
      </c>
      <c r="M1653" s="41">
        <f>SUM(M1655:M1671)</f>
        <v>0</v>
      </c>
      <c r="N1653" s="41">
        <f>SUM(N1655:N1671)</f>
        <v>375778.11</v>
      </c>
    </row>
    <row r="1654" spans="1:14">
      <c r="A1654" s="157" t="s">
        <v>12</v>
      </c>
      <c r="B1654" s="157" t="s">
        <v>994</v>
      </c>
      <c r="C1654" s="176" t="s">
        <v>660</v>
      </c>
      <c r="D1654" s="131"/>
      <c r="E1654" s="176" t="s">
        <v>7</v>
      </c>
      <c r="F1654" s="158"/>
      <c r="G1654" s="176" t="s">
        <v>7</v>
      </c>
      <c r="H1654" s="157" t="s">
        <v>12</v>
      </c>
      <c r="I1654" s="157" t="s">
        <v>994</v>
      </c>
      <c r="J1654" s="176" t="s">
        <v>660</v>
      </c>
      <c r="K1654" s="131"/>
      <c r="L1654" s="176" t="s">
        <v>7</v>
      </c>
      <c r="M1654" s="158"/>
      <c r="N1654" s="176" t="s">
        <v>7</v>
      </c>
    </row>
    <row r="1655" spans="1:14">
      <c r="A1655" s="52" t="s">
        <v>1277</v>
      </c>
      <c r="B1655" s="52" t="s">
        <v>891</v>
      </c>
      <c r="C1655" s="79">
        <v>120000</v>
      </c>
      <c r="D1655" s="79"/>
      <c r="E1655" s="41">
        <v>210000</v>
      </c>
      <c r="F1655" s="63"/>
      <c r="G1655" s="79">
        <v>118323.4</v>
      </c>
      <c r="H1655" s="52" t="s">
        <v>1915</v>
      </c>
      <c r="I1655" s="52" t="s">
        <v>666</v>
      </c>
      <c r="J1655" s="79">
        <v>151700</v>
      </c>
      <c r="K1655" s="79"/>
      <c r="L1655" s="41">
        <v>146700</v>
      </c>
      <c r="M1655" s="63"/>
      <c r="N1655" s="79">
        <v>145954.12</v>
      </c>
    </row>
    <row r="1656" spans="1:14">
      <c r="A1656" s="52"/>
      <c r="B1656" s="52"/>
      <c r="C1656" s="79">
        <v>0</v>
      </c>
      <c r="D1656" s="79"/>
      <c r="E1656" s="41">
        <v>0</v>
      </c>
      <c r="F1656" s="63"/>
      <c r="G1656" s="79">
        <v>0</v>
      </c>
      <c r="H1656" s="52"/>
      <c r="I1656" s="52"/>
      <c r="J1656" s="79">
        <v>0</v>
      </c>
      <c r="K1656" s="79"/>
      <c r="L1656" s="41">
        <v>0</v>
      </c>
      <c r="M1656" s="63"/>
      <c r="N1656" s="79">
        <v>0</v>
      </c>
    </row>
    <row r="1657" spans="1:14">
      <c r="A1657" s="52" t="s">
        <v>372</v>
      </c>
      <c r="B1657" s="52" t="s">
        <v>1804</v>
      </c>
      <c r="C1657" s="79">
        <v>13000</v>
      </c>
      <c r="D1657" s="79"/>
      <c r="E1657" s="41">
        <v>45000</v>
      </c>
      <c r="F1657" s="63"/>
      <c r="G1657" s="79">
        <v>47153</v>
      </c>
      <c r="H1657" s="50" t="s">
        <v>1932</v>
      </c>
      <c r="I1657" s="16" t="s">
        <v>1369</v>
      </c>
      <c r="J1657" s="79">
        <v>43000</v>
      </c>
      <c r="K1657" s="79"/>
      <c r="L1657" s="41">
        <v>43000</v>
      </c>
      <c r="M1657" s="63"/>
      <c r="N1657" s="79">
        <v>45351.01</v>
      </c>
    </row>
    <row r="1658" spans="1:14">
      <c r="A1658" s="50"/>
      <c r="C1658" s="79">
        <v>0</v>
      </c>
      <c r="D1658" s="79"/>
      <c r="E1658" s="41">
        <v>0</v>
      </c>
      <c r="F1658" s="63"/>
      <c r="G1658" s="79">
        <v>0</v>
      </c>
      <c r="H1658" s="50"/>
      <c r="I1658" s="16"/>
      <c r="J1658" s="79">
        <v>0</v>
      </c>
      <c r="K1658" s="79"/>
      <c r="L1658" s="41"/>
      <c r="M1658" s="63"/>
      <c r="N1658" s="79">
        <v>0</v>
      </c>
    </row>
    <row r="1659" spans="1:14">
      <c r="A1659" s="50" t="s">
        <v>1916</v>
      </c>
      <c r="B1659" s="16" t="s">
        <v>1894</v>
      </c>
      <c r="C1659" s="79">
        <v>200000</v>
      </c>
      <c r="D1659" s="79"/>
      <c r="E1659" s="41">
        <v>170000</v>
      </c>
      <c r="F1659" s="63"/>
      <c r="G1659" s="79">
        <v>190144</v>
      </c>
      <c r="H1659" s="52" t="s">
        <v>1933</v>
      </c>
      <c r="I1659" s="52" t="s">
        <v>654</v>
      </c>
      <c r="J1659" s="79">
        <v>80500</v>
      </c>
      <c r="K1659" s="79"/>
      <c r="L1659" s="41">
        <v>56000</v>
      </c>
      <c r="M1659" s="63"/>
      <c r="N1659" s="79">
        <v>73068.78</v>
      </c>
    </row>
    <row r="1660" spans="1:14">
      <c r="A1660" s="52"/>
      <c r="B1660" s="52"/>
      <c r="C1660" s="41" t="s">
        <v>11</v>
      </c>
      <c r="D1660" s="41"/>
      <c r="E1660" s="52"/>
      <c r="F1660" s="75"/>
      <c r="G1660" s="41">
        <v>0</v>
      </c>
      <c r="H1660" s="52"/>
      <c r="I1660" s="52"/>
      <c r="J1660" s="79">
        <v>0</v>
      </c>
      <c r="K1660" s="79"/>
      <c r="L1660" s="41">
        <v>0</v>
      </c>
      <c r="M1660" s="63"/>
      <c r="N1660" s="79">
        <v>0</v>
      </c>
    </row>
    <row r="1661" spans="1:14">
      <c r="A1661" s="56"/>
      <c r="C1661" s="115"/>
      <c r="D1661" s="115"/>
      <c r="E1661" s="16"/>
      <c r="F1661" s="77"/>
      <c r="G1661" s="115"/>
      <c r="H1661" s="52" t="s">
        <v>1757</v>
      </c>
      <c r="I1661" s="52" t="s">
        <v>1684</v>
      </c>
      <c r="J1661" s="79">
        <v>13000</v>
      </c>
      <c r="K1661" s="79"/>
      <c r="L1661" s="52">
        <v>27000</v>
      </c>
      <c r="M1661" s="63"/>
      <c r="N1661" s="79">
        <v>23836.05</v>
      </c>
    </row>
    <row r="1662" spans="1:14">
      <c r="A1662" s="62"/>
      <c r="C1662" s="115"/>
      <c r="D1662" s="115"/>
      <c r="E1662" s="16"/>
      <c r="F1662" s="77"/>
      <c r="G1662" s="115"/>
      <c r="I1662" s="16"/>
      <c r="J1662" s="79">
        <v>0</v>
      </c>
      <c r="K1662" s="79"/>
      <c r="L1662" s="41"/>
      <c r="M1662" s="63"/>
      <c r="N1662" s="79">
        <v>0</v>
      </c>
    </row>
    <row r="1663" spans="1:14">
      <c r="A1663" s="50"/>
      <c r="B1663" s="52"/>
      <c r="C1663" s="115"/>
      <c r="D1663" s="115"/>
      <c r="E1663" s="52"/>
      <c r="F1663" s="77"/>
      <c r="G1663" s="115"/>
      <c r="H1663" s="56" t="s">
        <v>1916</v>
      </c>
      <c r="I1663" s="16" t="s">
        <v>661</v>
      </c>
      <c r="J1663" s="79">
        <v>9400</v>
      </c>
      <c r="K1663" s="79"/>
      <c r="L1663" s="41">
        <v>9000</v>
      </c>
      <c r="M1663" s="63"/>
      <c r="N1663" s="79">
        <v>8094.11</v>
      </c>
    </row>
    <row r="1664" spans="1:14">
      <c r="A1664" s="62"/>
      <c r="C1664" s="115"/>
      <c r="D1664" s="115"/>
      <c r="E1664" s="16"/>
      <c r="F1664" s="77"/>
      <c r="G1664" s="115"/>
      <c r="H1664" s="62"/>
      <c r="I1664" s="16"/>
      <c r="J1664" s="79">
        <v>0</v>
      </c>
      <c r="K1664" s="79"/>
      <c r="L1664" s="41">
        <v>0</v>
      </c>
      <c r="M1664" s="63"/>
      <c r="N1664" s="79">
        <v>0</v>
      </c>
    </row>
    <row r="1665" spans="1:14">
      <c r="A1665" s="52"/>
      <c r="B1665" s="52"/>
      <c r="C1665" s="115"/>
      <c r="D1665" s="115"/>
      <c r="E1665" s="52"/>
      <c r="F1665" s="77"/>
      <c r="G1665" s="115"/>
      <c r="H1665" s="50" t="s">
        <v>1920</v>
      </c>
      <c r="I1665" s="52" t="s">
        <v>659</v>
      </c>
      <c r="J1665" s="79">
        <v>1500</v>
      </c>
      <c r="K1665" s="79"/>
      <c r="L1665" s="41">
        <v>1500</v>
      </c>
      <c r="M1665" s="63"/>
      <c r="N1665" s="79">
        <v>0</v>
      </c>
    </row>
    <row r="1666" spans="1:14">
      <c r="A1666" s="52"/>
      <c r="B1666" s="52"/>
      <c r="C1666" s="137"/>
      <c r="D1666" s="137"/>
      <c r="E1666" s="52"/>
      <c r="F1666" s="138"/>
      <c r="G1666" s="137"/>
      <c r="H1666" s="52"/>
      <c r="I1666" s="52"/>
      <c r="J1666" s="79">
        <v>0</v>
      </c>
      <c r="K1666" s="79"/>
      <c r="L1666" s="41">
        <v>0</v>
      </c>
      <c r="M1666" s="63"/>
      <c r="N1666" s="79">
        <v>0</v>
      </c>
    </row>
    <row r="1667" spans="1:14">
      <c r="A1667" s="52"/>
      <c r="B1667" s="52"/>
      <c r="C1667" s="104"/>
      <c r="D1667" s="104"/>
      <c r="E1667" s="52"/>
      <c r="F1667" s="47"/>
      <c r="G1667" s="104"/>
      <c r="H1667" s="50" t="s">
        <v>1928</v>
      </c>
      <c r="I1667" s="52" t="s">
        <v>1366</v>
      </c>
      <c r="J1667" s="79">
        <v>65200</v>
      </c>
      <c r="K1667" s="79"/>
      <c r="L1667" s="41">
        <v>65000</v>
      </c>
      <c r="M1667" s="63"/>
      <c r="N1667" s="79">
        <v>59249</v>
      </c>
    </row>
    <row r="1668" spans="1:14">
      <c r="A1668" s="48"/>
      <c r="B1668" s="48"/>
      <c r="C1668" s="104"/>
      <c r="D1668" s="104"/>
      <c r="E1668" s="48"/>
      <c r="F1668" s="47"/>
      <c r="G1668" s="104"/>
      <c r="H1668" s="52"/>
      <c r="I1668" s="52"/>
      <c r="J1668" s="79">
        <v>0</v>
      </c>
      <c r="K1668" s="79"/>
      <c r="L1668" s="41">
        <v>0</v>
      </c>
      <c r="M1668" s="63"/>
      <c r="N1668" s="79">
        <v>0</v>
      </c>
    </row>
    <row r="1669" spans="1:14">
      <c r="A1669" s="48"/>
      <c r="B1669" s="48"/>
      <c r="C1669" s="104"/>
      <c r="D1669" s="104"/>
      <c r="E1669" s="48"/>
      <c r="F1669" s="47"/>
      <c r="G1669" s="104"/>
      <c r="H1669" s="52" t="s">
        <v>277</v>
      </c>
      <c r="I1669" s="52" t="s">
        <v>1991</v>
      </c>
      <c r="J1669" s="79">
        <v>11000</v>
      </c>
      <c r="K1669" s="79"/>
      <c r="L1669" s="52">
        <v>11000</v>
      </c>
      <c r="M1669" s="63"/>
      <c r="N1669" s="79">
        <v>11975.04</v>
      </c>
    </row>
    <row r="1670" spans="1:14">
      <c r="A1670" s="48"/>
      <c r="B1670" s="48"/>
      <c r="C1670" s="104"/>
      <c r="D1670" s="104"/>
      <c r="E1670" s="48"/>
      <c r="F1670" s="47"/>
      <c r="G1670" s="104"/>
      <c r="H1670" s="52"/>
      <c r="I1670" s="52"/>
      <c r="J1670" s="79">
        <v>0</v>
      </c>
      <c r="K1670" s="79"/>
      <c r="L1670" s="41"/>
      <c r="M1670" s="63"/>
      <c r="N1670" s="79">
        <v>0</v>
      </c>
    </row>
    <row r="1671" spans="1:14">
      <c r="A1671" s="54"/>
      <c r="B1671" s="54"/>
      <c r="C1671" s="136"/>
      <c r="D1671" s="136"/>
      <c r="E1671" s="54"/>
      <c r="F1671" s="76"/>
      <c r="G1671" s="136"/>
      <c r="H1671" s="52" t="s">
        <v>1940</v>
      </c>
      <c r="I1671" s="52" t="s">
        <v>1685</v>
      </c>
      <c r="J1671" s="79"/>
      <c r="K1671" s="79"/>
      <c r="L1671" s="41">
        <v>10000</v>
      </c>
      <c r="M1671" s="63"/>
      <c r="N1671" s="79">
        <v>8250</v>
      </c>
    </row>
    <row r="1672" spans="1:14">
      <c r="A1672" s="52"/>
      <c r="B1672" s="52"/>
      <c r="C1672" s="41"/>
      <c r="D1672" s="41"/>
      <c r="E1672" s="52"/>
      <c r="F1672" s="75"/>
      <c r="G1672" s="41"/>
      <c r="H1672" s="52"/>
      <c r="I1672" s="52"/>
      <c r="J1672" s="41"/>
      <c r="K1672" s="41"/>
      <c r="L1672" s="41"/>
      <c r="M1672" s="41"/>
      <c r="N1672" s="79"/>
    </row>
    <row r="1673" spans="1:14">
      <c r="A1673" s="50"/>
      <c r="B1673" s="52"/>
      <c r="C1673" s="41"/>
      <c r="D1673" s="41"/>
      <c r="E1673" s="16"/>
      <c r="F1673" s="75"/>
      <c r="G1673" s="41"/>
      <c r="H1673" s="52"/>
      <c r="I1673" s="52"/>
      <c r="J1673" s="41"/>
      <c r="K1673" s="41"/>
      <c r="L1673" s="41"/>
      <c r="M1673" s="41"/>
      <c r="N1673" s="79"/>
    </row>
    <row r="1674" spans="1:14">
      <c r="C1674" s="115"/>
      <c r="D1674" s="115"/>
      <c r="E1674" s="52"/>
      <c r="F1674" s="77"/>
      <c r="G1674" s="115"/>
      <c r="H1674" s="88" t="s">
        <v>1780</v>
      </c>
      <c r="I1674" s="52" t="s">
        <v>1992</v>
      </c>
      <c r="J1674" s="41">
        <f>SUM(J1676)</f>
        <v>442200</v>
      </c>
      <c r="K1674" s="41"/>
      <c r="L1674" s="41">
        <f>SUM(L1676)</f>
        <v>396000</v>
      </c>
      <c r="M1674" s="41">
        <f>SUM(M1676)</f>
        <v>0</v>
      </c>
      <c r="N1674" s="41">
        <f>SUM(N1676)</f>
        <v>385346.22</v>
      </c>
    </row>
    <row r="1675" spans="1:14">
      <c r="A1675" s="157"/>
      <c r="B1675" s="157"/>
      <c r="C1675" s="176"/>
      <c r="D1675" s="131"/>
      <c r="E1675" s="176"/>
      <c r="F1675" s="158"/>
      <c r="G1675" s="176"/>
      <c r="H1675" s="157" t="s">
        <v>12</v>
      </c>
      <c r="I1675" s="157" t="s">
        <v>994</v>
      </c>
      <c r="J1675" s="176" t="s">
        <v>660</v>
      </c>
      <c r="K1675" s="131"/>
      <c r="L1675" s="176" t="s">
        <v>7</v>
      </c>
      <c r="M1675" s="158"/>
      <c r="N1675" s="176" t="s">
        <v>7</v>
      </c>
    </row>
    <row r="1676" spans="1:14">
      <c r="C1676" s="115"/>
      <c r="D1676" s="115"/>
      <c r="E1676" s="54"/>
      <c r="F1676" s="77"/>
      <c r="G1676" s="115"/>
      <c r="H1676" s="52" t="s">
        <v>1915</v>
      </c>
      <c r="I1676" s="52" t="s">
        <v>666</v>
      </c>
      <c r="J1676" s="79">
        <v>442200</v>
      </c>
      <c r="K1676" s="79"/>
      <c r="L1676" s="41">
        <v>396000</v>
      </c>
      <c r="M1676" s="63"/>
      <c r="N1676" s="79">
        <v>385346.22</v>
      </c>
    </row>
    <row r="1677" spans="1:14">
      <c r="C1677" s="115"/>
      <c r="D1677" s="115"/>
      <c r="E1677" s="54"/>
      <c r="F1677" s="77"/>
      <c r="G1677" s="115"/>
      <c r="H1677" s="52"/>
      <c r="I1677" s="52"/>
      <c r="J1677" s="41"/>
      <c r="K1677" s="41"/>
      <c r="L1677" s="41"/>
      <c r="M1677" s="41"/>
      <c r="N1677" s="79"/>
    </row>
    <row r="1678" spans="1:14">
      <c r="C1678" s="115"/>
      <c r="D1678" s="115"/>
      <c r="E1678" s="54"/>
      <c r="F1678" s="77"/>
      <c r="G1678" s="115"/>
      <c r="H1678" s="50"/>
      <c r="I1678" s="52"/>
      <c r="J1678" s="41">
        <v>0</v>
      </c>
      <c r="K1678" s="41"/>
      <c r="L1678" s="41">
        <v>0</v>
      </c>
      <c r="M1678" s="41"/>
      <c r="N1678" s="83">
        <v>0</v>
      </c>
    </row>
    <row r="1679" spans="1:14">
      <c r="A1679" s="88" t="s">
        <v>687</v>
      </c>
      <c r="B1679" s="52" t="s">
        <v>1175</v>
      </c>
      <c r="C1679" s="41">
        <f>SUM(C1681:C1687)</f>
        <v>880000</v>
      </c>
      <c r="D1679" s="41"/>
      <c r="E1679" s="41">
        <f>SUM(E1681:E1687)</f>
        <v>910000</v>
      </c>
      <c r="F1679" s="41">
        <f>SUM(F1681:F1687)</f>
        <v>0</v>
      </c>
      <c r="G1679" s="41">
        <f>SUM(G1681:G1687)</f>
        <v>831534.4</v>
      </c>
      <c r="H1679" s="88" t="s">
        <v>1781</v>
      </c>
      <c r="I1679" s="52" t="s">
        <v>1175</v>
      </c>
      <c r="J1679" s="41">
        <f>SUM(J1681:J1706)</f>
        <v>880000</v>
      </c>
      <c r="K1679" s="41"/>
      <c r="L1679" s="41">
        <f>SUM(L1681:L1706)</f>
        <v>681400</v>
      </c>
      <c r="M1679" s="41">
        <f>SUM(M1681:M1706)</f>
        <v>0</v>
      </c>
      <c r="N1679" s="41">
        <f>SUM(N1681:N1706)</f>
        <v>687616.72</v>
      </c>
    </row>
    <row r="1680" spans="1:14">
      <c r="A1680" s="157" t="s">
        <v>12</v>
      </c>
      <c r="B1680" s="157" t="s">
        <v>994</v>
      </c>
      <c r="C1680" s="176" t="s">
        <v>660</v>
      </c>
      <c r="D1680" s="131"/>
      <c r="E1680" s="176" t="s">
        <v>7</v>
      </c>
      <c r="F1680" s="158"/>
      <c r="G1680" s="176" t="s">
        <v>7</v>
      </c>
      <c r="H1680" s="157" t="s">
        <v>12</v>
      </c>
      <c r="I1680" s="157" t="s">
        <v>994</v>
      </c>
      <c r="J1680" s="176" t="s">
        <v>660</v>
      </c>
      <c r="K1680" s="131"/>
      <c r="L1680" s="176" t="s">
        <v>7</v>
      </c>
      <c r="M1680" s="158"/>
      <c r="N1680" s="176" t="s">
        <v>7</v>
      </c>
    </row>
    <row r="1681" spans="1:14">
      <c r="A1681" s="52" t="s">
        <v>1277</v>
      </c>
      <c r="B1681" s="52" t="s">
        <v>891</v>
      </c>
      <c r="C1681" s="79">
        <v>86000</v>
      </c>
      <c r="D1681" s="79"/>
      <c r="E1681" s="132">
        <v>185000</v>
      </c>
      <c r="F1681" s="63"/>
      <c r="G1681" s="79">
        <v>166796.5</v>
      </c>
      <c r="H1681" s="52" t="s">
        <v>1915</v>
      </c>
      <c r="I1681" s="52" t="s">
        <v>666</v>
      </c>
      <c r="J1681" s="79">
        <v>124300</v>
      </c>
      <c r="K1681" s="79"/>
      <c r="L1681" s="41">
        <v>109000</v>
      </c>
      <c r="M1681" s="63"/>
      <c r="N1681" s="79">
        <v>106302.46</v>
      </c>
    </row>
    <row r="1682" spans="1:14">
      <c r="A1682" s="62"/>
      <c r="C1682" s="79">
        <v>0</v>
      </c>
      <c r="D1682" s="79"/>
      <c r="E1682" s="132">
        <v>0</v>
      </c>
      <c r="F1682" s="63"/>
      <c r="G1682" s="79">
        <v>0</v>
      </c>
      <c r="H1682" s="62"/>
      <c r="I1682" s="16"/>
      <c r="J1682" s="79">
        <v>0</v>
      </c>
      <c r="K1682" s="79"/>
      <c r="L1682" s="41"/>
      <c r="M1682" s="63"/>
      <c r="N1682" s="79">
        <v>0</v>
      </c>
    </row>
    <row r="1683" spans="1:14">
      <c r="A1683" s="50" t="s">
        <v>373</v>
      </c>
      <c r="B1683" s="52" t="s">
        <v>1176</v>
      </c>
      <c r="C1683" s="79">
        <v>471000</v>
      </c>
      <c r="D1683" s="79"/>
      <c r="E1683" s="41">
        <v>330000</v>
      </c>
      <c r="F1683" s="63"/>
      <c r="G1683" s="79">
        <v>261516</v>
      </c>
      <c r="H1683" s="50" t="s">
        <v>1932</v>
      </c>
      <c r="I1683" s="52" t="s">
        <v>1369</v>
      </c>
      <c r="J1683" s="79">
        <v>10000</v>
      </c>
      <c r="K1683" s="79"/>
      <c r="L1683" s="52">
        <v>10000</v>
      </c>
      <c r="M1683" s="63"/>
      <c r="N1683" s="79">
        <v>29229.77</v>
      </c>
    </row>
    <row r="1684" spans="1:14">
      <c r="A1684" s="62"/>
      <c r="C1684" s="79">
        <v>0</v>
      </c>
      <c r="D1684" s="79"/>
      <c r="E1684" s="132">
        <v>0</v>
      </c>
      <c r="F1684" s="63"/>
      <c r="G1684" s="79">
        <v>0</v>
      </c>
      <c r="H1684" s="62"/>
      <c r="I1684" s="16"/>
      <c r="J1684" s="79">
        <v>0</v>
      </c>
      <c r="K1684" s="79"/>
      <c r="L1684" s="41"/>
      <c r="M1684" s="63"/>
      <c r="N1684" s="79">
        <v>0</v>
      </c>
    </row>
    <row r="1685" spans="1:14">
      <c r="A1685" s="52" t="s">
        <v>1916</v>
      </c>
      <c r="B1685" s="52" t="s">
        <v>1177</v>
      </c>
      <c r="C1685" s="79">
        <v>255000</v>
      </c>
      <c r="D1685" s="79"/>
      <c r="E1685" s="132">
        <v>195000</v>
      </c>
      <c r="F1685" s="63"/>
      <c r="G1685" s="79">
        <v>268432</v>
      </c>
      <c r="H1685" s="52" t="s">
        <v>1933</v>
      </c>
      <c r="I1685" s="52" t="s">
        <v>654</v>
      </c>
      <c r="J1685" s="79">
        <v>362300</v>
      </c>
      <c r="K1685" s="79"/>
      <c r="L1685" s="41">
        <v>110000</v>
      </c>
      <c r="M1685" s="63"/>
      <c r="N1685" s="79">
        <v>127568</v>
      </c>
    </row>
    <row r="1686" spans="1:14">
      <c r="B1686" s="61"/>
      <c r="C1686" s="79">
        <v>0</v>
      </c>
      <c r="D1686" s="79"/>
      <c r="E1686" s="132">
        <v>0</v>
      </c>
      <c r="F1686" s="63"/>
      <c r="G1686" s="79">
        <v>0</v>
      </c>
      <c r="I1686" s="61"/>
      <c r="J1686" s="79">
        <v>0</v>
      </c>
      <c r="K1686" s="79"/>
      <c r="L1686" s="41">
        <v>0</v>
      </c>
      <c r="M1686" s="63"/>
      <c r="N1686" s="79">
        <v>0</v>
      </c>
    </row>
    <row r="1687" spans="1:14">
      <c r="A1687" s="56" t="s">
        <v>997</v>
      </c>
      <c r="B1687" s="16" t="s">
        <v>1630</v>
      </c>
      <c r="C1687" s="79">
        <v>68000</v>
      </c>
      <c r="D1687" s="79"/>
      <c r="E1687" s="132">
        <v>200000</v>
      </c>
      <c r="F1687" s="63"/>
      <c r="G1687" s="79">
        <v>134789.9</v>
      </c>
      <c r="H1687" s="56" t="s">
        <v>1916</v>
      </c>
      <c r="I1687" s="16" t="s">
        <v>661</v>
      </c>
      <c r="J1687" s="79">
        <v>10700</v>
      </c>
      <c r="K1687" s="79"/>
      <c r="L1687" s="16">
        <v>8000</v>
      </c>
      <c r="M1687" s="63"/>
      <c r="N1687" s="79">
        <v>8049.97</v>
      </c>
    </row>
    <row r="1688" spans="1:14">
      <c r="A1688" s="56"/>
      <c r="C1688" s="41" t="s">
        <v>11</v>
      </c>
      <c r="D1688" s="41"/>
      <c r="E1688" s="16"/>
      <c r="F1688" s="75"/>
      <c r="G1688" s="41" t="s">
        <v>11</v>
      </c>
      <c r="H1688" s="56"/>
      <c r="I1688" s="16"/>
      <c r="J1688" s="79">
        <v>0</v>
      </c>
      <c r="K1688" s="79"/>
      <c r="L1688" s="41">
        <v>0</v>
      </c>
      <c r="M1688" s="63"/>
      <c r="N1688" s="79">
        <v>0</v>
      </c>
    </row>
    <row r="1689" spans="1:14">
      <c r="A1689" s="56"/>
      <c r="C1689" s="139"/>
      <c r="D1689" s="139"/>
      <c r="E1689" s="16"/>
      <c r="F1689" s="128"/>
      <c r="G1689" s="139"/>
      <c r="H1689" s="56" t="s">
        <v>997</v>
      </c>
      <c r="I1689" s="16" t="s">
        <v>1993</v>
      </c>
      <c r="J1689" s="79">
        <v>1200</v>
      </c>
      <c r="K1689" s="79"/>
      <c r="L1689" s="41">
        <v>28500</v>
      </c>
      <c r="M1689" s="63"/>
      <c r="N1689" s="79">
        <v>0</v>
      </c>
    </row>
    <row r="1690" spans="1:14">
      <c r="A1690" s="56"/>
      <c r="C1690" s="139"/>
      <c r="D1690" s="139"/>
      <c r="E1690" s="16"/>
      <c r="F1690" s="128"/>
      <c r="G1690" s="139"/>
      <c r="H1690" s="56"/>
      <c r="I1690" s="16"/>
      <c r="J1690" s="79">
        <v>0</v>
      </c>
      <c r="K1690" s="79"/>
      <c r="L1690" s="41">
        <v>0</v>
      </c>
      <c r="M1690" s="63"/>
      <c r="N1690" s="79">
        <v>0</v>
      </c>
    </row>
    <row r="1691" spans="1:14">
      <c r="A1691" s="50"/>
      <c r="B1691" s="52"/>
      <c r="C1691" s="41"/>
      <c r="D1691" s="41"/>
      <c r="E1691" s="52"/>
      <c r="F1691" s="75"/>
      <c r="G1691" s="41"/>
      <c r="H1691" s="50" t="s">
        <v>1918</v>
      </c>
      <c r="I1691" s="52" t="s">
        <v>1357</v>
      </c>
      <c r="J1691" s="79">
        <v>6600</v>
      </c>
      <c r="K1691" s="79"/>
      <c r="L1691" s="41">
        <v>7500</v>
      </c>
      <c r="M1691" s="63"/>
      <c r="N1691" s="79">
        <v>6186.46</v>
      </c>
    </row>
    <row r="1692" spans="1:14">
      <c r="A1692" s="32"/>
      <c r="B1692" s="32"/>
      <c r="C1692" s="104"/>
      <c r="D1692" s="104"/>
      <c r="E1692" s="32"/>
      <c r="F1692" s="47"/>
      <c r="G1692" s="104"/>
      <c r="H1692" s="32"/>
      <c r="I1692" s="32"/>
      <c r="J1692" s="79">
        <v>0</v>
      </c>
      <c r="K1692" s="79"/>
      <c r="L1692" s="41"/>
      <c r="M1692" s="63"/>
      <c r="N1692" s="79">
        <v>0</v>
      </c>
    </row>
    <row r="1693" spans="1:14">
      <c r="A1693" s="50"/>
      <c r="B1693" s="52"/>
      <c r="C1693" s="41"/>
      <c r="D1693" s="41"/>
      <c r="E1693" s="52"/>
      <c r="F1693" s="75"/>
      <c r="G1693" s="41"/>
      <c r="H1693" s="50" t="s">
        <v>1919</v>
      </c>
      <c r="I1693" s="52" t="s">
        <v>1026</v>
      </c>
      <c r="J1693" s="79">
        <v>9500</v>
      </c>
      <c r="K1693" s="79"/>
      <c r="L1693" s="41">
        <v>6000</v>
      </c>
      <c r="M1693" s="63"/>
      <c r="N1693" s="79">
        <v>6368.52</v>
      </c>
    </row>
    <row r="1694" spans="1:14">
      <c r="A1694" s="62"/>
      <c r="C1694" s="41"/>
      <c r="D1694" s="41"/>
      <c r="E1694" s="16"/>
      <c r="F1694" s="75"/>
      <c r="G1694" s="41"/>
      <c r="H1694" s="62"/>
      <c r="I1694" s="16"/>
      <c r="J1694" s="79">
        <v>0</v>
      </c>
      <c r="K1694" s="79"/>
      <c r="L1694" s="41">
        <v>0</v>
      </c>
      <c r="M1694" s="63"/>
      <c r="N1694" s="79">
        <v>0</v>
      </c>
    </row>
    <row r="1695" spans="1:14">
      <c r="A1695" s="50"/>
      <c r="B1695" s="52"/>
      <c r="C1695" s="41"/>
      <c r="D1695" s="41"/>
      <c r="E1695" s="52"/>
      <c r="F1695" s="75"/>
      <c r="G1695" s="41"/>
      <c r="H1695" s="50" t="s">
        <v>1920</v>
      </c>
      <c r="I1695" s="52" t="s">
        <v>1717</v>
      </c>
      <c r="J1695" s="79">
        <v>20400</v>
      </c>
      <c r="K1695" s="79"/>
      <c r="L1695" s="41">
        <v>10000</v>
      </c>
      <c r="M1695" s="63"/>
      <c r="N1695" s="79">
        <v>8299.33</v>
      </c>
    </row>
    <row r="1696" spans="1:14">
      <c r="A1696" s="62"/>
      <c r="C1696" s="115"/>
      <c r="D1696" s="115"/>
      <c r="E1696" s="16"/>
      <c r="F1696" s="77"/>
      <c r="G1696" s="115"/>
      <c r="H1696" s="62"/>
      <c r="I1696" s="16"/>
      <c r="J1696" s="79">
        <v>0</v>
      </c>
      <c r="K1696" s="79"/>
      <c r="L1696" s="41">
        <v>0</v>
      </c>
      <c r="M1696" s="63"/>
      <c r="N1696" s="79">
        <v>0</v>
      </c>
    </row>
    <row r="1697" spans="1:14">
      <c r="A1697" s="50"/>
      <c r="B1697" s="52"/>
      <c r="C1697" s="115"/>
      <c r="D1697" s="115"/>
      <c r="E1697" s="52"/>
      <c r="F1697" s="77"/>
      <c r="G1697" s="115"/>
      <c r="H1697" s="50" t="s">
        <v>1923</v>
      </c>
      <c r="I1697" s="52" t="s">
        <v>1361</v>
      </c>
      <c r="J1697" s="79">
        <v>5600</v>
      </c>
      <c r="K1697" s="79"/>
      <c r="L1697" s="41">
        <v>6000</v>
      </c>
      <c r="M1697" s="63"/>
      <c r="N1697" s="79">
        <v>5577.98</v>
      </c>
    </row>
    <row r="1698" spans="1:14">
      <c r="A1698" s="69"/>
      <c r="B1698" s="52"/>
      <c r="C1698" s="115"/>
      <c r="D1698" s="115"/>
      <c r="E1698" s="52"/>
      <c r="F1698" s="77"/>
      <c r="G1698" s="115"/>
      <c r="H1698" s="69"/>
      <c r="I1698" s="52"/>
      <c r="J1698" s="79">
        <v>0</v>
      </c>
      <c r="K1698" s="79"/>
      <c r="L1698" s="41">
        <v>0</v>
      </c>
      <c r="M1698" s="63"/>
      <c r="N1698" s="79">
        <v>0</v>
      </c>
    </row>
    <row r="1699" spans="1:14">
      <c r="A1699" s="50"/>
      <c r="B1699" s="52"/>
      <c r="C1699" s="115"/>
      <c r="D1699" s="115"/>
      <c r="E1699" s="52"/>
      <c r="F1699" s="77"/>
      <c r="G1699" s="115"/>
      <c r="H1699" s="50" t="s">
        <v>1925</v>
      </c>
      <c r="I1699" s="52" t="s">
        <v>1363</v>
      </c>
      <c r="J1699" s="79">
        <v>1400</v>
      </c>
      <c r="K1699" s="79"/>
      <c r="L1699" s="41">
        <v>1400</v>
      </c>
      <c r="M1699" s="63"/>
      <c r="N1699" s="79">
        <v>3146</v>
      </c>
    </row>
    <row r="1700" spans="1:14">
      <c r="A1700" s="50"/>
      <c r="B1700" s="52"/>
      <c r="C1700" s="115"/>
      <c r="D1700" s="115"/>
      <c r="E1700" s="52"/>
      <c r="F1700" s="77"/>
      <c r="G1700" s="115"/>
      <c r="H1700" s="50"/>
      <c r="I1700" s="52"/>
      <c r="J1700" s="79">
        <v>0</v>
      </c>
      <c r="K1700" s="79"/>
      <c r="L1700" s="41">
        <v>0</v>
      </c>
      <c r="M1700" s="63"/>
      <c r="N1700" s="79">
        <v>0</v>
      </c>
    </row>
    <row r="1701" spans="1:14">
      <c r="A1701" s="50"/>
      <c r="B1701" s="52"/>
      <c r="C1701" s="115"/>
      <c r="D1701" s="115"/>
      <c r="E1701" s="52"/>
      <c r="F1701" s="77"/>
      <c r="G1701" s="115"/>
      <c r="H1701" s="50" t="s">
        <v>1926</v>
      </c>
      <c r="I1701" s="52" t="s">
        <v>1364</v>
      </c>
      <c r="J1701" s="79">
        <v>2000</v>
      </c>
      <c r="K1701" s="79"/>
      <c r="L1701" s="52">
        <v>2000</v>
      </c>
      <c r="M1701" s="63"/>
      <c r="N1701" s="79">
        <v>1418.94</v>
      </c>
    </row>
    <row r="1702" spans="1:14">
      <c r="A1702" s="52"/>
      <c r="B1702" s="52"/>
      <c r="C1702" s="115"/>
      <c r="D1702" s="115"/>
      <c r="E1702" s="52"/>
      <c r="F1702" s="77"/>
      <c r="G1702" s="115"/>
      <c r="H1702" s="52"/>
      <c r="I1702" s="52"/>
      <c r="J1702" s="79">
        <v>0</v>
      </c>
      <c r="K1702" s="79"/>
      <c r="L1702" s="41">
        <v>0</v>
      </c>
      <c r="M1702" s="63"/>
      <c r="N1702" s="79">
        <v>0</v>
      </c>
    </row>
    <row r="1703" spans="1:14">
      <c r="A1703" s="50"/>
      <c r="B1703" s="52"/>
      <c r="C1703" s="115"/>
      <c r="D1703" s="115"/>
      <c r="E1703" s="52"/>
      <c r="F1703" s="77"/>
      <c r="G1703" s="115"/>
      <c r="H1703" s="50" t="s">
        <v>1928</v>
      </c>
      <c r="I1703" s="52" t="s">
        <v>1366</v>
      </c>
      <c r="J1703" s="79">
        <v>200000</v>
      </c>
      <c r="K1703" s="79"/>
      <c r="L1703" s="41">
        <v>157000</v>
      </c>
      <c r="M1703" s="63"/>
      <c r="N1703" s="79">
        <v>157000</v>
      </c>
    </row>
    <row r="1704" spans="1:14">
      <c r="A1704" s="50"/>
      <c r="B1704" s="52"/>
      <c r="C1704" s="115"/>
      <c r="D1704" s="115"/>
      <c r="E1704" s="52"/>
      <c r="F1704" s="77"/>
      <c r="G1704" s="115"/>
      <c r="H1704" s="50"/>
      <c r="I1704" s="52"/>
      <c r="J1704" s="79">
        <v>0</v>
      </c>
      <c r="K1704" s="79"/>
      <c r="L1704" s="41">
        <v>0</v>
      </c>
      <c r="M1704" s="63"/>
      <c r="N1704" s="79">
        <v>0</v>
      </c>
    </row>
    <row r="1705" spans="1:14">
      <c r="A1705" s="50"/>
      <c r="B1705" s="52"/>
      <c r="C1705" s="115"/>
      <c r="D1705" s="115"/>
      <c r="E1705" s="52"/>
      <c r="F1705" s="77"/>
      <c r="G1705" s="115"/>
      <c r="H1705" s="50" t="s">
        <v>1938</v>
      </c>
      <c r="I1705" s="52" t="s">
        <v>1995</v>
      </c>
      <c r="J1705" s="79">
        <v>100000</v>
      </c>
      <c r="K1705" s="79"/>
      <c r="L1705" s="41">
        <v>200000</v>
      </c>
      <c r="M1705" s="63"/>
      <c r="N1705" s="79">
        <v>203820</v>
      </c>
    </row>
    <row r="1706" spans="1:14">
      <c r="A1706" s="50"/>
      <c r="B1706" s="52"/>
      <c r="C1706" s="139"/>
      <c r="D1706" s="139"/>
      <c r="E1706" s="52"/>
      <c r="F1706" s="128"/>
      <c r="G1706" s="139"/>
      <c r="H1706" s="50" t="s">
        <v>277</v>
      </c>
      <c r="I1706" s="52" t="s">
        <v>1991</v>
      </c>
      <c r="J1706" s="79">
        <v>26000</v>
      </c>
      <c r="K1706" s="79"/>
      <c r="L1706" s="41">
        <v>26000</v>
      </c>
      <c r="M1706" s="63"/>
      <c r="N1706" s="79">
        <v>24649.29</v>
      </c>
    </row>
    <row r="1707" spans="1:14">
      <c r="A1707" s="50"/>
      <c r="B1707" s="52"/>
      <c r="C1707" s="139"/>
      <c r="D1707" s="139"/>
      <c r="E1707" s="52"/>
      <c r="F1707" s="128"/>
      <c r="G1707" s="139"/>
      <c r="H1707" s="50"/>
      <c r="I1707" s="52"/>
      <c r="J1707" s="41"/>
      <c r="K1707" s="41"/>
      <c r="L1707" s="41">
        <v>0</v>
      </c>
      <c r="M1707" s="41"/>
      <c r="N1707" s="79"/>
    </row>
    <row r="1708" spans="1:14">
      <c r="A1708" s="50"/>
      <c r="B1708" s="52"/>
      <c r="C1708" s="139"/>
      <c r="D1708" s="139"/>
      <c r="E1708" s="52"/>
      <c r="F1708" s="128"/>
      <c r="G1708" s="139"/>
      <c r="H1708" s="50"/>
      <c r="I1708" s="52"/>
      <c r="J1708" s="41"/>
      <c r="K1708" s="41"/>
      <c r="L1708" s="41"/>
      <c r="M1708" s="41"/>
      <c r="N1708" s="79"/>
    </row>
    <row r="1709" spans="1:14">
      <c r="A1709" s="88" t="s">
        <v>688</v>
      </c>
      <c r="B1709" s="88" t="s">
        <v>1631</v>
      </c>
      <c r="C1709" s="41">
        <f>SUM(C1711:C1715)</f>
        <v>38500</v>
      </c>
      <c r="D1709" s="41"/>
      <c r="E1709" s="41">
        <f>SUM(E1711:E1715)</f>
        <v>80000</v>
      </c>
      <c r="F1709" s="41">
        <f>SUM(F1711:F1715)</f>
        <v>0</v>
      </c>
      <c r="G1709" s="41">
        <f>SUM(G1711:G1715)</f>
        <v>47433.5</v>
      </c>
      <c r="H1709" s="88" t="s">
        <v>1782</v>
      </c>
      <c r="I1709" s="88" t="s">
        <v>1631</v>
      </c>
      <c r="J1709" s="41">
        <f>SUM(J1711:J1717)</f>
        <v>53200</v>
      </c>
      <c r="K1709" s="41"/>
      <c r="L1709" s="41">
        <f>SUM(L1711:L1717)</f>
        <v>99000</v>
      </c>
      <c r="M1709" s="41">
        <f>SUM(M1711:M1717)</f>
        <v>0</v>
      </c>
      <c r="N1709" s="41">
        <f>SUM(N1711:N1717)</f>
        <v>100218.87000000001</v>
      </c>
    </row>
    <row r="1710" spans="1:14">
      <c r="A1710" s="157" t="s">
        <v>12</v>
      </c>
      <c r="B1710" s="157" t="s">
        <v>994</v>
      </c>
      <c r="C1710" s="176" t="s">
        <v>660</v>
      </c>
      <c r="D1710" s="131"/>
      <c r="E1710" s="176" t="s">
        <v>7</v>
      </c>
      <c r="F1710" s="158"/>
      <c r="G1710" s="176" t="s">
        <v>7</v>
      </c>
      <c r="H1710" s="157" t="s">
        <v>12</v>
      </c>
      <c r="I1710" s="157" t="s">
        <v>994</v>
      </c>
      <c r="J1710" s="176" t="s">
        <v>660</v>
      </c>
      <c r="K1710" s="131"/>
      <c r="L1710" s="176" t="s">
        <v>7</v>
      </c>
      <c r="M1710" s="158"/>
      <c r="N1710" s="176" t="s">
        <v>7</v>
      </c>
    </row>
    <row r="1711" spans="1:14">
      <c r="A1711" s="52" t="s">
        <v>1277</v>
      </c>
      <c r="B1711" s="52" t="s">
        <v>5</v>
      </c>
      <c r="C1711" s="79">
        <v>7000</v>
      </c>
      <c r="D1711" s="79"/>
      <c r="E1711" s="132">
        <v>20000</v>
      </c>
      <c r="F1711" s="63"/>
      <c r="G1711" s="79">
        <v>12793.5</v>
      </c>
      <c r="H1711" s="52" t="s">
        <v>1915</v>
      </c>
      <c r="I1711" s="52" t="s">
        <v>666</v>
      </c>
      <c r="J1711" s="79">
        <v>43200</v>
      </c>
      <c r="K1711" s="79"/>
      <c r="L1711" s="41">
        <v>79000</v>
      </c>
      <c r="M1711" s="63"/>
      <c r="N1711" s="79">
        <v>78615.19</v>
      </c>
    </row>
    <row r="1712" spans="1:14">
      <c r="A1712" s="52"/>
      <c r="B1712" s="52"/>
      <c r="C1712" s="79">
        <v>0</v>
      </c>
      <c r="D1712" s="79"/>
      <c r="E1712" s="132">
        <v>0</v>
      </c>
      <c r="F1712" s="63"/>
      <c r="G1712" s="79">
        <v>0</v>
      </c>
      <c r="H1712" s="52"/>
      <c r="I1712" s="52"/>
      <c r="J1712" s="79">
        <v>0</v>
      </c>
      <c r="K1712" s="79"/>
      <c r="L1712" s="41">
        <v>0</v>
      </c>
      <c r="M1712" s="63"/>
      <c r="N1712" s="79">
        <v>0</v>
      </c>
    </row>
    <row r="1713" spans="1:14">
      <c r="A1713" s="52" t="s">
        <v>1916</v>
      </c>
      <c r="B1713" s="52" t="s">
        <v>1632</v>
      </c>
      <c r="C1713" s="79">
        <v>7500</v>
      </c>
      <c r="D1713" s="79"/>
      <c r="E1713" s="132">
        <v>20000</v>
      </c>
      <c r="F1713" s="63"/>
      <c r="G1713" s="79">
        <v>11740</v>
      </c>
      <c r="H1713" s="52" t="s">
        <v>1933</v>
      </c>
      <c r="I1713" s="52" t="s">
        <v>654</v>
      </c>
      <c r="J1713" s="79">
        <v>0</v>
      </c>
      <c r="K1713" s="79"/>
      <c r="L1713" s="41">
        <v>12000</v>
      </c>
      <c r="M1713" s="63"/>
      <c r="N1713" s="79">
        <v>13001.86</v>
      </c>
    </row>
    <row r="1714" spans="1:14">
      <c r="A1714" s="52"/>
      <c r="B1714" s="52"/>
      <c r="C1714" s="79">
        <v>0</v>
      </c>
      <c r="D1714" s="79"/>
      <c r="E1714" s="132">
        <v>0</v>
      </c>
      <c r="F1714" s="63"/>
      <c r="G1714" s="79">
        <v>0</v>
      </c>
      <c r="H1714" s="52"/>
      <c r="I1714" s="52"/>
      <c r="J1714" s="79">
        <v>0</v>
      </c>
      <c r="K1714" s="79"/>
      <c r="L1714" s="41">
        <v>0</v>
      </c>
      <c r="M1714" s="63"/>
      <c r="N1714" s="79">
        <v>0</v>
      </c>
    </row>
    <row r="1715" spans="1:14">
      <c r="A1715" s="56" t="s">
        <v>997</v>
      </c>
      <c r="B1715" s="16" t="s">
        <v>1324</v>
      </c>
      <c r="C1715" s="79">
        <v>24000</v>
      </c>
      <c r="D1715" s="79"/>
      <c r="E1715" s="16">
        <v>40000</v>
      </c>
      <c r="F1715" s="63"/>
      <c r="G1715" s="79">
        <v>22900</v>
      </c>
      <c r="H1715" s="56" t="s">
        <v>1916</v>
      </c>
      <c r="I1715" s="16" t="s">
        <v>661</v>
      </c>
      <c r="J1715" s="79">
        <v>7000</v>
      </c>
      <c r="K1715" s="79"/>
      <c r="L1715" s="41">
        <v>5000</v>
      </c>
      <c r="M1715" s="63"/>
      <c r="N1715" s="79">
        <v>4454.93</v>
      </c>
    </row>
    <row r="1716" spans="1:14">
      <c r="A1716" s="62"/>
      <c r="C1716" s="132"/>
      <c r="D1716" s="132"/>
      <c r="E1716" s="16"/>
      <c r="F1716" s="63"/>
      <c r="G1716" s="132">
        <v>0</v>
      </c>
      <c r="H1716" s="62"/>
      <c r="I1716" s="16"/>
      <c r="J1716" s="79">
        <v>0</v>
      </c>
      <c r="K1716" s="79"/>
      <c r="L1716" s="41">
        <v>0</v>
      </c>
      <c r="M1716" s="63"/>
      <c r="N1716" s="79">
        <v>0</v>
      </c>
    </row>
    <row r="1717" spans="1:14">
      <c r="A1717" s="50"/>
      <c r="B1717" s="52"/>
      <c r="C1717" s="41"/>
      <c r="D1717" s="41"/>
      <c r="E1717" s="52"/>
      <c r="F1717" s="75"/>
      <c r="G1717" s="41"/>
      <c r="H1717" s="50" t="s">
        <v>277</v>
      </c>
      <c r="I1717" s="52" t="s">
        <v>657</v>
      </c>
      <c r="J1717" s="79">
        <v>3000</v>
      </c>
      <c r="K1717" s="79"/>
      <c r="L1717" s="52">
        <v>3000</v>
      </c>
      <c r="M1717" s="63"/>
      <c r="N1717" s="79">
        <v>4146.8900000000003</v>
      </c>
    </row>
    <row r="1718" spans="1:14">
      <c r="A1718" s="62"/>
      <c r="C1718" s="41"/>
      <c r="D1718" s="41"/>
      <c r="E1718" s="16"/>
      <c r="F1718" s="75"/>
      <c r="G1718" s="41"/>
      <c r="H1718" s="52"/>
      <c r="I1718" s="52"/>
      <c r="J1718" s="41"/>
      <c r="K1718" s="41"/>
      <c r="L1718" s="52"/>
      <c r="M1718" s="41"/>
      <c r="N1718" s="83"/>
    </row>
    <row r="1719" spans="1:14">
      <c r="A1719" s="88" t="s">
        <v>1134</v>
      </c>
      <c r="B1719" s="52" t="s">
        <v>1325</v>
      </c>
      <c r="C1719" s="41">
        <f>SUM(C1721:C1723)</f>
        <v>120000</v>
      </c>
      <c r="D1719" s="41"/>
      <c r="E1719" s="41">
        <f>SUM(E1721:E1723)</f>
        <v>165000</v>
      </c>
      <c r="F1719" s="41">
        <f>SUM(F1721:F1723)</f>
        <v>0</v>
      </c>
      <c r="G1719" s="41">
        <f>SUM(G1721:G1723)</f>
        <v>111449</v>
      </c>
      <c r="H1719" s="88" t="s">
        <v>1783</v>
      </c>
      <c r="I1719" s="52" t="s">
        <v>1325</v>
      </c>
      <c r="J1719" s="41">
        <f>SUM(J1721:J1747)</f>
        <v>1220700</v>
      </c>
      <c r="K1719" s="41"/>
      <c r="L1719" s="41">
        <f>SUM(L1721:L1747)</f>
        <v>1107900</v>
      </c>
      <c r="M1719" s="41">
        <f>SUM(M1721:M1747)</f>
        <v>0</v>
      </c>
      <c r="N1719" s="41">
        <f>SUM(N1721:N1747)</f>
        <v>1041432.9799999999</v>
      </c>
    </row>
    <row r="1720" spans="1:14">
      <c r="A1720" s="157" t="s">
        <v>12</v>
      </c>
      <c r="B1720" s="157" t="s">
        <v>994</v>
      </c>
      <c r="C1720" s="176" t="s">
        <v>660</v>
      </c>
      <c r="D1720" s="131"/>
      <c r="E1720" s="176" t="s">
        <v>7</v>
      </c>
      <c r="F1720" s="158"/>
      <c r="G1720" s="176" t="s">
        <v>7</v>
      </c>
      <c r="H1720" s="157" t="s">
        <v>12</v>
      </c>
      <c r="I1720" s="157" t="s">
        <v>994</v>
      </c>
      <c r="J1720" s="176" t="s">
        <v>660</v>
      </c>
      <c r="K1720" s="131"/>
      <c r="L1720" s="176" t="s">
        <v>7</v>
      </c>
      <c r="M1720" s="158"/>
      <c r="N1720" s="176" t="s">
        <v>7</v>
      </c>
    </row>
    <row r="1721" spans="1:14">
      <c r="A1721" s="52" t="s">
        <v>1277</v>
      </c>
      <c r="B1721" s="52" t="s">
        <v>1324</v>
      </c>
      <c r="C1721" s="79">
        <v>70000</v>
      </c>
      <c r="D1721" s="79"/>
      <c r="E1721" s="41">
        <v>130000</v>
      </c>
      <c r="F1721" s="63"/>
      <c r="G1721" s="79">
        <v>60599</v>
      </c>
      <c r="H1721" s="52" t="s">
        <v>1915</v>
      </c>
      <c r="I1721" s="52" t="s">
        <v>666</v>
      </c>
      <c r="J1721" s="79">
        <v>153000</v>
      </c>
      <c r="K1721" s="79"/>
      <c r="L1721" s="41">
        <v>153000</v>
      </c>
      <c r="M1721" s="63"/>
      <c r="N1721" s="79">
        <v>149563.28</v>
      </c>
    </row>
    <row r="1722" spans="1:14">
      <c r="A1722" s="52"/>
      <c r="B1722" s="52"/>
      <c r="C1722" s="79">
        <v>0</v>
      </c>
      <c r="D1722" s="79"/>
      <c r="E1722" s="41">
        <v>0</v>
      </c>
      <c r="F1722" s="63"/>
      <c r="G1722" s="79">
        <v>0</v>
      </c>
      <c r="H1722" s="52"/>
      <c r="I1722" s="52"/>
      <c r="J1722" s="79">
        <v>0</v>
      </c>
      <c r="K1722" s="79"/>
      <c r="L1722" s="41">
        <v>0</v>
      </c>
      <c r="M1722" s="63"/>
      <c r="N1722" s="79">
        <v>0</v>
      </c>
    </row>
    <row r="1723" spans="1:14">
      <c r="A1723" s="50" t="s">
        <v>1916</v>
      </c>
      <c r="B1723" s="16" t="s">
        <v>2075</v>
      </c>
      <c r="C1723" s="79">
        <v>50000</v>
      </c>
      <c r="D1723" s="79"/>
      <c r="E1723" s="41">
        <v>35000</v>
      </c>
      <c r="F1723" s="63"/>
      <c r="G1723" s="79">
        <v>50850</v>
      </c>
      <c r="H1723" s="50" t="s">
        <v>1932</v>
      </c>
      <c r="I1723" s="16" t="s">
        <v>1369</v>
      </c>
      <c r="J1723" s="79">
        <v>42000</v>
      </c>
      <c r="K1723" s="79"/>
      <c r="L1723" s="41">
        <v>42000</v>
      </c>
      <c r="M1723" s="63"/>
      <c r="N1723" s="79">
        <v>43161.5</v>
      </c>
    </row>
    <row r="1724" spans="1:14">
      <c r="A1724" s="50"/>
      <c r="C1724" s="41"/>
      <c r="D1724" s="41"/>
      <c r="E1724" s="16"/>
      <c r="F1724" s="75"/>
      <c r="G1724" s="41">
        <v>0</v>
      </c>
      <c r="H1724" s="50"/>
      <c r="I1724" s="16"/>
      <c r="J1724" s="79">
        <v>0</v>
      </c>
      <c r="K1724" s="79"/>
      <c r="L1724" s="41">
        <v>0</v>
      </c>
      <c r="M1724" s="63"/>
      <c r="N1724" s="79">
        <v>0</v>
      </c>
    </row>
    <row r="1725" spans="1:14">
      <c r="A1725" s="52"/>
      <c r="B1725" s="52"/>
      <c r="C1725" s="132"/>
      <c r="D1725" s="132"/>
      <c r="E1725" s="52"/>
      <c r="F1725" s="63"/>
      <c r="G1725" s="132">
        <v>0</v>
      </c>
      <c r="H1725" s="52" t="s">
        <v>1933</v>
      </c>
      <c r="I1725" s="52" t="s">
        <v>654</v>
      </c>
      <c r="J1725" s="79">
        <v>135000</v>
      </c>
      <c r="K1725" s="79"/>
      <c r="L1725" s="41">
        <v>110000</v>
      </c>
      <c r="M1725" s="63"/>
      <c r="N1725" s="79">
        <v>21991.86</v>
      </c>
    </row>
    <row r="1726" spans="1:14">
      <c r="A1726" s="52"/>
      <c r="B1726" s="52"/>
      <c r="C1726" s="115"/>
      <c r="D1726" s="115"/>
      <c r="E1726" s="52"/>
      <c r="F1726" s="77"/>
      <c r="G1726" s="115"/>
      <c r="H1726" s="52"/>
      <c r="I1726" s="52"/>
      <c r="J1726" s="79">
        <v>0</v>
      </c>
      <c r="K1726" s="79"/>
      <c r="L1726" s="41">
        <v>0</v>
      </c>
      <c r="M1726" s="63"/>
      <c r="N1726" s="79">
        <v>0</v>
      </c>
    </row>
    <row r="1727" spans="1:14">
      <c r="A1727" s="56"/>
      <c r="C1727" s="115"/>
      <c r="D1727" s="115"/>
      <c r="E1727" s="16"/>
      <c r="F1727" s="77"/>
      <c r="G1727" s="115"/>
      <c r="H1727" s="56" t="s">
        <v>1916</v>
      </c>
      <c r="I1727" s="16" t="s">
        <v>661</v>
      </c>
      <c r="J1727" s="79">
        <v>2400</v>
      </c>
      <c r="K1727" s="79"/>
      <c r="L1727" s="41">
        <v>6000</v>
      </c>
      <c r="M1727" s="63"/>
      <c r="N1727" s="79">
        <v>7273.12</v>
      </c>
    </row>
    <row r="1728" spans="1:14">
      <c r="A1728" s="52"/>
      <c r="B1728" s="52"/>
      <c r="C1728" s="115"/>
      <c r="D1728" s="115"/>
      <c r="E1728" s="52"/>
      <c r="F1728" s="77"/>
      <c r="G1728" s="115"/>
      <c r="H1728" s="52"/>
      <c r="I1728" s="52"/>
      <c r="J1728" s="79">
        <v>0</v>
      </c>
      <c r="K1728" s="79"/>
      <c r="L1728" s="41">
        <v>0</v>
      </c>
      <c r="M1728" s="63"/>
      <c r="N1728" s="79">
        <v>0</v>
      </c>
    </row>
    <row r="1729" spans="1:14">
      <c r="A1729" s="50"/>
      <c r="B1729" s="52"/>
      <c r="C1729" s="115"/>
      <c r="D1729" s="115"/>
      <c r="E1729" s="52"/>
      <c r="F1729" s="77"/>
      <c r="G1729" s="115"/>
      <c r="H1729" s="50" t="s">
        <v>1917</v>
      </c>
      <c r="I1729" s="52" t="s">
        <v>1994</v>
      </c>
      <c r="J1729" s="79">
        <v>46400</v>
      </c>
      <c r="K1729" s="79"/>
      <c r="L1729" s="41">
        <v>38000</v>
      </c>
      <c r="M1729" s="63"/>
      <c r="N1729" s="79">
        <v>45052</v>
      </c>
    </row>
    <row r="1730" spans="1:14">
      <c r="A1730" s="50"/>
      <c r="B1730" s="52"/>
      <c r="C1730" s="115"/>
      <c r="D1730" s="115"/>
      <c r="E1730" s="52"/>
      <c r="F1730" s="77"/>
      <c r="G1730" s="115"/>
      <c r="H1730" s="50"/>
      <c r="I1730" s="52"/>
      <c r="J1730" s="79">
        <v>0</v>
      </c>
      <c r="K1730" s="79"/>
      <c r="L1730" s="41">
        <v>0</v>
      </c>
      <c r="M1730" s="63"/>
      <c r="N1730" s="79">
        <v>0</v>
      </c>
    </row>
    <row r="1731" spans="1:14">
      <c r="A1731" s="50"/>
      <c r="B1731" s="52"/>
      <c r="C1731" s="115"/>
      <c r="D1731" s="115"/>
      <c r="E1731" s="52"/>
      <c r="F1731" s="77"/>
      <c r="G1731" s="115"/>
      <c r="H1731" s="50" t="s">
        <v>1918</v>
      </c>
      <c r="I1731" s="52" t="s">
        <v>1357</v>
      </c>
      <c r="J1731" s="79">
        <v>280600</v>
      </c>
      <c r="K1731" s="79"/>
      <c r="L1731" s="41">
        <v>290000</v>
      </c>
      <c r="M1731" s="63"/>
      <c r="N1731" s="79">
        <v>277915.65999999997</v>
      </c>
    </row>
    <row r="1732" spans="1:14">
      <c r="A1732" s="62"/>
      <c r="C1732" s="115"/>
      <c r="D1732" s="115"/>
      <c r="E1732" s="16"/>
      <c r="F1732" s="77"/>
      <c r="G1732" s="115"/>
      <c r="H1732" s="62"/>
      <c r="I1732" s="16"/>
      <c r="J1732" s="79">
        <v>0</v>
      </c>
      <c r="K1732" s="79"/>
      <c r="L1732" s="41">
        <v>0</v>
      </c>
      <c r="M1732" s="63"/>
      <c r="N1732" s="79">
        <v>0</v>
      </c>
    </row>
    <row r="1733" spans="1:14">
      <c r="A1733" s="50"/>
      <c r="B1733" s="52"/>
      <c r="C1733" s="115"/>
      <c r="D1733" s="115"/>
      <c r="E1733" s="52"/>
      <c r="F1733" s="77"/>
      <c r="G1733" s="115"/>
      <c r="H1733" s="50" t="s">
        <v>1920</v>
      </c>
      <c r="I1733" s="52" t="s">
        <v>659</v>
      </c>
      <c r="J1733" s="79">
        <v>900</v>
      </c>
      <c r="K1733" s="79"/>
      <c r="L1733" s="41">
        <v>500</v>
      </c>
      <c r="M1733" s="63"/>
      <c r="N1733" s="79">
        <v>706.7</v>
      </c>
    </row>
    <row r="1734" spans="1:14">
      <c r="A1734" s="50"/>
      <c r="B1734" s="52"/>
      <c r="C1734" s="115"/>
      <c r="D1734" s="115"/>
      <c r="E1734" s="52"/>
      <c r="F1734" s="77"/>
      <c r="G1734" s="115"/>
      <c r="H1734" s="50"/>
      <c r="I1734" s="52"/>
      <c r="J1734" s="79">
        <v>0</v>
      </c>
      <c r="K1734" s="79"/>
      <c r="L1734" s="41">
        <v>0</v>
      </c>
      <c r="M1734" s="63"/>
      <c r="N1734" s="79">
        <v>0</v>
      </c>
    </row>
    <row r="1735" spans="1:14">
      <c r="A1735" s="50"/>
      <c r="B1735" s="52"/>
      <c r="C1735" s="115"/>
      <c r="D1735" s="115"/>
      <c r="E1735" s="52"/>
      <c r="F1735" s="77"/>
      <c r="G1735" s="115"/>
      <c r="H1735" s="50" t="s">
        <v>1923</v>
      </c>
      <c r="I1735" s="52" t="s">
        <v>1361</v>
      </c>
      <c r="J1735" s="79">
        <v>2900</v>
      </c>
      <c r="K1735" s="79"/>
      <c r="L1735" s="41">
        <v>2400</v>
      </c>
      <c r="M1735" s="63"/>
      <c r="N1735" s="79">
        <v>2856.04</v>
      </c>
    </row>
    <row r="1736" spans="1:14">
      <c r="A1736" s="50"/>
      <c r="B1736" s="52"/>
      <c r="C1736" s="115"/>
      <c r="D1736" s="115"/>
      <c r="E1736" s="52"/>
      <c r="F1736" s="77"/>
      <c r="G1736" s="115"/>
      <c r="H1736" s="50"/>
      <c r="I1736" s="52"/>
      <c r="J1736" s="79">
        <v>0</v>
      </c>
      <c r="K1736" s="79"/>
      <c r="L1736" s="41">
        <v>0</v>
      </c>
      <c r="M1736" s="63"/>
      <c r="N1736" s="79">
        <v>0</v>
      </c>
    </row>
    <row r="1737" spans="1:14">
      <c r="A1737" s="50"/>
      <c r="B1737" s="52"/>
      <c r="C1737" s="115"/>
      <c r="D1737" s="115"/>
      <c r="E1737" s="52"/>
      <c r="F1737" s="77"/>
      <c r="G1737" s="115"/>
      <c r="H1737" s="50" t="s">
        <v>1926</v>
      </c>
      <c r="I1737" s="52" t="s">
        <v>1364</v>
      </c>
      <c r="J1737" s="79">
        <v>500</v>
      </c>
      <c r="K1737" s="79"/>
      <c r="L1737" s="41">
        <v>500</v>
      </c>
      <c r="M1737" s="63"/>
      <c r="N1737" s="79">
        <v>500</v>
      </c>
    </row>
    <row r="1738" spans="1:14">
      <c r="A1738" s="50"/>
      <c r="B1738" s="52"/>
      <c r="C1738" s="115"/>
      <c r="D1738" s="115"/>
      <c r="E1738" s="52"/>
      <c r="F1738" s="77"/>
      <c r="G1738" s="115"/>
      <c r="H1738" s="50"/>
      <c r="I1738" s="52"/>
      <c r="J1738" s="79">
        <v>0</v>
      </c>
      <c r="K1738" s="79"/>
      <c r="L1738" s="41">
        <v>0</v>
      </c>
      <c r="M1738" s="63"/>
      <c r="N1738" s="79">
        <v>0</v>
      </c>
    </row>
    <row r="1739" spans="1:14">
      <c r="A1739" s="56"/>
      <c r="B1739" s="52"/>
      <c r="C1739" s="115"/>
      <c r="D1739" s="115"/>
      <c r="E1739" s="52"/>
      <c r="F1739" s="77"/>
      <c r="G1739" s="115"/>
      <c r="H1739" s="56" t="s">
        <v>276</v>
      </c>
      <c r="I1739" s="52" t="s">
        <v>650</v>
      </c>
      <c r="J1739" s="79">
        <v>195000</v>
      </c>
      <c r="K1739" s="79"/>
      <c r="L1739" s="41">
        <v>155000</v>
      </c>
      <c r="M1739" s="63"/>
      <c r="N1739" s="79">
        <v>154008.03</v>
      </c>
    </row>
    <row r="1740" spans="1:14">
      <c r="A1740" s="50"/>
      <c r="B1740" s="52"/>
      <c r="C1740" s="115"/>
      <c r="D1740" s="115"/>
      <c r="E1740" s="52"/>
      <c r="F1740" s="77"/>
      <c r="G1740" s="115"/>
      <c r="H1740" s="50"/>
      <c r="I1740" s="52"/>
      <c r="J1740" s="79">
        <v>0</v>
      </c>
      <c r="K1740" s="79"/>
      <c r="L1740" s="41">
        <v>0</v>
      </c>
      <c r="M1740" s="63"/>
      <c r="N1740" s="79">
        <v>0</v>
      </c>
    </row>
    <row r="1741" spans="1:14">
      <c r="A1741" s="56"/>
      <c r="C1741" s="115"/>
      <c r="D1741" s="115"/>
      <c r="E1741" s="16"/>
      <c r="F1741" s="77"/>
      <c r="G1741" s="115"/>
      <c r="H1741" s="56" t="s">
        <v>1459</v>
      </c>
      <c r="I1741" s="16" t="s">
        <v>1996</v>
      </c>
      <c r="J1741" s="79">
        <v>261000</v>
      </c>
      <c r="K1741" s="79"/>
      <c r="L1741" s="41">
        <v>218500</v>
      </c>
      <c r="M1741" s="63"/>
      <c r="N1741" s="79">
        <v>233326.25</v>
      </c>
    </row>
    <row r="1742" spans="1:14">
      <c r="A1742" s="50"/>
      <c r="B1742" s="52"/>
      <c r="C1742" s="115"/>
      <c r="D1742" s="115"/>
      <c r="E1742" s="52"/>
      <c r="F1742" s="77"/>
      <c r="G1742" s="115"/>
      <c r="H1742" s="50"/>
      <c r="I1742" s="52"/>
      <c r="J1742" s="79">
        <v>0</v>
      </c>
      <c r="K1742" s="79"/>
      <c r="L1742" s="41">
        <v>0</v>
      </c>
      <c r="M1742" s="63"/>
      <c r="N1742" s="79">
        <v>0</v>
      </c>
    </row>
    <row r="1743" spans="1:14">
      <c r="A1743" s="50"/>
      <c r="B1743" s="52"/>
      <c r="C1743" s="115"/>
      <c r="D1743" s="115"/>
      <c r="E1743" s="52"/>
      <c r="F1743" s="77"/>
      <c r="G1743" s="115"/>
      <c r="H1743" s="50" t="s">
        <v>1928</v>
      </c>
      <c r="I1743" s="52" t="s">
        <v>1366</v>
      </c>
      <c r="J1743" s="79">
        <v>31700</v>
      </c>
      <c r="K1743" s="79"/>
      <c r="L1743" s="41">
        <v>22700</v>
      </c>
      <c r="M1743" s="63"/>
      <c r="N1743" s="79">
        <v>28807.439999999999</v>
      </c>
    </row>
    <row r="1744" spans="1:14">
      <c r="A1744" s="50"/>
      <c r="B1744" s="52"/>
      <c r="C1744" s="115"/>
      <c r="D1744" s="115"/>
      <c r="E1744" s="52"/>
      <c r="F1744" s="77"/>
      <c r="G1744" s="115"/>
      <c r="H1744" s="50"/>
      <c r="I1744" s="52"/>
      <c r="J1744" s="79">
        <v>0</v>
      </c>
      <c r="K1744" s="79"/>
      <c r="L1744" s="41"/>
      <c r="M1744" s="63"/>
      <c r="N1744" s="79">
        <v>0</v>
      </c>
    </row>
    <row r="1745" spans="1:14">
      <c r="A1745" s="50"/>
      <c r="B1745" s="52"/>
      <c r="C1745" s="115"/>
      <c r="D1745" s="115"/>
      <c r="E1745" s="52"/>
      <c r="F1745" s="77"/>
      <c r="G1745" s="115"/>
      <c r="H1745" s="50" t="s">
        <v>277</v>
      </c>
      <c r="I1745" s="52" t="s">
        <v>657</v>
      </c>
      <c r="J1745" s="79">
        <v>19300</v>
      </c>
      <c r="K1745" s="79"/>
      <c r="L1745" s="41">
        <v>19300</v>
      </c>
      <c r="M1745" s="63"/>
      <c r="N1745" s="79">
        <v>17463.5</v>
      </c>
    </row>
    <row r="1746" spans="1:14">
      <c r="A1746" s="50"/>
      <c r="B1746" s="52"/>
      <c r="C1746" s="115"/>
      <c r="D1746" s="115"/>
      <c r="E1746" s="52"/>
      <c r="F1746" s="77"/>
      <c r="G1746" s="115"/>
      <c r="H1746" s="50"/>
      <c r="I1746" s="52"/>
      <c r="J1746" s="79">
        <v>0</v>
      </c>
      <c r="K1746" s="79"/>
      <c r="L1746" s="79">
        <v>0</v>
      </c>
      <c r="M1746" s="63"/>
      <c r="N1746" s="79">
        <v>0</v>
      </c>
    </row>
    <row r="1747" spans="1:14">
      <c r="A1747" s="50"/>
      <c r="B1747" s="52"/>
      <c r="C1747" s="115"/>
      <c r="D1747" s="115"/>
      <c r="E1747" s="52"/>
      <c r="F1747" s="77"/>
      <c r="G1747" s="115"/>
      <c r="H1747" s="50" t="s">
        <v>271</v>
      </c>
      <c r="I1747" s="52" t="s">
        <v>1997</v>
      </c>
      <c r="J1747" s="79">
        <v>50000</v>
      </c>
      <c r="K1747" s="79"/>
      <c r="L1747" s="41">
        <v>50000</v>
      </c>
      <c r="M1747" s="63"/>
      <c r="N1747" s="79">
        <v>58807.6</v>
      </c>
    </row>
    <row r="1748" spans="1:14">
      <c r="A1748" s="50"/>
      <c r="B1748" s="52"/>
      <c r="C1748" s="115"/>
      <c r="D1748" s="115"/>
      <c r="E1748" s="52"/>
      <c r="F1748" s="77"/>
      <c r="G1748" s="115"/>
      <c r="H1748" s="50"/>
      <c r="I1748" s="52"/>
      <c r="J1748" s="41"/>
      <c r="K1748" s="41"/>
      <c r="L1748" s="41"/>
      <c r="M1748" s="41"/>
      <c r="N1748" s="79"/>
    </row>
    <row r="1749" spans="1:14">
      <c r="A1749" s="50"/>
      <c r="B1749" s="52"/>
      <c r="C1749" s="115"/>
      <c r="D1749" s="115"/>
      <c r="E1749" s="52"/>
      <c r="F1749" s="77"/>
      <c r="G1749" s="115"/>
      <c r="H1749" s="50"/>
      <c r="I1749" s="52"/>
      <c r="J1749" s="41"/>
      <c r="K1749" s="41"/>
      <c r="L1749" s="41"/>
      <c r="M1749" s="41"/>
      <c r="N1749" s="83"/>
    </row>
    <row r="1750" spans="1:14">
      <c r="A1750" s="147" t="s">
        <v>611</v>
      </c>
      <c r="B1750" s="16" t="s">
        <v>2076</v>
      </c>
      <c r="C1750" s="41">
        <f>SUM(C1752:C1754)</f>
        <v>197000</v>
      </c>
      <c r="D1750" s="41"/>
      <c r="E1750" s="41">
        <f>SUM(E1752:E1754)</f>
        <v>195000</v>
      </c>
      <c r="F1750" s="41">
        <f>SUM(F1752:F1754)</f>
        <v>0</v>
      </c>
      <c r="G1750" s="41">
        <f>SUM(G1752:G1754)</f>
        <v>178247.4</v>
      </c>
      <c r="H1750" s="66">
        <v>829296</v>
      </c>
      <c r="I1750" s="16" t="s">
        <v>2076</v>
      </c>
      <c r="J1750" s="41">
        <f>SUM(J1752:J1764)</f>
        <v>197000</v>
      </c>
      <c r="K1750" s="41"/>
      <c r="L1750" s="41">
        <f>SUM(L1752:L1764)</f>
        <v>227300</v>
      </c>
      <c r="M1750" s="41">
        <f>SUM(M1752:M1764)</f>
        <v>0</v>
      </c>
      <c r="N1750" s="41">
        <f>SUM(N1752:N1764)</f>
        <v>221317.12</v>
      </c>
    </row>
    <row r="1751" spans="1:14">
      <c r="A1751" s="157" t="s">
        <v>12</v>
      </c>
      <c r="B1751" s="157" t="s">
        <v>994</v>
      </c>
      <c r="C1751" s="176" t="s">
        <v>660</v>
      </c>
      <c r="D1751" s="131"/>
      <c r="E1751" s="176" t="s">
        <v>7</v>
      </c>
      <c r="F1751" s="158"/>
      <c r="G1751" s="176" t="s">
        <v>7</v>
      </c>
      <c r="H1751" s="157" t="s">
        <v>12</v>
      </c>
      <c r="I1751" s="157" t="s">
        <v>994</v>
      </c>
      <c r="J1751" s="176" t="s">
        <v>660</v>
      </c>
      <c r="K1751" s="131"/>
      <c r="L1751" s="176" t="s">
        <v>7</v>
      </c>
      <c r="M1751" s="158"/>
      <c r="N1751" s="176" t="s">
        <v>7</v>
      </c>
    </row>
    <row r="1752" spans="1:14">
      <c r="A1752" s="52" t="s">
        <v>1277</v>
      </c>
      <c r="B1752" s="52" t="s">
        <v>1669</v>
      </c>
      <c r="C1752" s="79">
        <v>180000</v>
      </c>
      <c r="D1752" s="79"/>
      <c r="E1752" s="41">
        <v>165000</v>
      </c>
      <c r="F1752" s="63"/>
      <c r="G1752" s="79">
        <v>162546.9</v>
      </c>
      <c r="H1752" s="52" t="s">
        <v>1915</v>
      </c>
      <c r="I1752" s="52" t="s">
        <v>666</v>
      </c>
      <c r="J1752" s="79">
        <v>93500</v>
      </c>
      <c r="K1752" s="79"/>
      <c r="L1752" s="41">
        <v>110000</v>
      </c>
      <c r="M1752" s="63"/>
      <c r="N1752" s="79">
        <v>124559</v>
      </c>
    </row>
    <row r="1753" spans="1:14">
      <c r="A1753" s="52"/>
      <c r="B1753" s="52"/>
      <c r="C1753" s="79">
        <v>0</v>
      </c>
      <c r="D1753" s="79"/>
      <c r="E1753" s="132">
        <v>0</v>
      </c>
      <c r="F1753" s="63"/>
      <c r="G1753" s="79">
        <v>0</v>
      </c>
      <c r="H1753" s="52"/>
      <c r="I1753" s="52"/>
      <c r="J1753" s="79">
        <v>0</v>
      </c>
      <c r="K1753" s="79"/>
      <c r="L1753" s="41"/>
      <c r="M1753" s="63"/>
      <c r="N1753" s="79">
        <v>0</v>
      </c>
    </row>
    <row r="1754" spans="1:14">
      <c r="A1754" s="50" t="s">
        <v>997</v>
      </c>
      <c r="B1754" s="16" t="s">
        <v>1324</v>
      </c>
      <c r="C1754" s="79">
        <v>17000</v>
      </c>
      <c r="D1754" s="79"/>
      <c r="E1754" s="132">
        <v>30000</v>
      </c>
      <c r="F1754" s="63"/>
      <c r="G1754" s="79">
        <v>15700.5</v>
      </c>
      <c r="H1754" s="52" t="s">
        <v>1933</v>
      </c>
      <c r="I1754" s="52" t="s">
        <v>654</v>
      </c>
      <c r="J1754" s="79">
        <v>85500</v>
      </c>
      <c r="K1754" s="79"/>
      <c r="L1754" s="41">
        <v>100000</v>
      </c>
      <c r="M1754" s="63"/>
      <c r="N1754" s="79">
        <v>80000</v>
      </c>
    </row>
    <row r="1755" spans="1:14">
      <c r="A1755" s="50"/>
      <c r="C1755" s="132">
        <v>0</v>
      </c>
      <c r="D1755" s="132"/>
      <c r="E1755" s="16"/>
      <c r="F1755" s="63"/>
      <c r="G1755" s="132">
        <v>0</v>
      </c>
      <c r="H1755" s="52"/>
      <c r="I1755" s="52"/>
      <c r="J1755" s="79">
        <v>0</v>
      </c>
      <c r="K1755" s="79"/>
      <c r="L1755" s="41">
        <v>0</v>
      </c>
      <c r="M1755" s="63"/>
      <c r="N1755" s="79">
        <v>0</v>
      </c>
    </row>
    <row r="1756" spans="1:14">
      <c r="A1756" s="52"/>
      <c r="B1756" s="52"/>
      <c r="C1756" s="132">
        <v>0</v>
      </c>
      <c r="D1756" s="132"/>
      <c r="E1756" s="52"/>
      <c r="F1756" s="63"/>
      <c r="G1756" s="132">
        <v>0</v>
      </c>
      <c r="H1756" s="56" t="s">
        <v>1916</v>
      </c>
      <c r="I1756" s="16" t="s">
        <v>661</v>
      </c>
      <c r="J1756" s="79">
        <v>10000</v>
      </c>
      <c r="K1756" s="79"/>
      <c r="L1756" s="41">
        <v>10000</v>
      </c>
      <c r="M1756" s="63"/>
      <c r="N1756" s="79">
        <v>8260.31</v>
      </c>
    </row>
    <row r="1757" spans="1:14">
      <c r="A1757" s="52"/>
      <c r="B1757" s="52"/>
      <c r="C1757" s="136"/>
      <c r="D1757" s="136"/>
      <c r="E1757" s="52"/>
      <c r="F1757" s="76"/>
      <c r="G1757" s="136"/>
      <c r="H1757" s="52"/>
      <c r="I1757" s="52"/>
      <c r="J1757" s="79">
        <v>0</v>
      </c>
      <c r="K1757" s="79"/>
      <c r="L1757" s="41">
        <v>0</v>
      </c>
      <c r="M1757" s="63"/>
      <c r="N1757" s="79">
        <v>0</v>
      </c>
    </row>
    <row r="1758" spans="1:14">
      <c r="A1758" s="56"/>
      <c r="C1758" s="136"/>
      <c r="D1758" s="136"/>
      <c r="E1758" s="16"/>
      <c r="F1758" s="76"/>
      <c r="G1758" s="136"/>
      <c r="H1758" s="50" t="s">
        <v>1920</v>
      </c>
      <c r="I1758" s="52" t="s">
        <v>659</v>
      </c>
      <c r="J1758" s="79">
        <v>500</v>
      </c>
      <c r="K1758" s="79"/>
      <c r="L1758" s="52">
        <v>700</v>
      </c>
      <c r="M1758" s="63"/>
      <c r="N1758" s="79">
        <v>500</v>
      </c>
    </row>
    <row r="1759" spans="1:14">
      <c r="A1759" s="56"/>
      <c r="C1759" s="136"/>
      <c r="D1759" s="136"/>
      <c r="E1759" s="16"/>
      <c r="F1759" s="76"/>
      <c r="G1759" s="136"/>
      <c r="H1759" s="50"/>
      <c r="I1759" s="52"/>
      <c r="J1759" s="79"/>
      <c r="K1759" s="79"/>
      <c r="L1759" s="52"/>
      <c r="M1759" s="63"/>
      <c r="N1759" s="79"/>
    </row>
    <row r="1760" spans="1:14">
      <c r="A1760" s="52"/>
      <c r="B1760" s="52"/>
      <c r="C1760" s="136"/>
      <c r="D1760" s="136"/>
      <c r="E1760" s="52"/>
      <c r="F1760" s="76"/>
      <c r="G1760" s="136"/>
      <c r="H1760" s="56" t="s">
        <v>1923</v>
      </c>
      <c r="I1760" s="52" t="s">
        <v>1361</v>
      </c>
      <c r="J1760" s="79">
        <v>900</v>
      </c>
      <c r="K1760" s="79"/>
      <c r="L1760" s="41">
        <v>0</v>
      </c>
      <c r="M1760" s="63"/>
      <c r="N1760" s="79">
        <v>919.81</v>
      </c>
    </row>
    <row r="1761" spans="1:15">
      <c r="A1761" s="52"/>
      <c r="B1761" s="52"/>
      <c r="C1761" s="136"/>
      <c r="D1761" s="136"/>
      <c r="E1761" s="52"/>
      <c r="F1761" s="76"/>
      <c r="G1761" s="136"/>
      <c r="H1761" s="56"/>
      <c r="I1761" s="52"/>
      <c r="J1761" s="79"/>
      <c r="K1761" s="79"/>
      <c r="L1761" s="41"/>
      <c r="M1761" s="63"/>
      <c r="N1761" s="79"/>
    </row>
    <row r="1762" spans="1:15">
      <c r="A1762" s="50"/>
      <c r="B1762" s="52"/>
      <c r="C1762" s="136"/>
      <c r="D1762" s="136"/>
      <c r="E1762" s="52"/>
      <c r="F1762" s="76"/>
      <c r="G1762" s="136"/>
      <c r="H1762" s="52" t="s">
        <v>1925</v>
      </c>
      <c r="I1762" s="52" t="s">
        <v>1363</v>
      </c>
      <c r="J1762" s="79">
        <v>300</v>
      </c>
      <c r="K1762" s="79"/>
      <c r="L1762" s="41">
        <v>300</v>
      </c>
      <c r="M1762" s="63"/>
      <c r="N1762" s="79">
        <v>2146</v>
      </c>
    </row>
    <row r="1763" spans="1:15">
      <c r="A1763" s="62"/>
      <c r="C1763" s="136"/>
      <c r="D1763" s="136"/>
      <c r="E1763" s="16"/>
      <c r="F1763" s="76"/>
      <c r="G1763" s="136"/>
      <c r="H1763" s="50"/>
      <c r="I1763" s="52"/>
      <c r="J1763" s="79"/>
      <c r="K1763" s="79"/>
      <c r="L1763" s="41">
        <v>0</v>
      </c>
      <c r="M1763" s="63"/>
      <c r="N1763" s="79"/>
    </row>
    <row r="1764" spans="1:15">
      <c r="A1764" s="52"/>
      <c r="B1764" s="52"/>
      <c r="C1764" s="136"/>
      <c r="D1764" s="136"/>
      <c r="E1764" s="52"/>
      <c r="F1764" s="76"/>
      <c r="G1764" s="136"/>
      <c r="H1764" s="50" t="s">
        <v>277</v>
      </c>
      <c r="I1764" s="52" t="s">
        <v>1805</v>
      </c>
      <c r="J1764" s="79">
        <v>6300</v>
      </c>
      <c r="K1764" s="79"/>
      <c r="L1764" s="41">
        <v>6300</v>
      </c>
      <c r="M1764" s="63"/>
      <c r="N1764" s="79">
        <v>4932</v>
      </c>
    </row>
    <row r="1765" spans="1:15">
      <c r="A1765" s="52"/>
      <c r="B1765" s="52"/>
      <c r="C1765" s="136"/>
      <c r="D1765" s="136"/>
      <c r="E1765" s="54"/>
      <c r="F1765" s="76"/>
      <c r="G1765" s="136"/>
      <c r="H1765" s="45"/>
      <c r="I1765" s="45"/>
      <c r="J1765" s="45"/>
      <c r="K1765" s="45"/>
      <c r="L1765" s="41">
        <v>0</v>
      </c>
      <c r="M1765" s="41"/>
      <c r="N1765" s="79"/>
    </row>
    <row r="1766" spans="1:15">
      <c r="A1766" s="52"/>
      <c r="B1766" s="52"/>
      <c r="C1766" s="136"/>
      <c r="D1766" s="136"/>
      <c r="E1766" s="54"/>
      <c r="F1766" s="76"/>
      <c r="G1766" s="136"/>
      <c r="H1766" s="45"/>
      <c r="I1766" s="45"/>
      <c r="J1766" s="45"/>
      <c r="K1766" s="45"/>
      <c r="L1766" s="41"/>
      <c r="M1766" s="41"/>
      <c r="N1766" s="79"/>
    </row>
    <row r="1767" spans="1:15">
      <c r="A1767" s="50">
        <v>329297</v>
      </c>
      <c r="B1767" s="52" t="s">
        <v>724</v>
      </c>
      <c r="C1767" s="136">
        <f>SUM(C1769)</f>
        <v>75000</v>
      </c>
      <c r="D1767" s="136"/>
      <c r="E1767" s="54"/>
      <c r="F1767" s="76"/>
      <c r="G1767" s="136"/>
      <c r="H1767" s="50" t="s">
        <v>725</v>
      </c>
      <c r="I1767" s="52" t="s">
        <v>724</v>
      </c>
      <c r="J1767" s="79">
        <f>SUM(J1769:J1771)</f>
        <v>75000</v>
      </c>
      <c r="K1767" s="79"/>
      <c r="L1767" s="41"/>
      <c r="M1767" s="41"/>
      <c r="N1767" s="79"/>
    </row>
    <row r="1768" spans="1:15">
      <c r="A1768" s="157" t="s">
        <v>12</v>
      </c>
      <c r="B1768" s="157" t="s">
        <v>994</v>
      </c>
      <c r="C1768" s="176" t="s">
        <v>660</v>
      </c>
      <c r="D1768" s="131"/>
      <c r="E1768" s="176" t="s">
        <v>7</v>
      </c>
      <c r="F1768" s="158"/>
      <c r="G1768" s="176" t="s">
        <v>7</v>
      </c>
      <c r="H1768" s="157" t="s">
        <v>12</v>
      </c>
      <c r="I1768" s="157" t="s">
        <v>994</v>
      </c>
      <c r="J1768" s="176" t="s">
        <v>660</v>
      </c>
      <c r="K1768" s="131"/>
      <c r="L1768" s="176" t="s">
        <v>7</v>
      </c>
      <c r="M1768" s="158"/>
      <c r="N1768" s="176" t="s">
        <v>7</v>
      </c>
    </row>
    <row r="1769" spans="1:15">
      <c r="A1769" s="50" t="s">
        <v>997</v>
      </c>
      <c r="B1769" s="16" t="s">
        <v>1324</v>
      </c>
      <c r="C1769" s="136">
        <v>75000</v>
      </c>
      <c r="D1769" s="136"/>
      <c r="E1769" s="54"/>
      <c r="F1769" s="76"/>
      <c r="G1769" s="136"/>
      <c r="H1769" s="52" t="s">
        <v>1933</v>
      </c>
      <c r="I1769" s="52" t="s">
        <v>654</v>
      </c>
      <c r="J1769" s="136">
        <v>73000</v>
      </c>
      <c r="K1769" s="79"/>
      <c r="L1769" s="41"/>
      <c r="M1769" s="41"/>
      <c r="N1769" s="79"/>
    </row>
    <row r="1770" spans="1:15">
      <c r="A1770" s="50"/>
      <c r="C1770" s="136"/>
      <c r="D1770" s="136"/>
      <c r="E1770" s="54"/>
      <c r="F1770" s="76"/>
      <c r="G1770" s="136"/>
      <c r="H1770" s="52"/>
      <c r="I1770" s="52"/>
      <c r="J1770" s="136"/>
      <c r="K1770" s="79"/>
      <c r="L1770" s="41"/>
      <c r="M1770" s="41"/>
      <c r="N1770" s="79"/>
    </row>
    <row r="1771" spans="1:15">
      <c r="A1771" s="52"/>
      <c r="B1771" s="52"/>
      <c r="C1771" s="136"/>
      <c r="D1771" s="136"/>
      <c r="E1771" s="54"/>
      <c r="F1771" s="76"/>
      <c r="G1771" s="136"/>
      <c r="H1771" s="50" t="s">
        <v>277</v>
      </c>
      <c r="I1771" s="52" t="s">
        <v>657</v>
      </c>
      <c r="J1771" s="136">
        <v>2000</v>
      </c>
      <c r="K1771" s="79"/>
      <c r="L1771" s="41"/>
      <c r="M1771" s="41"/>
      <c r="N1771" s="79"/>
    </row>
    <row r="1772" spans="1:15">
      <c r="D1772" s="136"/>
      <c r="E1772" s="54"/>
      <c r="F1772" s="76"/>
      <c r="G1772" s="136"/>
      <c r="K1772" s="79"/>
      <c r="L1772" s="41"/>
      <c r="M1772" s="41"/>
      <c r="N1772" s="79"/>
    </row>
    <row r="1773" spans="1:15">
      <c r="A1773" s="54"/>
      <c r="B1773" s="54"/>
      <c r="C1773" s="136"/>
      <c r="D1773" s="136"/>
      <c r="E1773" s="132"/>
      <c r="F1773" s="76"/>
      <c r="G1773" s="136"/>
      <c r="H1773" s="54"/>
      <c r="I1773" s="54"/>
      <c r="J1773" s="41"/>
      <c r="K1773" s="41"/>
      <c r="L1773" s="41"/>
      <c r="M1773" s="41"/>
      <c r="N1773" s="83"/>
    </row>
    <row r="1774" spans="1:15">
      <c r="A1774" s="50">
        <v>3293</v>
      </c>
      <c r="B1774" s="52" t="s">
        <v>1671</v>
      </c>
      <c r="C1774" s="41">
        <f>SUM(C1776,C1787,C1830,C1877,C1883,C1927)</f>
        <v>10736100</v>
      </c>
      <c r="D1774" s="41"/>
      <c r="E1774" s="41">
        <f>SUM(E1776,E1787,E1830,E1877,E1883,E1927)</f>
        <v>9566000</v>
      </c>
      <c r="F1774" s="41">
        <f>SUM(F1776,F1787,F1830,F1877,F1883,F1927)</f>
        <v>0</v>
      </c>
      <c r="G1774" s="41">
        <f>SUM(G1776,G1787,G1830,G1877,G1883,G1927)</f>
        <v>9984517.3900000006</v>
      </c>
      <c r="H1774" s="88" t="s">
        <v>484</v>
      </c>
      <c r="I1774" s="52" t="s">
        <v>1671</v>
      </c>
      <c r="J1774" s="41">
        <f>SUM(J1776,J1787,J1830,J1877,J1883,J1927)</f>
        <v>11364200</v>
      </c>
      <c r="K1774" s="41"/>
      <c r="L1774" s="41">
        <f>SUM(L1776,L1787,L1830,L1877,L1883,L1927)</f>
        <v>10922100</v>
      </c>
      <c r="M1774" s="41">
        <f>SUM(M1776,M1787,M1830,M1877,M1883,M1927)</f>
        <v>0</v>
      </c>
      <c r="N1774" s="41">
        <f>SUM(N1776,N1787,N1830,N1877,N1883,N1927)</f>
        <v>11406063.329999998</v>
      </c>
    </row>
    <row r="1775" spans="1:15">
      <c r="A1775" s="54" t="s">
        <v>989</v>
      </c>
      <c r="B1775" s="157" t="s">
        <v>12</v>
      </c>
      <c r="C1775" s="157" t="s">
        <v>994</v>
      </c>
      <c r="D1775" s="176"/>
      <c r="E1775" s="131" t="s">
        <v>12</v>
      </c>
      <c r="F1775" s="176" t="s">
        <v>7</v>
      </c>
      <c r="G1775" s="158"/>
      <c r="H1775" s="176" t="s">
        <v>7</v>
      </c>
      <c r="I1775" s="157" t="s">
        <v>12</v>
      </c>
      <c r="J1775" s="157" t="s">
        <v>994</v>
      </c>
      <c r="K1775" s="176"/>
      <c r="L1775" s="131" t="s">
        <v>12</v>
      </c>
      <c r="M1775" s="176" t="s">
        <v>7</v>
      </c>
      <c r="N1775" s="158"/>
      <c r="O1775" s="176" t="s">
        <v>7</v>
      </c>
    </row>
    <row r="1776" spans="1:15">
      <c r="A1776" s="111" t="s">
        <v>612</v>
      </c>
      <c r="B1776" s="16" t="s">
        <v>1672</v>
      </c>
      <c r="C1776" s="41">
        <f>SUM(C1778:C1782)</f>
        <v>181400</v>
      </c>
      <c r="D1776" s="41"/>
      <c r="E1776" s="41">
        <f>SUM(E1778:E1782)</f>
        <v>230000</v>
      </c>
      <c r="F1776" s="41">
        <f>SUM(F1778:F1782)</f>
        <v>0</v>
      </c>
      <c r="G1776" s="41">
        <f>SUM(G1778:G1782)</f>
        <v>175645.78</v>
      </c>
      <c r="H1776" s="111">
        <v>82932</v>
      </c>
      <c r="I1776" s="16" t="s">
        <v>1672</v>
      </c>
      <c r="J1776" s="41">
        <f>SUM(J1778:J1784)</f>
        <v>181400</v>
      </c>
      <c r="K1776" s="41"/>
      <c r="L1776" s="41">
        <f>SUM(L1778:L1784)</f>
        <v>218000</v>
      </c>
      <c r="M1776" s="41">
        <f>SUM(M1778:M1784)</f>
        <v>0</v>
      </c>
      <c r="N1776" s="41">
        <f>SUM(N1778:N1784)</f>
        <v>219660.45</v>
      </c>
    </row>
    <row r="1777" spans="1:14">
      <c r="A1777" s="157" t="s">
        <v>12</v>
      </c>
      <c r="B1777" s="157" t="s">
        <v>994</v>
      </c>
      <c r="C1777" s="176" t="s">
        <v>660</v>
      </c>
      <c r="D1777" s="131"/>
      <c r="E1777" s="176" t="s">
        <v>7</v>
      </c>
      <c r="F1777" s="158"/>
      <c r="G1777" s="176" t="s">
        <v>7</v>
      </c>
      <c r="H1777" s="157" t="s">
        <v>12</v>
      </c>
      <c r="I1777" s="157" t="s">
        <v>994</v>
      </c>
      <c r="J1777" s="176" t="s">
        <v>660</v>
      </c>
      <c r="K1777" s="131"/>
      <c r="L1777" s="176" t="s">
        <v>7</v>
      </c>
      <c r="M1777" s="158"/>
      <c r="N1777" s="176" t="s">
        <v>7</v>
      </c>
    </row>
    <row r="1778" spans="1:14">
      <c r="A1778" s="52" t="s">
        <v>1277</v>
      </c>
      <c r="B1778" s="52" t="s">
        <v>1025</v>
      </c>
      <c r="C1778" s="79">
        <v>171400</v>
      </c>
      <c r="D1778" s="79"/>
      <c r="E1778" s="132">
        <v>220000</v>
      </c>
      <c r="F1778" s="63"/>
      <c r="G1778" s="79">
        <v>175645.78</v>
      </c>
      <c r="H1778" s="52" t="s">
        <v>1933</v>
      </c>
      <c r="I1778" s="52" t="s">
        <v>654</v>
      </c>
      <c r="J1778" s="79">
        <v>140400</v>
      </c>
      <c r="K1778" s="79"/>
      <c r="L1778" s="52">
        <v>177000</v>
      </c>
      <c r="M1778" s="63"/>
      <c r="N1778" s="79">
        <v>180089.26</v>
      </c>
    </row>
    <row r="1779" spans="1:14">
      <c r="A1779" s="52"/>
      <c r="B1779" s="52"/>
      <c r="C1779" s="79">
        <v>0</v>
      </c>
      <c r="D1779" s="79"/>
      <c r="E1779" s="132">
        <v>0</v>
      </c>
      <c r="F1779" s="63"/>
      <c r="G1779" s="79">
        <v>0</v>
      </c>
      <c r="H1779" s="52"/>
      <c r="I1779" s="52"/>
      <c r="J1779" s="79">
        <v>0</v>
      </c>
      <c r="K1779" s="79"/>
      <c r="L1779" s="41">
        <v>0</v>
      </c>
      <c r="M1779" s="63"/>
      <c r="N1779" s="79">
        <v>0</v>
      </c>
    </row>
    <row r="1780" spans="1:14">
      <c r="A1780" s="56" t="s">
        <v>372</v>
      </c>
      <c r="B1780" s="52" t="s">
        <v>1026</v>
      </c>
      <c r="C1780" s="79">
        <v>10000</v>
      </c>
      <c r="D1780" s="79"/>
      <c r="E1780" s="132">
        <v>10000</v>
      </c>
      <c r="F1780" s="63"/>
      <c r="G1780" s="79">
        <v>0</v>
      </c>
      <c r="H1780" s="56" t="s">
        <v>1462</v>
      </c>
      <c r="I1780" s="52" t="s">
        <v>1026</v>
      </c>
      <c r="J1780" s="79">
        <v>10000</v>
      </c>
      <c r="K1780" s="79"/>
      <c r="L1780" s="41">
        <v>6000</v>
      </c>
      <c r="M1780" s="63"/>
      <c r="N1780" s="79">
        <v>7919.82</v>
      </c>
    </row>
    <row r="1781" spans="1:14">
      <c r="A1781" s="56"/>
      <c r="B1781" s="52"/>
      <c r="C1781" s="132">
        <v>0</v>
      </c>
      <c r="D1781" s="132"/>
      <c r="E1781" s="52"/>
      <c r="F1781" s="63"/>
      <c r="G1781" s="132">
        <v>0</v>
      </c>
      <c r="H1781" s="56"/>
      <c r="I1781" s="52"/>
      <c r="J1781" s="79">
        <v>0</v>
      </c>
      <c r="K1781" s="79"/>
      <c r="L1781" s="41">
        <v>0</v>
      </c>
      <c r="M1781" s="63"/>
      <c r="N1781" s="79">
        <v>0</v>
      </c>
    </row>
    <row r="1782" spans="1:14">
      <c r="A1782" s="50"/>
      <c r="B1782" s="52"/>
      <c r="C1782" s="132"/>
      <c r="D1782" s="132"/>
      <c r="E1782" s="54"/>
      <c r="F1782" s="63"/>
      <c r="G1782" s="132"/>
      <c r="H1782" s="50" t="s">
        <v>1938</v>
      </c>
      <c r="I1782" s="52" t="s">
        <v>645</v>
      </c>
      <c r="J1782" s="79">
        <v>12000</v>
      </c>
      <c r="K1782" s="79"/>
      <c r="L1782" s="41">
        <v>8000</v>
      </c>
      <c r="M1782" s="63"/>
      <c r="N1782" s="79">
        <v>5428.2</v>
      </c>
    </row>
    <row r="1783" spans="1:14">
      <c r="A1783" s="50"/>
      <c r="B1783" s="52"/>
      <c r="C1783" s="139"/>
      <c r="D1783" s="139"/>
      <c r="E1783" s="54"/>
      <c r="F1783" s="128"/>
      <c r="G1783" s="139"/>
      <c r="H1783" s="50"/>
      <c r="I1783" s="52"/>
      <c r="J1783" s="79">
        <v>0</v>
      </c>
      <c r="K1783" s="79"/>
      <c r="L1783" s="41">
        <v>0</v>
      </c>
      <c r="M1783" s="63"/>
      <c r="N1783" s="79">
        <v>0</v>
      </c>
    </row>
    <row r="1784" spans="1:14">
      <c r="A1784" s="50"/>
      <c r="B1784" s="52"/>
      <c r="C1784" s="139"/>
      <c r="D1784" s="139"/>
      <c r="E1784" s="54"/>
      <c r="F1784" s="128"/>
      <c r="G1784" s="139"/>
      <c r="H1784" s="50" t="s">
        <v>277</v>
      </c>
      <c r="I1784" s="52" t="s">
        <v>2154</v>
      </c>
      <c r="J1784" s="79">
        <v>19000</v>
      </c>
      <c r="K1784" s="79"/>
      <c r="L1784" s="41">
        <v>27000</v>
      </c>
      <c r="M1784" s="63"/>
      <c r="N1784" s="79">
        <v>26223.17</v>
      </c>
    </row>
    <row r="1785" spans="1:14">
      <c r="A1785" s="50"/>
      <c r="B1785" s="52"/>
      <c r="C1785" s="139"/>
      <c r="D1785" s="139"/>
      <c r="E1785" s="54"/>
      <c r="F1785" s="128"/>
      <c r="G1785" s="139"/>
      <c r="H1785" s="50"/>
      <c r="I1785" s="52"/>
      <c r="J1785" s="41">
        <v>0</v>
      </c>
      <c r="K1785" s="41"/>
      <c r="L1785" s="41">
        <v>0</v>
      </c>
      <c r="M1785" s="41"/>
      <c r="N1785" s="83">
        <v>0</v>
      </c>
    </row>
    <row r="1786" spans="1:14">
      <c r="A1786" s="50"/>
      <c r="B1786" s="52"/>
      <c r="C1786" s="139"/>
      <c r="D1786" s="139"/>
      <c r="E1786" s="54"/>
      <c r="F1786" s="128"/>
      <c r="G1786" s="139"/>
      <c r="H1786" s="50"/>
      <c r="I1786" s="52"/>
      <c r="J1786" s="41"/>
      <c r="K1786" s="41"/>
      <c r="L1786" s="41"/>
      <c r="M1786" s="41"/>
      <c r="N1786" s="83"/>
    </row>
    <row r="1787" spans="1:14">
      <c r="A1787" s="111">
        <v>32933</v>
      </c>
      <c r="B1787" s="52" t="s">
        <v>1027</v>
      </c>
      <c r="C1787" s="41">
        <f>SUM(C1789:C1805)</f>
        <v>1210000</v>
      </c>
      <c r="D1787" s="41"/>
      <c r="E1787" s="41">
        <f>SUM(E1789:E1805)</f>
        <v>1277000</v>
      </c>
      <c r="F1787" s="41">
        <f>SUM(F1789:F1805)</f>
        <v>0</v>
      </c>
      <c r="G1787" s="41">
        <f>SUM(G1789:G1805)</f>
        <v>1216237.1800000002</v>
      </c>
      <c r="H1787" s="111">
        <v>82933</v>
      </c>
      <c r="I1787" s="52" t="s">
        <v>1027</v>
      </c>
      <c r="J1787" s="41">
        <f>SUM(J1789:J1828)</f>
        <v>1250000</v>
      </c>
      <c r="K1787" s="41"/>
      <c r="L1787" s="41">
        <f>SUM(L1789:L1828)</f>
        <v>1208100</v>
      </c>
      <c r="M1787" s="41">
        <f>SUM(M1789:M1828)</f>
        <v>0</v>
      </c>
      <c r="N1787" s="41">
        <f>SUM(N1789:N1828)</f>
        <v>1201850.6400000001</v>
      </c>
    </row>
    <row r="1788" spans="1:14">
      <c r="A1788" s="157" t="s">
        <v>12</v>
      </c>
      <c r="B1788" s="157" t="s">
        <v>994</v>
      </c>
      <c r="C1788" s="176" t="s">
        <v>660</v>
      </c>
      <c r="D1788" s="131"/>
      <c r="E1788" s="176" t="s">
        <v>7</v>
      </c>
      <c r="F1788" s="158"/>
      <c r="G1788" s="176" t="s">
        <v>7</v>
      </c>
      <c r="H1788" s="157" t="s">
        <v>12</v>
      </c>
      <c r="I1788" s="157" t="s">
        <v>994</v>
      </c>
      <c r="J1788" s="176" t="s">
        <v>660</v>
      </c>
      <c r="K1788" s="131"/>
      <c r="L1788" s="176" t="s">
        <v>7</v>
      </c>
      <c r="M1788" s="158"/>
      <c r="N1788" s="176" t="s">
        <v>7</v>
      </c>
    </row>
    <row r="1789" spans="1:14">
      <c r="A1789" s="50" t="s">
        <v>1277</v>
      </c>
      <c r="B1789" s="52" t="s">
        <v>76</v>
      </c>
      <c r="C1789" s="79">
        <v>40000</v>
      </c>
      <c r="D1789" s="79"/>
      <c r="E1789" s="52">
        <v>50000</v>
      </c>
      <c r="F1789" s="63"/>
      <c r="G1789" s="79">
        <v>45906.75</v>
      </c>
      <c r="H1789" s="50" t="s">
        <v>1915</v>
      </c>
      <c r="I1789" s="52" t="s">
        <v>1846</v>
      </c>
      <c r="J1789" s="79">
        <v>380000</v>
      </c>
      <c r="K1789" s="79"/>
      <c r="L1789" s="41">
        <v>279000</v>
      </c>
      <c r="M1789" s="63"/>
      <c r="N1789" s="79">
        <v>281502.07</v>
      </c>
    </row>
    <row r="1790" spans="1:14">
      <c r="A1790" s="50"/>
      <c r="B1790" s="52"/>
      <c r="C1790" s="79">
        <v>0</v>
      </c>
      <c r="D1790" s="79"/>
      <c r="E1790" s="132">
        <v>0</v>
      </c>
      <c r="F1790" s="63"/>
      <c r="G1790" s="79">
        <v>0</v>
      </c>
      <c r="I1790" s="16"/>
      <c r="J1790" s="79">
        <v>0</v>
      </c>
      <c r="K1790" s="79"/>
      <c r="L1790" s="41"/>
      <c r="M1790" s="63"/>
      <c r="N1790" s="79">
        <v>0</v>
      </c>
    </row>
    <row r="1791" spans="1:14">
      <c r="A1791" s="50" t="s">
        <v>372</v>
      </c>
      <c r="B1791" s="52" t="s">
        <v>77</v>
      </c>
      <c r="C1791" s="79">
        <v>200000</v>
      </c>
      <c r="D1791" s="79"/>
      <c r="E1791" s="132">
        <v>295000</v>
      </c>
      <c r="F1791" s="63"/>
      <c r="G1791" s="79">
        <v>239816.91</v>
      </c>
      <c r="H1791" s="50" t="s">
        <v>1933</v>
      </c>
      <c r="I1791" s="52" t="s">
        <v>1845</v>
      </c>
      <c r="J1791" s="79">
        <v>200000</v>
      </c>
      <c r="K1791" s="79"/>
      <c r="L1791" s="52">
        <v>387000</v>
      </c>
      <c r="M1791" s="63"/>
      <c r="N1791" s="79">
        <v>368939.45</v>
      </c>
    </row>
    <row r="1792" spans="1:14">
      <c r="A1792" s="50"/>
      <c r="B1792" s="52"/>
      <c r="C1792" s="79">
        <v>0</v>
      </c>
      <c r="D1792" s="79"/>
      <c r="E1792" s="132">
        <v>0</v>
      </c>
      <c r="F1792" s="63"/>
      <c r="G1792" s="79">
        <v>0</v>
      </c>
      <c r="I1792" s="16"/>
      <c r="J1792" s="79">
        <v>0</v>
      </c>
      <c r="K1792" s="79"/>
      <c r="L1792" s="41"/>
      <c r="M1792" s="63"/>
      <c r="N1792" s="79">
        <v>0</v>
      </c>
    </row>
    <row r="1793" spans="1:14">
      <c r="A1793" s="50" t="s">
        <v>373</v>
      </c>
      <c r="B1793" s="52" t="s">
        <v>52</v>
      </c>
      <c r="C1793" s="79">
        <v>8000</v>
      </c>
      <c r="D1793" s="79"/>
      <c r="E1793" s="132">
        <v>8000</v>
      </c>
      <c r="F1793" s="63"/>
      <c r="G1793" s="79">
        <v>9120.0300000000007</v>
      </c>
      <c r="H1793" s="50" t="s">
        <v>1916</v>
      </c>
      <c r="I1793" s="52" t="s">
        <v>647</v>
      </c>
      <c r="J1793" s="79">
        <v>6200</v>
      </c>
      <c r="K1793" s="79"/>
      <c r="L1793" s="41">
        <v>5700</v>
      </c>
      <c r="M1793" s="63"/>
      <c r="N1793" s="79">
        <v>4022.72</v>
      </c>
    </row>
    <row r="1794" spans="1:14">
      <c r="A1794" s="50"/>
      <c r="B1794" s="52"/>
      <c r="C1794" s="79">
        <v>0</v>
      </c>
      <c r="D1794" s="79"/>
      <c r="E1794" s="132">
        <v>0</v>
      </c>
      <c r="F1794" s="63"/>
      <c r="G1794" s="79">
        <v>0</v>
      </c>
      <c r="H1794" s="50"/>
      <c r="I1794" s="52"/>
      <c r="J1794" s="79">
        <v>0</v>
      </c>
      <c r="K1794" s="79"/>
      <c r="L1794" s="41">
        <v>0</v>
      </c>
      <c r="M1794" s="63"/>
      <c r="N1794" s="79">
        <v>0</v>
      </c>
    </row>
    <row r="1795" spans="1:14">
      <c r="A1795" s="50" t="s">
        <v>1916</v>
      </c>
      <c r="B1795" s="52" t="s">
        <v>78</v>
      </c>
      <c r="C1795" s="79">
        <v>485000</v>
      </c>
      <c r="D1795" s="79"/>
      <c r="E1795" s="41">
        <v>495000</v>
      </c>
      <c r="F1795" s="63"/>
      <c r="G1795" s="79">
        <v>485347.02</v>
      </c>
      <c r="H1795" s="50" t="s">
        <v>1917</v>
      </c>
      <c r="I1795" s="52" t="s">
        <v>662</v>
      </c>
      <c r="J1795" s="79">
        <v>118200</v>
      </c>
      <c r="K1795" s="79"/>
      <c r="L1795" s="41">
        <v>90000</v>
      </c>
      <c r="M1795" s="63"/>
      <c r="N1795" s="79">
        <v>115277.91</v>
      </c>
    </row>
    <row r="1796" spans="1:14">
      <c r="A1796" s="50"/>
      <c r="B1796" s="52"/>
      <c r="C1796" s="79">
        <v>0</v>
      </c>
      <c r="D1796" s="79"/>
      <c r="E1796" s="41">
        <v>0</v>
      </c>
      <c r="F1796" s="63"/>
      <c r="G1796" s="79">
        <v>0</v>
      </c>
      <c r="H1796" s="50"/>
      <c r="I1796" s="52"/>
      <c r="J1796" s="79">
        <v>0</v>
      </c>
      <c r="K1796" s="79"/>
      <c r="L1796" s="41">
        <v>0</v>
      </c>
      <c r="M1796" s="63"/>
      <c r="N1796" s="79">
        <v>0</v>
      </c>
    </row>
    <row r="1797" spans="1:14">
      <c r="A1797" s="50" t="s">
        <v>997</v>
      </c>
      <c r="B1797" s="52" t="s">
        <v>79</v>
      </c>
      <c r="C1797" s="79">
        <v>40000</v>
      </c>
      <c r="D1797" s="79"/>
      <c r="E1797" s="41">
        <v>22000</v>
      </c>
      <c r="F1797" s="63"/>
      <c r="G1797" s="79">
        <v>10031.5</v>
      </c>
      <c r="H1797" s="50" t="s">
        <v>1918</v>
      </c>
      <c r="I1797" s="52" t="s">
        <v>1357</v>
      </c>
      <c r="J1797" s="79">
        <v>7000</v>
      </c>
      <c r="K1797" s="79"/>
      <c r="L1797" s="41">
        <v>7000</v>
      </c>
      <c r="M1797" s="63"/>
      <c r="N1797" s="79">
        <v>6554.99</v>
      </c>
    </row>
    <row r="1798" spans="1:14">
      <c r="A1798" s="50"/>
      <c r="B1798" s="52"/>
      <c r="C1798" s="79">
        <v>0</v>
      </c>
      <c r="D1798" s="79"/>
      <c r="E1798" s="41">
        <v>0</v>
      </c>
      <c r="F1798" s="63"/>
      <c r="G1798" s="79">
        <v>0</v>
      </c>
      <c r="H1798" s="50"/>
      <c r="I1798" s="52"/>
      <c r="J1798" s="79">
        <v>0</v>
      </c>
      <c r="K1798" s="79"/>
      <c r="L1798" s="41"/>
      <c r="M1798" s="63"/>
      <c r="N1798" s="79">
        <v>0</v>
      </c>
    </row>
    <row r="1799" spans="1:14">
      <c r="A1799" s="50" t="s">
        <v>1287</v>
      </c>
      <c r="B1799" s="52" t="s">
        <v>80</v>
      </c>
      <c r="C1799" s="79">
        <v>175000</v>
      </c>
      <c r="D1799" s="79"/>
      <c r="E1799" s="41">
        <v>165000</v>
      </c>
      <c r="F1799" s="63"/>
      <c r="G1799" s="79">
        <v>171522.23</v>
      </c>
      <c r="H1799" s="50" t="s">
        <v>485</v>
      </c>
      <c r="I1799" s="52" t="s">
        <v>419</v>
      </c>
      <c r="J1799" s="79">
        <v>20000</v>
      </c>
      <c r="K1799" s="79"/>
      <c r="L1799" s="41">
        <v>20000</v>
      </c>
      <c r="M1799" s="63"/>
      <c r="N1799" s="79">
        <v>16837</v>
      </c>
    </row>
    <row r="1800" spans="1:14">
      <c r="A1800" s="50"/>
      <c r="B1800" s="52"/>
      <c r="C1800" s="79">
        <v>0</v>
      </c>
      <c r="D1800" s="79"/>
      <c r="E1800" s="41">
        <v>0</v>
      </c>
      <c r="F1800" s="63"/>
      <c r="G1800" s="79">
        <v>0</v>
      </c>
      <c r="H1800" s="50"/>
      <c r="I1800" s="52"/>
      <c r="J1800" s="79">
        <v>0</v>
      </c>
      <c r="K1800" s="79"/>
      <c r="L1800" s="41"/>
      <c r="M1800" s="63"/>
      <c r="N1800" s="79">
        <v>0</v>
      </c>
    </row>
    <row r="1801" spans="1:14">
      <c r="A1801" s="50" t="s">
        <v>1288</v>
      </c>
      <c r="B1801" s="52" t="s">
        <v>262</v>
      </c>
      <c r="C1801" s="79">
        <v>80000</v>
      </c>
      <c r="D1801" s="79"/>
      <c r="E1801" s="41">
        <v>55000</v>
      </c>
      <c r="F1801" s="63"/>
      <c r="G1801" s="79">
        <v>68564</v>
      </c>
      <c r="H1801" s="50" t="s">
        <v>1919</v>
      </c>
      <c r="I1801" s="52" t="s">
        <v>1026</v>
      </c>
      <c r="J1801" s="79">
        <v>5500</v>
      </c>
      <c r="K1801" s="79"/>
      <c r="L1801" s="41">
        <v>3500</v>
      </c>
      <c r="M1801" s="63"/>
      <c r="N1801" s="79">
        <v>2776.02</v>
      </c>
    </row>
    <row r="1802" spans="1:14">
      <c r="A1802" s="50"/>
      <c r="B1802" s="52"/>
      <c r="C1802" s="79">
        <v>0</v>
      </c>
      <c r="D1802" s="79"/>
      <c r="E1802" s="132">
        <v>0</v>
      </c>
      <c r="F1802" s="63"/>
      <c r="G1802" s="79">
        <v>0</v>
      </c>
      <c r="H1802" s="50"/>
      <c r="I1802" s="52"/>
      <c r="J1802" s="79">
        <v>0</v>
      </c>
      <c r="K1802" s="79"/>
      <c r="L1802" s="41">
        <v>0</v>
      </c>
      <c r="M1802" s="63"/>
      <c r="N1802" s="79">
        <v>0</v>
      </c>
    </row>
    <row r="1803" spans="1:14">
      <c r="A1803" s="50" t="s">
        <v>379</v>
      </c>
      <c r="B1803" s="52" t="s">
        <v>1842</v>
      </c>
      <c r="C1803" s="79">
        <v>12000</v>
      </c>
      <c r="D1803" s="79"/>
      <c r="E1803" s="132">
        <v>20000</v>
      </c>
      <c r="F1803" s="63"/>
      <c r="G1803" s="79">
        <v>22111.64</v>
      </c>
      <c r="H1803" s="50" t="s">
        <v>1462</v>
      </c>
      <c r="I1803" s="52" t="s">
        <v>52</v>
      </c>
      <c r="J1803" s="79">
        <v>8000</v>
      </c>
      <c r="K1803" s="79"/>
      <c r="L1803" s="41">
        <v>8000</v>
      </c>
      <c r="M1803" s="63"/>
      <c r="N1803" s="79">
        <v>5925</v>
      </c>
    </row>
    <row r="1804" spans="1:14">
      <c r="C1804" s="79">
        <v>0</v>
      </c>
      <c r="D1804" s="79"/>
      <c r="E1804" s="41">
        <v>0</v>
      </c>
      <c r="F1804" s="63"/>
      <c r="G1804" s="79">
        <v>0</v>
      </c>
      <c r="H1804" s="62"/>
      <c r="I1804" s="16"/>
      <c r="J1804" s="79">
        <v>0</v>
      </c>
      <c r="K1804" s="79"/>
      <c r="L1804" s="41">
        <v>0</v>
      </c>
      <c r="M1804" s="63"/>
      <c r="N1804" s="79">
        <v>0</v>
      </c>
    </row>
    <row r="1805" spans="1:14">
      <c r="A1805" s="56" t="s">
        <v>1626</v>
      </c>
      <c r="B1805" s="52" t="s">
        <v>1173</v>
      </c>
      <c r="C1805" s="79">
        <v>170000</v>
      </c>
      <c r="D1805" s="79"/>
      <c r="E1805" s="41">
        <v>167000</v>
      </c>
      <c r="F1805" s="63"/>
      <c r="G1805" s="79">
        <v>163817.1</v>
      </c>
      <c r="H1805" s="56" t="s">
        <v>1920</v>
      </c>
      <c r="I1805" s="52" t="s">
        <v>420</v>
      </c>
      <c r="J1805" s="79">
        <v>400</v>
      </c>
      <c r="K1805" s="79"/>
      <c r="L1805" s="41">
        <v>1000</v>
      </c>
      <c r="M1805" s="63"/>
      <c r="N1805" s="79">
        <v>490.12</v>
      </c>
    </row>
    <row r="1806" spans="1:14">
      <c r="C1806" s="41"/>
      <c r="D1806" s="41"/>
      <c r="E1806" s="16"/>
      <c r="F1806" s="75"/>
      <c r="G1806" s="41">
        <v>0</v>
      </c>
      <c r="I1806" s="16"/>
      <c r="J1806" s="79">
        <v>0</v>
      </c>
      <c r="K1806" s="79"/>
      <c r="L1806" s="41"/>
      <c r="M1806" s="63"/>
      <c r="N1806" s="79">
        <v>0</v>
      </c>
    </row>
    <row r="1807" spans="1:14">
      <c r="A1807" s="50"/>
      <c r="B1807" s="52"/>
      <c r="C1807" s="115"/>
      <c r="D1807" s="115"/>
      <c r="E1807" s="52"/>
      <c r="F1807" s="77"/>
      <c r="G1807" s="115">
        <v>0</v>
      </c>
      <c r="H1807" s="56" t="s">
        <v>1922</v>
      </c>
      <c r="I1807" s="52" t="s">
        <v>1532</v>
      </c>
      <c r="J1807" s="79">
        <v>52000</v>
      </c>
      <c r="K1807" s="79"/>
      <c r="L1807" s="41">
        <v>45000</v>
      </c>
      <c r="M1807" s="63"/>
      <c r="N1807" s="79">
        <v>56182.34</v>
      </c>
    </row>
    <row r="1808" spans="1:14">
      <c r="A1808" s="50"/>
      <c r="B1808" s="52"/>
      <c r="C1808" s="104"/>
      <c r="D1808" s="104"/>
      <c r="E1808" s="52"/>
      <c r="F1808" s="47"/>
      <c r="G1808" s="104">
        <v>0</v>
      </c>
      <c r="I1808" s="16"/>
      <c r="J1808" s="79">
        <v>0</v>
      </c>
      <c r="K1808" s="79"/>
      <c r="L1808" s="41"/>
      <c r="M1808" s="63"/>
      <c r="N1808" s="79">
        <v>0</v>
      </c>
    </row>
    <row r="1809" spans="1:14">
      <c r="A1809" s="50"/>
      <c r="B1809" s="52"/>
      <c r="C1809" s="41"/>
      <c r="D1809" s="41"/>
      <c r="E1809" s="52"/>
      <c r="F1809" s="75"/>
      <c r="G1809" s="41">
        <v>0</v>
      </c>
      <c r="H1809" s="50" t="s">
        <v>1923</v>
      </c>
      <c r="I1809" s="52" t="s">
        <v>1361</v>
      </c>
      <c r="J1809" s="79">
        <v>10900</v>
      </c>
      <c r="K1809" s="79"/>
      <c r="L1809" s="41">
        <v>12000</v>
      </c>
      <c r="M1809" s="63"/>
      <c r="N1809" s="79">
        <v>10752.11</v>
      </c>
    </row>
    <row r="1810" spans="1:14">
      <c r="A1810" s="50"/>
      <c r="B1810" s="52"/>
      <c r="C1810" s="41"/>
      <c r="D1810" s="41"/>
      <c r="E1810" s="52"/>
      <c r="F1810" s="75"/>
      <c r="G1810" s="41">
        <v>0</v>
      </c>
      <c r="H1810" s="50"/>
      <c r="I1810" s="52"/>
      <c r="J1810" s="79">
        <v>0</v>
      </c>
      <c r="K1810" s="79"/>
      <c r="L1810" s="41">
        <v>0</v>
      </c>
      <c r="M1810" s="63"/>
      <c r="N1810" s="79">
        <v>0</v>
      </c>
    </row>
    <row r="1811" spans="1:14">
      <c r="A1811" s="62"/>
      <c r="C1811" s="139"/>
      <c r="D1811" s="139"/>
      <c r="E1811" s="16"/>
      <c r="F1811" s="128"/>
      <c r="G1811" s="139"/>
      <c r="H1811" s="50" t="s">
        <v>1925</v>
      </c>
      <c r="I1811" s="52" t="s">
        <v>1363</v>
      </c>
      <c r="J1811" s="79">
        <v>15000</v>
      </c>
      <c r="K1811" s="79"/>
      <c r="L1811" s="52">
        <v>20000</v>
      </c>
      <c r="M1811" s="63"/>
      <c r="N1811" s="79">
        <v>15009.3</v>
      </c>
    </row>
    <row r="1812" spans="1:14">
      <c r="A1812" s="50"/>
      <c r="B1812" s="52"/>
      <c r="C1812" s="139"/>
      <c r="D1812" s="139"/>
      <c r="E1812" s="52"/>
      <c r="F1812" s="128"/>
      <c r="G1812" s="139"/>
      <c r="H1812" s="50"/>
      <c r="I1812" s="52"/>
      <c r="J1812" s="79">
        <v>0</v>
      </c>
      <c r="K1812" s="79"/>
      <c r="L1812" s="41">
        <v>0</v>
      </c>
      <c r="M1812" s="63"/>
      <c r="N1812" s="79">
        <v>0</v>
      </c>
    </row>
    <row r="1813" spans="1:14">
      <c r="A1813" s="52"/>
      <c r="B1813" s="52"/>
      <c r="C1813" s="139"/>
      <c r="D1813" s="139"/>
      <c r="E1813" s="52"/>
      <c r="F1813" s="128"/>
      <c r="G1813" s="139"/>
      <c r="H1813" s="56" t="s">
        <v>1926</v>
      </c>
      <c r="I1813" s="52" t="s">
        <v>1364</v>
      </c>
      <c r="J1813" s="79">
        <v>5400</v>
      </c>
      <c r="K1813" s="79"/>
      <c r="L1813" s="41">
        <v>5400</v>
      </c>
      <c r="M1813" s="63"/>
      <c r="N1813" s="79">
        <v>5288.89</v>
      </c>
    </row>
    <row r="1814" spans="1:14">
      <c r="A1814" s="52"/>
      <c r="B1814" s="52"/>
      <c r="C1814" s="139"/>
      <c r="D1814" s="139"/>
      <c r="E1814" s="52"/>
      <c r="F1814" s="128"/>
      <c r="G1814" s="139"/>
      <c r="H1814" s="50"/>
      <c r="I1814" s="52"/>
      <c r="J1814" s="79">
        <v>0</v>
      </c>
      <c r="K1814" s="79"/>
      <c r="L1814" s="41">
        <v>0</v>
      </c>
      <c r="M1814" s="63"/>
      <c r="N1814" s="79">
        <v>0</v>
      </c>
    </row>
    <row r="1815" spans="1:14">
      <c r="A1815" s="50"/>
      <c r="B1815" s="52"/>
      <c r="C1815" s="139"/>
      <c r="D1815" s="139"/>
      <c r="E1815" s="52"/>
      <c r="F1815" s="128"/>
      <c r="G1815" s="139"/>
      <c r="H1815" s="52" t="s">
        <v>1927</v>
      </c>
      <c r="I1815" s="52" t="s">
        <v>1365</v>
      </c>
      <c r="J1815" s="79">
        <v>2500</v>
      </c>
      <c r="K1815" s="79"/>
      <c r="L1815" s="41">
        <v>1300</v>
      </c>
      <c r="M1815" s="63"/>
      <c r="N1815" s="79">
        <v>2370.84</v>
      </c>
    </row>
    <row r="1816" spans="1:14">
      <c r="A1816" s="50"/>
      <c r="B1816" s="52"/>
      <c r="C1816" s="139"/>
      <c r="D1816" s="139"/>
      <c r="E1816" s="52"/>
      <c r="F1816" s="128"/>
      <c r="G1816" s="139"/>
      <c r="H1816" s="52"/>
      <c r="I1816" s="52"/>
      <c r="J1816" s="79"/>
      <c r="K1816" s="79"/>
      <c r="L1816" s="41"/>
      <c r="M1816" s="63"/>
      <c r="N1816" s="79"/>
    </row>
    <row r="1817" spans="1:14">
      <c r="A1817" s="50"/>
      <c r="B1817" s="52"/>
      <c r="C1817" s="139"/>
      <c r="D1817" s="139"/>
      <c r="E1817" s="52"/>
      <c r="F1817" s="128"/>
      <c r="G1817" s="139"/>
      <c r="H1817" s="50" t="s">
        <v>1100</v>
      </c>
      <c r="I1817" s="52" t="s">
        <v>664</v>
      </c>
      <c r="J1817" s="79">
        <v>40000</v>
      </c>
      <c r="K1817" s="79"/>
      <c r="L1817" s="41">
        <v>0</v>
      </c>
      <c r="M1817" s="63"/>
      <c r="N1817" s="79">
        <v>0</v>
      </c>
    </row>
    <row r="1818" spans="1:14">
      <c r="A1818" s="50"/>
      <c r="B1818" s="52"/>
      <c r="C1818" s="139"/>
      <c r="D1818" s="139"/>
      <c r="E1818" s="52"/>
      <c r="F1818" s="128"/>
      <c r="G1818" s="139"/>
      <c r="H1818" s="50"/>
      <c r="I1818" s="52"/>
      <c r="J1818" s="79"/>
      <c r="K1818" s="79"/>
      <c r="L1818" s="41"/>
      <c r="M1818" s="63"/>
      <c r="N1818" s="79"/>
    </row>
    <row r="1819" spans="1:14">
      <c r="A1819" s="50"/>
      <c r="B1819" s="52"/>
      <c r="C1819" s="139"/>
      <c r="D1819" s="139"/>
      <c r="E1819" s="52"/>
      <c r="F1819" s="128"/>
      <c r="G1819" s="139"/>
      <c r="H1819" s="50" t="s">
        <v>486</v>
      </c>
      <c r="I1819" s="52" t="s">
        <v>1029</v>
      </c>
      <c r="J1819" s="79">
        <v>96000</v>
      </c>
      <c r="K1819" s="79"/>
      <c r="L1819" s="41">
        <v>106000</v>
      </c>
      <c r="M1819" s="63"/>
      <c r="N1819" s="79">
        <v>99854.9</v>
      </c>
    </row>
    <row r="1820" spans="1:14">
      <c r="A1820" s="50"/>
      <c r="B1820" s="52"/>
      <c r="C1820" s="139"/>
      <c r="D1820" s="139"/>
      <c r="E1820" s="52"/>
      <c r="F1820" s="128"/>
      <c r="G1820" s="139"/>
      <c r="H1820" s="50"/>
      <c r="I1820" s="52"/>
      <c r="J1820" s="79">
        <v>0</v>
      </c>
      <c r="K1820" s="79"/>
      <c r="L1820" s="41">
        <v>0</v>
      </c>
      <c r="M1820" s="63"/>
      <c r="N1820" s="79">
        <v>0</v>
      </c>
    </row>
    <row r="1821" spans="1:14">
      <c r="A1821" s="50"/>
      <c r="B1821" s="52"/>
      <c r="C1821" s="139"/>
      <c r="D1821" s="139"/>
      <c r="E1821" s="52"/>
      <c r="F1821" s="128"/>
      <c r="G1821" s="139"/>
      <c r="H1821" s="50" t="s">
        <v>1928</v>
      </c>
      <c r="I1821" s="52" t="s">
        <v>1366</v>
      </c>
      <c r="J1821" s="79">
        <v>84000</v>
      </c>
      <c r="K1821" s="79"/>
      <c r="L1821" s="41">
        <v>78300</v>
      </c>
      <c r="M1821" s="63"/>
      <c r="N1821" s="79">
        <v>70453</v>
      </c>
    </row>
    <row r="1822" spans="1:14">
      <c r="A1822" s="50"/>
      <c r="B1822" s="52"/>
      <c r="C1822" s="139"/>
      <c r="D1822" s="139"/>
      <c r="E1822" s="52"/>
      <c r="F1822" s="128"/>
      <c r="G1822" s="139"/>
      <c r="I1822" s="16"/>
      <c r="J1822" s="79">
        <v>0</v>
      </c>
      <c r="K1822" s="79"/>
      <c r="L1822" s="41"/>
      <c r="M1822" s="63"/>
      <c r="N1822" s="79">
        <v>0</v>
      </c>
    </row>
    <row r="1823" spans="1:14">
      <c r="A1823" s="62"/>
      <c r="B1823" s="52"/>
      <c r="C1823" s="139"/>
      <c r="D1823" s="139"/>
      <c r="E1823" s="52"/>
      <c r="F1823" s="128"/>
      <c r="G1823" s="139"/>
      <c r="H1823" s="50" t="s">
        <v>1758</v>
      </c>
      <c r="I1823" s="52" t="s">
        <v>1030</v>
      </c>
      <c r="J1823" s="79">
        <v>2800</v>
      </c>
      <c r="K1823" s="79"/>
      <c r="L1823" s="41">
        <v>2800</v>
      </c>
      <c r="M1823" s="63"/>
      <c r="N1823" s="79">
        <v>1926.08</v>
      </c>
    </row>
    <row r="1824" spans="1:14">
      <c r="A1824" s="62"/>
      <c r="B1824" s="52"/>
      <c r="C1824" s="139"/>
      <c r="D1824" s="139"/>
      <c r="E1824" s="52"/>
      <c r="F1824" s="128"/>
      <c r="G1824" s="139"/>
      <c r="I1824" s="16"/>
      <c r="J1824" s="79">
        <v>0</v>
      </c>
      <c r="K1824" s="79"/>
      <c r="L1824" s="41"/>
      <c r="M1824" s="63"/>
      <c r="N1824" s="79">
        <v>0</v>
      </c>
    </row>
    <row r="1825" spans="1:14">
      <c r="A1825" s="62"/>
      <c r="B1825" s="52"/>
      <c r="C1825" s="139"/>
      <c r="D1825" s="139"/>
      <c r="E1825" s="52"/>
      <c r="F1825" s="128"/>
      <c r="G1825" s="139"/>
      <c r="H1825" s="56" t="s">
        <v>1938</v>
      </c>
      <c r="I1825" s="52" t="s">
        <v>1031</v>
      </c>
      <c r="J1825" s="79">
        <v>178000</v>
      </c>
      <c r="K1825" s="79"/>
      <c r="L1825" s="41">
        <v>118000</v>
      </c>
      <c r="M1825" s="63"/>
      <c r="N1825" s="79">
        <v>118103</v>
      </c>
    </row>
    <row r="1826" spans="1:14">
      <c r="A1826" s="50"/>
      <c r="B1826" s="52"/>
      <c r="C1826" s="139"/>
      <c r="D1826" s="139"/>
      <c r="E1826" s="52"/>
      <c r="F1826" s="128"/>
      <c r="G1826" s="139"/>
      <c r="H1826" s="64"/>
      <c r="I1826" s="52"/>
      <c r="J1826" s="79">
        <v>0</v>
      </c>
      <c r="K1826" s="79"/>
      <c r="L1826" s="41">
        <v>0</v>
      </c>
      <c r="M1826" s="63"/>
      <c r="N1826" s="79">
        <v>0</v>
      </c>
    </row>
    <row r="1827" spans="1:14">
      <c r="A1827" s="50"/>
      <c r="B1827" s="52"/>
      <c r="C1827" s="139"/>
      <c r="D1827" s="139"/>
      <c r="E1827" s="52"/>
      <c r="F1827" s="128"/>
      <c r="G1827" s="139"/>
      <c r="H1827" s="56" t="s">
        <v>277</v>
      </c>
      <c r="I1827" s="52" t="s">
        <v>657</v>
      </c>
      <c r="J1827" s="79">
        <v>18100</v>
      </c>
      <c r="K1827" s="79"/>
      <c r="L1827" s="41">
        <v>18100</v>
      </c>
      <c r="M1827" s="63"/>
      <c r="N1827" s="79">
        <v>19584.900000000001</v>
      </c>
    </row>
    <row r="1828" spans="1:14">
      <c r="A1828" s="50"/>
      <c r="B1828" s="52"/>
      <c r="C1828" s="139"/>
      <c r="D1828" s="139"/>
      <c r="E1828" s="52"/>
      <c r="F1828" s="128"/>
      <c r="G1828" s="139"/>
      <c r="I1828" s="16"/>
      <c r="J1828" s="41"/>
      <c r="K1828" s="41"/>
      <c r="L1828" s="41"/>
      <c r="M1828" s="41"/>
      <c r="N1828" s="79"/>
    </row>
    <row r="1829" spans="1:14">
      <c r="A1829" s="50"/>
      <c r="B1829" s="52"/>
      <c r="C1829" s="139"/>
      <c r="D1829" s="139"/>
      <c r="E1829" s="54"/>
      <c r="F1829" s="128"/>
      <c r="G1829" s="139"/>
      <c r="H1829" s="56"/>
      <c r="I1829" s="52"/>
      <c r="J1829" s="41"/>
      <c r="K1829" s="41"/>
      <c r="L1829" s="41"/>
      <c r="M1829" s="41"/>
      <c r="N1829" s="83"/>
    </row>
    <row r="1830" spans="1:14">
      <c r="A1830" s="111">
        <v>32934</v>
      </c>
      <c r="B1830" s="52" t="s">
        <v>81</v>
      </c>
      <c r="C1830" s="41">
        <f>SUM(C1832:C1840)</f>
        <v>7942000</v>
      </c>
      <c r="D1830" s="41"/>
      <c r="E1830" s="41">
        <f>SUM(E1832:E1840)</f>
        <v>6730000</v>
      </c>
      <c r="F1830" s="41">
        <f>SUM(F1832:F1840)</f>
        <v>0</v>
      </c>
      <c r="G1830" s="41">
        <f>SUM(G1832:G1840)</f>
        <v>7229026.7899999991</v>
      </c>
      <c r="H1830" s="111">
        <v>82934</v>
      </c>
      <c r="I1830" s="52" t="s">
        <v>81</v>
      </c>
      <c r="J1830" s="41">
        <f>SUM(J1832:J1875)</f>
        <v>7902800</v>
      </c>
      <c r="K1830" s="41"/>
      <c r="L1830" s="41">
        <f>SUM(L1832:L1875)</f>
        <v>7078500</v>
      </c>
      <c r="M1830" s="41">
        <f>SUM(M1832:M1875)</f>
        <v>0</v>
      </c>
      <c r="N1830" s="41">
        <f>SUM(N1832:N1875)</f>
        <v>7545257.2599999988</v>
      </c>
    </row>
    <row r="1831" spans="1:14">
      <c r="A1831" s="157" t="s">
        <v>12</v>
      </c>
      <c r="B1831" s="157" t="s">
        <v>994</v>
      </c>
      <c r="C1831" s="176" t="s">
        <v>660</v>
      </c>
      <c r="D1831" s="131"/>
      <c r="E1831" s="176" t="s">
        <v>7</v>
      </c>
      <c r="F1831" s="158"/>
      <c r="G1831" s="176" t="s">
        <v>7</v>
      </c>
      <c r="H1831" s="157" t="s">
        <v>12</v>
      </c>
      <c r="I1831" s="157" t="s">
        <v>994</v>
      </c>
      <c r="J1831" s="176" t="s">
        <v>660</v>
      </c>
      <c r="K1831" s="131"/>
      <c r="L1831" s="176" t="s">
        <v>7</v>
      </c>
      <c r="M1831" s="158"/>
      <c r="N1831" s="176" t="s">
        <v>7</v>
      </c>
    </row>
    <row r="1832" spans="1:14">
      <c r="A1832" s="50" t="s">
        <v>1277</v>
      </c>
      <c r="B1832" s="52" t="s">
        <v>82</v>
      </c>
      <c r="C1832" s="79">
        <v>5730000</v>
      </c>
      <c r="D1832" s="79"/>
      <c r="E1832" s="52">
        <v>5000000</v>
      </c>
      <c r="F1832" s="63"/>
      <c r="G1832" s="79">
        <v>5278033.3899999997</v>
      </c>
      <c r="H1832" s="50" t="s">
        <v>1915</v>
      </c>
      <c r="I1832" s="52" t="s">
        <v>666</v>
      </c>
      <c r="J1832" s="79">
        <v>820000</v>
      </c>
      <c r="K1832" s="79"/>
      <c r="L1832" s="52">
        <v>917000</v>
      </c>
      <c r="M1832" s="63"/>
      <c r="N1832" s="79">
        <v>900351.82</v>
      </c>
    </row>
    <row r="1833" spans="1:14">
      <c r="C1833" s="79">
        <v>0</v>
      </c>
      <c r="D1833" s="79"/>
      <c r="E1833" s="16"/>
      <c r="F1833" s="63"/>
      <c r="G1833" s="79">
        <v>0</v>
      </c>
      <c r="H1833" s="50"/>
      <c r="I1833" s="52"/>
      <c r="J1833" s="79">
        <v>0</v>
      </c>
      <c r="K1833" s="79"/>
      <c r="L1833" s="52"/>
      <c r="M1833" s="63"/>
      <c r="N1833" s="79">
        <v>0</v>
      </c>
    </row>
    <row r="1834" spans="1:14">
      <c r="A1834" s="50" t="s">
        <v>372</v>
      </c>
      <c r="B1834" s="52" t="s">
        <v>83</v>
      </c>
      <c r="C1834" s="79">
        <v>50000</v>
      </c>
      <c r="D1834" s="79"/>
      <c r="E1834" s="52">
        <v>35000</v>
      </c>
      <c r="F1834" s="63"/>
      <c r="G1834" s="79">
        <v>37945.46</v>
      </c>
      <c r="H1834" s="50" t="s">
        <v>1932</v>
      </c>
      <c r="I1834" s="16" t="s">
        <v>1369</v>
      </c>
      <c r="J1834" s="79">
        <v>125000</v>
      </c>
      <c r="K1834" s="79"/>
      <c r="L1834" s="16">
        <v>125000</v>
      </c>
      <c r="M1834" s="63"/>
      <c r="N1834" s="79">
        <v>124563.98</v>
      </c>
    </row>
    <row r="1835" spans="1:14">
      <c r="C1835" s="79">
        <v>0</v>
      </c>
      <c r="D1835" s="79"/>
      <c r="E1835" s="16"/>
      <c r="F1835" s="63"/>
      <c r="G1835" s="79">
        <v>0</v>
      </c>
      <c r="H1835" s="50"/>
      <c r="I1835" s="52"/>
      <c r="J1835" s="79">
        <v>0</v>
      </c>
      <c r="K1835" s="79"/>
      <c r="L1835" s="52"/>
      <c r="M1835" s="63"/>
      <c r="N1835" s="79">
        <v>0</v>
      </c>
    </row>
    <row r="1836" spans="1:14">
      <c r="A1836" s="50" t="s">
        <v>1916</v>
      </c>
      <c r="B1836" s="16" t="s">
        <v>1842</v>
      </c>
      <c r="C1836" s="79">
        <v>208000</v>
      </c>
      <c r="D1836" s="79"/>
      <c r="E1836" s="16">
        <v>235000</v>
      </c>
      <c r="F1836" s="63"/>
      <c r="G1836" s="79">
        <v>215827</v>
      </c>
      <c r="H1836" s="50" t="s">
        <v>1933</v>
      </c>
      <c r="I1836" s="50" t="s">
        <v>1032</v>
      </c>
      <c r="J1836" s="79">
        <v>800000</v>
      </c>
      <c r="K1836" s="79"/>
      <c r="L1836" s="16">
        <v>1200000</v>
      </c>
      <c r="M1836" s="63"/>
      <c r="N1836" s="79">
        <v>1309634.8400000001</v>
      </c>
    </row>
    <row r="1837" spans="1:14">
      <c r="C1837" s="79">
        <v>0</v>
      </c>
      <c r="D1837" s="79"/>
      <c r="E1837" s="16"/>
      <c r="F1837" s="63"/>
      <c r="G1837" s="79">
        <v>0</v>
      </c>
      <c r="H1837" s="62"/>
      <c r="I1837" s="16"/>
      <c r="J1837" s="79">
        <v>0</v>
      </c>
      <c r="K1837" s="79"/>
      <c r="L1837" s="16"/>
      <c r="M1837" s="63"/>
      <c r="N1837" s="79">
        <v>0</v>
      </c>
    </row>
    <row r="1838" spans="1:14">
      <c r="A1838" s="50" t="s">
        <v>997</v>
      </c>
      <c r="B1838" s="52" t="s">
        <v>84</v>
      </c>
      <c r="C1838" s="79">
        <v>94000</v>
      </c>
      <c r="D1838" s="79"/>
      <c r="E1838" s="52">
        <v>160000</v>
      </c>
      <c r="F1838" s="63"/>
      <c r="G1838" s="79">
        <v>122159</v>
      </c>
      <c r="H1838" s="50" t="s">
        <v>1757</v>
      </c>
      <c r="I1838" s="50" t="s">
        <v>1033</v>
      </c>
      <c r="J1838" s="79">
        <v>900000</v>
      </c>
      <c r="K1838" s="79"/>
      <c r="L1838" s="16">
        <v>866000</v>
      </c>
      <c r="M1838" s="63"/>
      <c r="N1838" s="79">
        <v>858277.35</v>
      </c>
    </row>
    <row r="1839" spans="1:14">
      <c r="C1839" s="79">
        <v>0</v>
      </c>
      <c r="D1839" s="79"/>
      <c r="E1839" s="16"/>
      <c r="F1839" s="63"/>
      <c r="G1839" s="79">
        <v>0</v>
      </c>
      <c r="H1839" s="62"/>
      <c r="I1839" s="16"/>
      <c r="J1839" s="79">
        <v>0</v>
      </c>
      <c r="K1839" s="79"/>
      <c r="L1839" s="16"/>
      <c r="M1839" s="63"/>
      <c r="N1839" s="79">
        <v>0</v>
      </c>
    </row>
    <row r="1840" spans="1:14">
      <c r="A1840" s="50" t="s">
        <v>1287</v>
      </c>
      <c r="B1840" s="50" t="s">
        <v>85</v>
      </c>
      <c r="C1840" s="79">
        <v>1860000</v>
      </c>
      <c r="D1840" s="79"/>
      <c r="E1840" s="141">
        <v>1300000</v>
      </c>
      <c r="F1840" s="63"/>
      <c r="G1840" s="79">
        <v>1575061.94</v>
      </c>
      <c r="H1840" s="50" t="s">
        <v>1472</v>
      </c>
      <c r="I1840" s="52" t="s">
        <v>1034</v>
      </c>
      <c r="J1840" s="79">
        <v>624000</v>
      </c>
      <c r="K1840" s="79"/>
      <c r="L1840" s="52">
        <v>364000</v>
      </c>
      <c r="M1840" s="63"/>
      <c r="N1840" s="79">
        <v>347214.6</v>
      </c>
    </row>
    <row r="1841" spans="1:14">
      <c r="C1841" s="132">
        <v>0</v>
      </c>
      <c r="D1841" s="132"/>
      <c r="E1841" s="16"/>
      <c r="F1841" s="63"/>
      <c r="G1841" s="132">
        <v>0</v>
      </c>
      <c r="I1841" s="16"/>
      <c r="J1841" s="79">
        <v>0</v>
      </c>
      <c r="K1841" s="79"/>
      <c r="L1841" s="16"/>
      <c r="M1841" s="63"/>
      <c r="N1841" s="79">
        <v>0</v>
      </c>
    </row>
    <row r="1842" spans="1:14">
      <c r="A1842" s="50"/>
      <c r="B1842" s="50"/>
      <c r="C1842" s="132">
        <v>0</v>
      </c>
      <c r="D1842" s="132"/>
      <c r="E1842" s="50"/>
      <c r="F1842" s="63"/>
      <c r="G1842" s="132">
        <v>0</v>
      </c>
      <c r="H1842" s="50" t="s">
        <v>1223</v>
      </c>
      <c r="I1842" s="52" t="s">
        <v>771</v>
      </c>
      <c r="J1842" s="79">
        <v>530000</v>
      </c>
      <c r="K1842" s="79"/>
      <c r="L1842" s="52">
        <v>390000</v>
      </c>
      <c r="M1842" s="63"/>
      <c r="N1842" s="79">
        <v>328172.5</v>
      </c>
    </row>
    <row r="1843" spans="1:14">
      <c r="A1843" s="56"/>
      <c r="C1843" s="132">
        <v>0</v>
      </c>
      <c r="D1843" s="132"/>
      <c r="E1843" s="16"/>
      <c r="F1843" s="63"/>
      <c r="G1843" s="132">
        <v>0</v>
      </c>
      <c r="I1843" s="16"/>
      <c r="J1843" s="79">
        <v>0</v>
      </c>
      <c r="K1843" s="79"/>
      <c r="L1843" s="16"/>
      <c r="M1843" s="63"/>
      <c r="N1843" s="79">
        <v>0</v>
      </c>
    </row>
    <row r="1844" spans="1:14">
      <c r="A1844" s="50"/>
      <c r="B1844" s="50"/>
      <c r="C1844" s="132">
        <v>0</v>
      </c>
      <c r="D1844" s="132"/>
      <c r="E1844" s="50"/>
      <c r="F1844" s="63"/>
      <c r="G1844" s="132">
        <v>0</v>
      </c>
      <c r="H1844" s="50" t="s">
        <v>1916</v>
      </c>
      <c r="I1844" s="52" t="s">
        <v>1035</v>
      </c>
      <c r="J1844" s="79">
        <v>112000</v>
      </c>
      <c r="K1844" s="79"/>
      <c r="L1844" s="52">
        <v>125000</v>
      </c>
      <c r="M1844" s="63"/>
      <c r="N1844" s="79">
        <v>91804.85</v>
      </c>
    </row>
    <row r="1845" spans="1:14">
      <c r="A1845" s="62"/>
      <c r="C1845" s="132"/>
      <c r="D1845" s="132"/>
      <c r="E1845" s="16"/>
      <c r="F1845" s="63"/>
      <c r="G1845" s="132"/>
      <c r="H1845" s="50"/>
      <c r="I1845" s="52" t="s">
        <v>1721</v>
      </c>
      <c r="J1845" s="79">
        <v>0</v>
      </c>
      <c r="K1845" s="79"/>
      <c r="L1845" s="52"/>
      <c r="M1845" s="63"/>
      <c r="N1845" s="79">
        <v>0</v>
      </c>
    </row>
    <row r="1846" spans="1:14">
      <c r="A1846" s="50"/>
      <c r="B1846" s="52"/>
      <c r="C1846" s="132"/>
      <c r="D1846" s="132"/>
      <c r="E1846" s="52"/>
      <c r="F1846" s="63"/>
      <c r="G1846" s="132"/>
      <c r="H1846" s="50" t="s">
        <v>997</v>
      </c>
      <c r="I1846" s="52" t="s">
        <v>1036</v>
      </c>
      <c r="J1846" s="79">
        <v>263000</v>
      </c>
      <c r="K1846" s="79"/>
      <c r="L1846" s="52">
        <v>240000</v>
      </c>
      <c r="M1846" s="63"/>
      <c r="N1846" s="79">
        <v>255654.54</v>
      </c>
    </row>
    <row r="1847" spans="1:14">
      <c r="A1847" s="62"/>
      <c r="C1847" s="132"/>
      <c r="D1847" s="132"/>
      <c r="E1847" s="16"/>
      <c r="F1847" s="63"/>
      <c r="G1847" s="132"/>
      <c r="H1847" s="62"/>
      <c r="I1847" s="16"/>
      <c r="J1847" s="79">
        <v>0</v>
      </c>
      <c r="K1847" s="79"/>
      <c r="L1847" s="16"/>
      <c r="M1847" s="63"/>
      <c r="N1847" s="79">
        <v>0</v>
      </c>
    </row>
    <row r="1848" spans="1:14">
      <c r="A1848" s="50"/>
      <c r="B1848" s="52"/>
      <c r="C1848" s="132"/>
      <c r="D1848" s="132"/>
      <c r="E1848" s="52"/>
      <c r="F1848" s="63"/>
      <c r="G1848" s="132"/>
      <c r="H1848" s="50" t="s">
        <v>1917</v>
      </c>
      <c r="I1848" s="52" t="s">
        <v>662</v>
      </c>
      <c r="J1848" s="79">
        <v>1050000</v>
      </c>
      <c r="K1848" s="79"/>
      <c r="L1848" s="52">
        <v>550000</v>
      </c>
      <c r="M1848" s="63"/>
      <c r="N1848" s="79">
        <v>972612.02</v>
      </c>
    </row>
    <row r="1849" spans="1:14">
      <c r="A1849" s="62"/>
      <c r="C1849" s="132"/>
      <c r="D1849" s="132"/>
      <c r="E1849" s="16"/>
      <c r="F1849" s="63"/>
      <c r="G1849" s="132"/>
      <c r="H1849" s="62"/>
      <c r="I1849" s="16"/>
      <c r="J1849" s="79">
        <v>0</v>
      </c>
      <c r="K1849" s="79"/>
      <c r="L1849" s="16"/>
      <c r="M1849" s="63"/>
      <c r="N1849" s="79">
        <v>0</v>
      </c>
    </row>
    <row r="1850" spans="1:14">
      <c r="A1850" s="50"/>
      <c r="B1850" s="50"/>
      <c r="C1850" s="139"/>
      <c r="D1850" s="139"/>
      <c r="E1850" s="50"/>
      <c r="F1850" s="128"/>
      <c r="G1850" s="139"/>
      <c r="H1850" s="50" t="s">
        <v>1918</v>
      </c>
      <c r="I1850" s="52" t="s">
        <v>1357</v>
      </c>
      <c r="J1850" s="79">
        <v>470000</v>
      </c>
      <c r="K1850" s="79"/>
      <c r="L1850" s="52">
        <v>300000</v>
      </c>
      <c r="M1850" s="63"/>
      <c r="N1850" s="79">
        <v>360593.2</v>
      </c>
    </row>
    <row r="1851" spans="1:14">
      <c r="A1851" s="62"/>
      <c r="C1851" s="139"/>
      <c r="D1851" s="139"/>
      <c r="E1851" s="16"/>
      <c r="F1851" s="128"/>
      <c r="G1851" s="139"/>
      <c r="H1851" s="62"/>
      <c r="I1851" s="16"/>
      <c r="J1851" s="79">
        <v>0</v>
      </c>
      <c r="K1851" s="79"/>
      <c r="L1851" s="16"/>
      <c r="M1851" s="63"/>
      <c r="N1851" s="79">
        <v>0</v>
      </c>
    </row>
    <row r="1852" spans="1:14">
      <c r="A1852" s="50"/>
      <c r="B1852" s="52"/>
      <c r="C1852" s="139"/>
      <c r="D1852" s="139"/>
      <c r="E1852" s="52"/>
      <c r="F1852" s="128"/>
      <c r="G1852" s="139"/>
      <c r="H1852" s="50" t="s">
        <v>485</v>
      </c>
      <c r="I1852" s="50" t="s">
        <v>1037</v>
      </c>
      <c r="J1852" s="79">
        <v>550000</v>
      </c>
      <c r="K1852" s="79"/>
      <c r="L1852" s="52">
        <v>550000</v>
      </c>
      <c r="M1852" s="63"/>
      <c r="N1852" s="79">
        <v>522689</v>
      </c>
    </row>
    <row r="1853" spans="1:14">
      <c r="A1853" s="62"/>
      <c r="C1853" s="139"/>
      <c r="D1853" s="139"/>
      <c r="E1853" s="16"/>
      <c r="F1853" s="128"/>
      <c r="G1853" s="139"/>
      <c r="H1853" s="62"/>
      <c r="I1853" s="16"/>
      <c r="J1853" s="79">
        <v>0</v>
      </c>
      <c r="K1853" s="79"/>
      <c r="L1853" s="41"/>
      <c r="M1853" s="63"/>
      <c r="N1853" s="79">
        <v>0</v>
      </c>
    </row>
    <row r="1854" spans="1:14">
      <c r="A1854" s="56"/>
      <c r="B1854" s="52"/>
      <c r="C1854" s="139"/>
      <c r="D1854" s="139"/>
      <c r="E1854" s="52"/>
      <c r="F1854" s="128"/>
      <c r="G1854" s="139"/>
      <c r="H1854" s="50" t="s">
        <v>1919</v>
      </c>
      <c r="I1854" s="52" t="s">
        <v>1026</v>
      </c>
      <c r="J1854" s="79">
        <v>12600</v>
      </c>
      <c r="K1854" s="79"/>
      <c r="L1854" s="41">
        <v>8000</v>
      </c>
      <c r="M1854" s="63"/>
      <c r="N1854" s="79">
        <v>6368.52</v>
      </c>
    </row>
    <row r="1855" spans="1:14">
      <c r="A1855" s="50"/>
      <c r="B1855" s="52"/>
      <c r="C1855" s="104"/>
      <c r="D1855" s="104"/>
      <c r="E1855" s="52"/>
      <c r="F1855" s="47"/>
      <c r="G1855" s="104"/>
      <c r="I1855" s="16"/>
      <c r="J1855" s="79">
        <v>0</v>
      </c>
      <c r="K1855" s="79"/>
      <c r="L1855" s="124"/>
      <c r="M1855" s="63"/>
      <c r="N1855" s="79">
        <v>0</v>
      </c>
    </row>
    <row r="1856" spans="1:14">
      <c r="A1856" s="50"/>
      <c r="B1856" s="52"/>
      <c r="C1856" s="104"/>
      <c r="D1856" s="104"/>
      <c r="E1856" s="52"/>
      <c r="F1856" s="47"/>
      <c r="G1856" s="104"/>
      <c r="H1856" s="50" t="s">
        <v>1462</v>
      </c>
      <c r="I1856" s="52" t="s">
        <v>1038</v>
      </c>
      <c r="J1856" s="79">
        <v>35000</v>
      </c>
      <c r="K1856" s="79"/>
      <c r="L1856" s="41">
        <v>35000</v>
      </c>
      <c r="M1856" s="63"/>
      <c r="N1856" s="79">
        <v>18322.5</v>
      </c>
    </row>
    <row r="1857" spans="1:14">
      <c r="A1857" s="62"/>
      <c r="C1857" s="104"/>
      <c r="D1857" s="104"/>
      <c r="E1857" s="16"/>
      <c r="F1857" s="47"/>
      <c r="G1857" s="104"/>
      <c r="I1857" s="16"/>
      <c r="J1857" s="79">
        <v>0</v>
      </c>
      <c r="K1857" s="79"/>
      <c r="L1857" s="124"/>
      <c r="M1857" s="63"/>
      <c r="N1857" s="79">
        <v>0</v>
      </c>
    </row>
    <row r="1858" spans="1:14">
      <c r="A1858" s="50"/>
      <c r="B1858" s="52"/>
      <c r="C1858" s="104"/>
      <c r="D1858" s="104"/>
      <c r="E1858" s="52"/>
      <c r="F1858" s="47"/>
      <c r="G1858" s="104"/>
      <c r="H1858" s="56" t="s">
        <v>1920</v>
      </c>
      <c r="I1858" s="52" t="s">
        <v>420</v>
      </c>
      <c r="J1858" s="79">
        <v>8400</v>
      </c>
      <c r="K1858" s="79"/>
      <c r="L1858" s="41">
        <v>9500</v>
      </c>
      <c r="M1858" s="63"/>
      <c r="N1858" s="79">
        <v>10698.58</v>
      </c>
    </row>
    <row r="1859" spans="1:14">
      <c r="A1859" s="48"/>
      <c r="B1859" s="48"/>
      <c r="C1859" s="104"/>
      <c r="D1859" s="104"/>
      <c r="E1859" s="48"/>
      <c r="F1859" s="47"/>
      <c r="G1859" s="104"/>
      <c r="I1859" s="16"/>
      <c r="J1859" s="79">
        <v>0</v>
      </c>
      <c r="K1859" s="79"/>
      <c r="L1859" s="124"/>
      <c r="M1859" s="63"/>
      <c r="N1859" s="79">
        <v>0</v>
      </c>
    </row>
    <row r="1860" spans="1:14">
      <c r="A1860" s="50"/>
      <c r="B1860" s="52"/>
      <c r="C1860" s="104"/>
      <c r="D1860" s="104"/>
      <c r="E1860" s="52"/>
      <c r="F1860" s="47"/>
      <c r="G1860" s="104"/>
      <c r="H1860" s="50" t="s">
        <v>1922</v>
      </c>
      <c r="I1860" s="52" t="s">
        <v>1039</v>
      </c>
      <c r="J1860" s="79">
        <v>57300</v>
      </c>
      <c r="K1860" s="79"/>
      <c r="L1860" s="52">
        <v>51000</v>
      </c>
      <c r="M1860" s="63"/>
      <c r="N1860" s="79">
        <v>54556.72</v>
      </c>
    </row>
    <row r="1861" spans="1:14">
      <c r="A1861" s="48"/>
      <c r="B1861" s="48"/>
      <c r="C1861" s="104"/>
      <c r="D1861" s="104"/>
      <c r="E1861" s="48"/>
      <c r="F1861" s="47"/>
      <c r="G1861" s="104"/>
      <c r="I1861" s="16"/>
      <c r="J1861" s="79">
        <v>0</v>
      </c>
      <c r="K1861" s="79"/>
      <c r="L1861" s="124"/>
      <c r="M1861" s="63"/>
      <c r="N1861" s="79">
        <v>0</v>
      </c>
    </row>
    <row r="1862" spans="1:14">
      <c r="A1862" s="50"/>
      <c r="B1862" s="52"/>
      <c r="C1862" s="104"/>
      <c r="D1862" s="104"/>
      <c r="E1862" s="52"/>
      <c r="F1862" s="47"/>
      <c r="G1862" s="104"/>
      <c r="H1862" s="50" t="s">
        <v>1923</v>
      </c>
      <c r="I1862" s="52" t="s">
        <v>1361</v>
      </c>
      <c r="J1862" s="79">
        <v>30500</v>
      </c>
      <c r="K1862" s="79"/>
      <c r="L1862" s="41">
        <v>33000</v>
      </c>
      <c r="M1862" s="63"/>
      <c r="N1862" s="79">
        <v>30171.89</v>
      </c>
    </row>
    <row r="1863" spans="1:14">
      <c r="A1863" s="48"/>
      <c r="B1863" s="48"/>
      <c r="C1863" s="104"/>
      <c r="D1863" s="104"/>
      <c r="E1863" s="48"/>
      <c r="F1863" s="47"/>
      <c r="G1863" s="104"/>
      <c r="H1863" s="62"/>
      <c r="I1863" s="16"/>
      <c r="J1863" s="79">
        <v>0</v>
      </c>
      <c r="K1863" s="79"/>
      <c r="L1863" s="41">
        <v>0</v>
      </c>
      <c r="M1863" s="63"/>
      <c r="N1863" s="79">
        <v>0</v>
      </c>
    </row>
    <row r="1864" spans="1:14">
      <c r="A1864" s="50"/>
      <c r="B1864" s="52"/>
      <c r="C1864" s="104"/>
      <c r="D1864" s="104"/>
      <c r="E1864" s="52"/>
      <c r="F1864" s="47"/>
      <c r="G1864" s="104"/>
      <c r="H1864" s="50" t="s">
        <v>1925</v>
      </c>
      <c r="I1864" s="52" t="s">
        <v>1363</v>
      </c>
      <c r="J1864" s="79">
        <v>75000</v>
      </c>
      <c r="K1864" s="79"/>
      <c r="L1864" s="41">
        <v>75000</v>
      </c>
      <c r="M1864" s="63"/>
      <c r="N1864" s="79">
        <v>69855.75</v>
      </c>
    </row>
    <row r="1865" spans="1:14">
      <c r="A1865" s="48"/>
      <c r="B1865" s="48"/>
      <c r="C1865" s="104"/>
      <c r="D1865" s="104"/>
      <c r="E1865" s="48"/>
      <c r="F1865" s="47"/>
      <c r="G1865" s="104"/>
      <c r="H1865" s="48"/>
      <c r="I1865" s="48"/>
      <c r="J1865" s="79">
        <v>0</v>
      </c>
      <c r="K1865" s="79"/>
      <c r="L1865" s="41">
        <v>0</v>
      </c>
      <c r="M1865" s="63"/>
      <c r="N1865" s="79">
        <v>0</v>
      </c>
    </row>
    <row r="1866" spans="1:14">
      <c r="A1866" s="50"/>
      <c r="B1866" s="52"/>
      <c r="C1866" s="104"/>
      <c r="D1866" s="104"/>
      <c r="E1866" s="52"/>
      <c r="F1866" s="47"/>
      <c r="G1866" s="104"/>
      <c r="H1866" s="50" t="s">
        <v>1926</v>
      </c>
      <c r="I1866" s="52" t="s">
        <v>1364</v>
      </c>
      <c r="J1866" s="79">
        <v>15000</v>
      </c>
      <c r="K1866" s="79"/>
      <c r="L1866" s="52">
        <v>15000</v>
      </c>
      <c r="M1866" s="63"/>
      <c r="N1866" s="79">
        <v>15002.07</v>
      </c>
    </row>
    <row r="1867" spans="1:14">
      <c r="A1867" s="50"/>
      <c r="B1867" s="46"/>
      <c r="C1867" s="104"/>
      <c r="D1867" s="104"/>
      <c r="E1867" s="46"/>
      <c r="F1867" s="47"/>
      <c r="G1867" s="104"/>
      <c r="H1867" s="48"/>
      <c r="I1867" s="48"/>
      <c r="J1867" s="79">
        <v>0</v>
      </c>
      <c r="K1867" s="79"/>
      <c r="L1867" s="48"/>
      <c r="M1867" s="63"/>
      <c r="N1867" s="79">
        <v>0</v>
      </c>
    </row>
    <row r="1868" spans="1:14">
      <c r="A1868" s="50"/>
      <c r="B1868" s="52"/>
      <c r="C1868" s="104"/>
      <c r="D1868" s="104"/>
      <c r="E1868" s="52"/>
      <c r="F1868" s="47"/>
      <c r="G1868" s="104"/>
      <c r="H1868" s="50" t="s">
        <v>1928</v>
      </c>
      <c r="I1868" s="52" t="s">
        <v>778</v>
      </c>
      <c r="J1868" s="79">
        <v>610000</v>
      </c>
      <c r="K1868" s="79"/>
      <c r="L1868" s="52">
        <v>550000</v>
      </c>
      <c r="M1868" s="63"/>
      <c r="N1868" s="79">
        <v>538438.12</v>
      </c>
    </row>
    <row r="1869" spans="1:14">
      <c r="A1869" s="50"/>
      <c r="B1869" s="52"/>
      <c r="C1869" s="104"/>
      <c r="D1869" s="104"/>
      <c r="E1869" s="52"/>
      <c r="F1869" s="47"/>
      <c r="G1869" s="104"/>
      <c r="H1869" s="48"/>
      <c r="I1869" s="48"/>
      <c r="J1869" s="79">
        <v>0</v>
      </c>
      <c r="K1869" s="79"/>
      <c r="L1869" s="48"/>
      <c r="M1869" s="63"/>
      <c r="N1869" s="79">
        <v>0</v>
      </c>
    </row>
    <row r="1870" spans="1:14">
      <c r="A1870" s="50"/>
      <c r="B1870" s="52"/>
      <c r="C1870" s="104"/>
      <c r="D1870" s="104"/>
      <c r="E1870" s="52"/>
      <c r="F1870" s="47"/>
      <c r="G1870" s="104"/>
      <c r="H1870" s="50" t="s">
        <v>1468</v>
      </c>
      <c r="I1870" s="52" t="s">
        <v>669</v>
      </c>
      <c r="J1870" s="79">
        <v>435000</v>
      </c>
      <c r="K1870" s="79"/>
      <c r="L1870" s="52">
        <v>295000</v>
      </c>
      <c r="M1870" s="63"/>
      <c r="N1870" s="79">
        <v>337393.77</v>
      </c>
    </row>
    <row r="1871" spans="1:14">
      <c r="A1871" s="50"/>
      <c r="B1871" s="52"/>
      <c r="C1871" s="104"/>
      <c r="D1871" s="104"/>
      <c r="E1871" s="52"/>
      <c r="F1871" s="47"/>
      <c r="G1871" s="104"/>
      <c r="H1871" s="48"/>
      <c r="I1871" s="48"/>
      <c r="J1871" s="79">
        <v>0</v>
      </c>
      <c r="K1871" s="79"/>
      <c r="L1871" s="48"/>
      <c r="M1871" s="63"/>
      <c r="N1871" s="79">
        <v>0</v>
      </c>
    </row>
    <row r="1872" spans="1:14">
      <c r="A1872" s="50"/>
      <c r="B1872" s="52"/>
      <c r="C1872" s="104"/>
      <c r="D1872" s="104"/>
      <c r="E1872" s="52"/>
      <c r="F1872" s="47"/>
      <c r="G1872" s="104"/>
      <c r="H1872" s="50" t="s">
        <v>1938</v>
      </c>
      <c r="I1872" s="52" t="s">
        <v>1544</v>
      </c>
      <c r="J1872" s="79">
        <v>230000</v>
      </c>
      <c r="K1872" s="79"/>
      <c r="L1872" s="52">
        <v>230000</v>
      </c>
      <c r="M1872" s="63"/>
      <c r="N1872" s="79">
        <v>221800</v>
      </c>
    </row>
    <row r="1873" spans="1:14">
      <c r="A1873" s="50"/>
      <c r="B1873" s="52"/>
      <c r="C1873" s="104"/>
      <c r="D1873" s="104"/>
      <c r="E1873" s="52"/>
      <c r="F1873" s="47"/>
      <c r="G1873" s="104"/>
      <c r="H1873" s="50"/>
      <c r="I1873" s="46"/>
      <c r="J1873" s="79">
        <v>0</v>
      </c>
      <c r="K1873" s="79"/>
      <c r="L1873" s="46"/>
      <c r="M1873" s="63"/>
      <c r="N1873" s="79">
        <v>0</v>
      </c>
    </row>
    <row r="1874" spans="1:14">
      <c r="A1874" s="50"/>
      <c r="B1874" s="52"/>
      <c r="C1874" s="104"/>
      <c r="D1874" s="104"/>
      <c r="E1874" s="52"/>
      <c r="F1874" s="47"/>
      <c r="G1874" s="104"/>
      <c r="H1874" s="50" t="s">
        <v>277</v>
      </c>
      <c r="I1874" s="52" t="s">
        <v>657</v>
      </c>
      <c r="J1874" s="79">
        <v>150000</v>
      </c>
      <c r="K1874" s="79"/>
      <c r="L1874" s="52">
        <v>150000</v>
      </c>
      <c r="M1874" s="63"/>
      <c r="N1874" s="79">
        <v>171080.64</v>
      </c>
    </row>
    <row r="1875" spans="1:14">
      <c r="A1875" s="50"/>
      <c r="B1875" s="52"/>
      <c r="C1875" s="104"/>
      <c r="D1875" s="104"/>
      <c r="E1875" s="52"/>
      <c r="F1875" s="47"/>
      <c r="G1875" s="104"/>
      <c r="H1875" s="50"/>
      <c r="I1875" s="52"/>
      <c r="J1875" s="52"/>
      <c r="K1875" s="52"/>
      <c r="L1875" s="41"/>
      <c r="M1875" s="41"/>
      <c r="N1875" s="79"/>
    </row>
    <row r="1876" spans="1:14">
      <c r="A1876" s="50"/>
      <c r="B1876" s="52"/>
      <c r="C1876" s="104"/>
      <c r="D1876" s="104"/>
      <c r="E1876" s="52"/>
      <c r="F1876" s="47"/>
      <c r="G1876" s="104"/>
      <c r="H1876" s="50"/>
      <c r="I1876" s="52"/>
      <c r="J1876" s="52"/>
      <c r="K1876" s="52"/>
      <c r="L1876" s="41"/>
      <c r="M1876" s="41"/>
      <c r="N1876" s="79"/>
    </row>
    <row r="1877" spans="1:14">
      <c r="A1877" s="50" t="s">
        <v>727</v>
      </c>
      <c r="B1877" s="52" t="s">
        <v>726</v>
      </c>
      <c r="C1877" s="79">
        <f>SUM(C1879:C1881)</f>
        <v>120000</v>
      </c>
      <c r="D1877" s="79"/>
      <c r="E1877" s="52"/>
      <c r="F1877" s="47"/>
      <c r="G1877" s="104"/>
      <c r="H1877" s="50" t="s">
        <v>728</v>
      </c>
      <c r="I1877" s="52" t="s">
        <v>726</v>
      </c>
      <c r="J1877" s="52">
        <f>SUM(J1879:J1881)</f>
        <v>170000</v>
      </c>
      <c r="K1877" s="52"/>
      <c r="L1877" s="41"/>
      <c r="M1877" s="41"/>
      <c r="N1877" s="79"/>
    </row>
    <row r="1878" spans="1:14">
      <c r="A1878" s="157" t="s">
        <v>12</v>
      </c>
      <c r="B1878" s="157" t="s">
        <v>994</v>
      </c>
      <c r="C1878" s="176" t="s">
        <v>660</v>
      </c>
      <c r="D1878" s="131"/>
      <c r="E1878" s="176" t="s">
        <v>7</v>
      </c>
      <c r="F1878" s="158"/>
      <c r="G1878" s="176" t="s">
        <v>7</v>
      </c>
      <c r="H1878" s="157" t="s">
        <v>12</v>
      </c>
      <c r="I1878" s="157" t="s">
        <v>994</v>
      </c>
      <c r="J1878" s="176" t="s">
        <v>660</v>
      </c>
      <c r="K1878" s="131"/>
      <c r="L1878" s="176" t="s">
        <v>7</v>
      </c>
      <c r="M1878" s="158"/>
      <c r="N1878" s="176" t="s">
        <v>7</v>
      </c>
    </row>
    <row r="1879" spans="1:14">
      <c r="A1879" s="50" t="s">
        <v>1916</v>
      </c>
      <c r="B1879" s="16" t="s">
        <v>1842</v>
      </c>
      <c r="C1879" s="52">
        <v>20000</v>
      </c>
      <c r="D1879" s="79"/>
      <c r="E1879" s="52"/>
      <c r="F1879" s="47"/>
      <c r="G1879" s="104"/>
      <c r="H1879" s="50" t="s">
        <v>1933</v>
      </c>
      <c r="I1879" s="52" t="s">
        <v>666</v>
      </c>
      <c r="J1879" s="52">
        <v>120000</v>
      </c>
      <c r="K1879" s="52"/>
      <c r="L1879" s="41"/>
      <c r="M1879" s="41"/>
      <c r="N1879" s="79"/>
    </row>
    <row r="1880" spans="1:14">
      <c r="A1880" s="50"/>
      <c r="B1880" s="52"/>
      <c r="C1880" s="104"/>
      <c r="D1880" s="148"/>
      <c r="E1880" s="52"/>
      <c r="F1880" s="47"/>
      <c r="G1880" s="104"/>
      <c r="H1880" s="50"/>
      <c r="I1880" s="52"/>
      <c r="J1880" s="52"/>
      <c r="K1880" s="52"/>
      <c r="L1880" s="41"/>
      <c r="M1880" s="41"/>
      <c r="N1880" s="79"/>
    </row>
    <row r="1881" spans="1:14">
      <c r="A1881" s="50" t="s">
        <v>997</v>
      </c>
      <c r="B1881" s="52" t="s">
        <v>408</v>
      </c>
      <c r="C1881" s="104">
        <v>100000</v>
      </c>
      <c r="D1881" s="79"/>
      <c r="E1881" s="52"/>
      <c r="F1881" s="47"/>
      <c r="G1881" s="104"/>
      <c r="H1881" s="50" t="s">
        <v>1916</v>
      </c>
      <c r="I1881" s="52" t="s">
        <v>2000</v>
      </c>
      <c r="J1881" s="52">
        <v>50000</v>
      </c>
      <c r="K1881" s="52"/>
      <c r="L1881" s="41"/>
      <c r="M1881" s="41"/>
      <c r="N1881" s="79"/>
    </row>
    <row r="1882" spans="1:14">
      <c r="A1882" s="50"/>
      <c r="B1882" s="52"/>
      <c r="C1882" s="104"/>
      <c r="D1882" s="104"/>
      <c r="E1882" s="52"/>
      <c r="F1882" s="47"/>
      <c r="G1882" s="104"/>
      <c r="H1882" s="50"/>
      <c r="I1882" s="52"/>
      <c r="J1882" s="41"/>
      <c r="K1882" s="41"/>
      <c r="L1882" s="41"/>
      <c r="M1882" s="41"/>
      <c r="N1882" s="79"/>
    </row>
    <row r="1883" spans="1:14">
      <c r="A1883" s="149"/>
      <c r="B1883" s="51" t="s">
        <v>1719</v>
      </c>
      <c r="C1883" s="41">
        <f>SUM(C1885,C1896,C1905,C1916)</f>
        <v>1192700</v>
      </c>
      <c r="D1883" s="41"/>
      <c r="E1883" s="41">
        <f>SUM(E1885,E1896,E1905,E1916)</f>
        <v>1249000</v>
      </c>
      <c r="F1883" s="41">
        <f>SUM(F1885,F1896,F1905,F1916)</f>
        <v>0</v>
      </c>
      <c r="G1883" s="41">
        <f>SUM(G1885,G1896,G1905,G1916)</f>
        <v>1282775.6400000001</v>
      </c>
      <c r="H1883" s="149"/>
      <c r="I1883" s="51" t="s">
        <v>1719</v>
      </c>
      <c r="J1883" s="41">
        <f>SUM(J1885,J1896,J1905,J1916)</f>
        <v>1770000</v>
      </c>
      <c r="K1883" s="41"/>
      <c r="L1883" s="41">
        <f>SUM(L1885,L1896,L1905,L1916)</f>
        <v>2308900</v>
      </c>
      <c r="M1883" s="41">
        <f>SUM(M1885,M1896,M1905,M1916)</f>
        <v>0</v>
      </c>
      <c r="N1883" s="41">
        <f>SUM(N1885,N1896,N1905,N1916)</f>
        <v>2339690.6099999994</v>
      </c>
    </row>
    <row r="1884" spans="1:14">
      <c r="A1884" s="157" t="s">
        <v>12</v>
      </c>
      <c r="B1884" s="157" t="s">
        <v>994</v>
      </c>
      <c r="C1884" s="176" t="s">
        <v>660</v>
      </c>
      <c r="D1884" s="131"/>
      <c r="E1884" s="176" t="s">
        <v>7</v>
      </c>
      <c r="F1884" s="158"/>
      <c r="G1884" s="176" t="s">
        <v>7</v>
      </c>
      <c r="H1884" s="157" t="s">
        <v>12</v>
      </c>
      <c r="I1884" s="157" t="s">
        <v>994</v>
      </c>
      <c r="J1884" s="176" t="s">
        <v>660</v>
      </c>
      <c r="K1884" s="131"/>
      <c r="L1884" s="176" t="s">
        <v>7</v>
      </c>
      <c r="M1884" s="158"/>
      <c r="N1884" s="176" t="s">
        <v>7</v>
      </c>
    </row>
    <row r="1885" spans="1:14">
      <c r="A1885" s="111">
        <v>3132</v>
      </c>
      <c r="B1885" s="52" t="s">
        <v>1720</v>
      </c>
      <c r="C1885" s="115">
        <f>SUM(C1887:C1889)</f>
        <v>70000</v>
      </c>
      <c r="D1885" s="115"/>
      <c r="E1885" s="115">
        <f>SUM(E1887:E1889)</f>
        <v>38000</v>
      </c>
      <c r="F1885" s="115">
        <f>SUM(F1887:F1889)</f>
        <v>0</v>
      </c>
      <c r="G1885" s="115">
        <f>SUM(G1887:G1889)</f>
        <v>69609.100000000006</v>
      </c>
      <c r="H1885" s="111">
        <v>8132</v>
      </c>
      <c r="I1885" s="52" t="s">
        <v>1720</v>
      </c>
      <c r="J1885" s="115">
        <f>SUM(J1887:J1893)</f>
        <v>451300</v>
      </c>
      <c r="K1885" s="115"/>
      <c r="L1885" s="115">
        <f>SUM(L1887:L1893)</f>
        <v>431300</v>
      </c>
      <c r="M1885" s="115">
        <f>SUM(M1887:M1893)</f>
        <v>0</v>
      </c>
      <c r="N1885" s="115">
        <f>SUM(N1887:N1893)</f>
        <v>464923.24</v>
      </c>
    </row>
    <row r="1886" spans="1:14">
      <c r="A1886" s="157" t="s">
        <v>12</v>
      </c>
      <c r="B1886" s="157" t="s">
        <v>994</v>
      </c>
      <c r="C1886" s="176" t="s">
        <v>660</v>
      </c>
      <c r="D1886" s="131"/>
      <c r="E1886" s="176" t="s">
        <v>7</v>
      </c>
      <c r="F1886" s="158"/>
      <c r="G1886" s="176" t="s">
        <v>7</v>
      </c>
      <c r="H1886" s="157" t="s">
        <v>12</v>
      </c>
      <c r="I1886" s="157" t="s">
        <v>994</v>
      </c>
      <c r="J1886" s="176" t="s">
        <v>660</v>
      </c>
      <c r="K1886" s="131"/>
      <c r="L1886" s="176" t="s">
        <v>7</v>
      </c>
      <c r="M1886" s="158"/>
      <c r="N1886" s="176" t="s">
        <v>7</v>
      </c>
    </row>
    <row r="1887" spans="1:14">
      <c r="A1887" s="50" t="s">
        <v>1277</v>
      </c>
      <c r="B1887" s="52" t="s">
        <v>753</v>
      </c>
      <c r="C1887" s="79">
        <v>70000</v>
      </c>
      <c r="D1887" s="79"/>
      <c r="E1887" s="52"/>
      <c r="F1887" s="150"/>
      <c r="G1887" s="79">
        <v>69609.100000000006</v>
      </c>
      <c r="H1887" s="111" t="s">
        <v>487</v>
      </c>
      <c r="I1887" s="52" t="s">
        <v>666</v>
      </c>
      <c r="J1887" s="79">
        <v>310000</v>
      </c>
      <c r="K1887" s="79"/>
      <c r="L1887" s="41">
        <v>230000</v>
      </c>
      <c r="M1887" s="63"/>
      <c r="N1887" s="79">
        <v>253137.51</v>
      </c>
    </row>
    <row r="1888" spans="1:14">
      <c r="A1888" s="111"/>
      <c r="B1888" s="52" t="s">
        <v>752</v>
      </c>
      <c r="C1888" s="151"/>
      <c r="D1888" s="151"/>
      <c r="E1888" s="52"/>
      <c r="F1888" s="150"/>
      <c r="G1888" s="151"/>
      <c r="H1888" s="111"/>
      <c r="I1888" s="52"/>
      <c r="J1888" s="79">
        <v>0</v>
      </c>
      <c r="K1888" s="79"/>
      <c r="L1888" s="41"/>
      <c r="M1888" s="63"/>
      <c r="N1888" s="79">
        <v>0</v>
      </c>
    </row>
    <row r="1889" spans="1:14">
      <c r="A1889" s="50" t="s">
        <v>2027</v>
      </c>
      <c r="B1889" s="52" t="s">
        <v>347</v>
      </c>
      <c r="C1889" s="79"/>
      <c r="D1889" s="79"/>
      <c r="E1889" s="132">
        <v>38000</v>
      </c>
      <c r="F1889" s="150"/>
      <c r="G1889" s="151">
        <v>0</v>
      </c>
      <c r="H1889" s="50" t="s">
        <v>489</v>
      </c>
      <c r="I1889" s="52" t="s">
        <v>1334</v>
      </c>
      <c r="J1889" s="79"/>
      <c r="K1889" s="79"/>
      <c r="L1889" s="41">
        <v>60000</v>
      </c>
      <c r="M1889" s="63"/>
      <c r="N1889" s="79"/>
    </row>
    <row r="1890" spans="1:14">
      <c r="A1890" s="111"/>
      <c r="B1890" s="52"/>
      <c r="C1890" s="151"/>
      <c r="D1890" s="151"/>
      <c r="E1890" s="52"/>
      <c r="F1890" s="150"/>
      <c r="G1890" s="151"/>
      <c r="H1890" s="50"/>
      <c r="I1890" s="52" t="s">
        <v>606</v>
      </c>
      <c r="J1890" s="79">
        <v>0</v>
      </c>
      <c r="K1890" s="79"/>
      <c r="L1890" s="41"/>
      <c r="M1890" s="63"/>
      <c r="N1890" s="79">
        <v>0</v>
      </c>
    </row>
    <row r="1891" spans="1:14">
      <c r="A1891" s="111"/>
      <c r="B1891" s="52"/>
      <c r="C1891" s="79"/>
      <c r="D1891" s="79"/>
      <c r="E1891" s="132"/>
      <c r="F1891" s="150"/>
      <c r="G1891" s="151">
        <v>0</v>
      </c>
      <c r="H1891" s="50" t="s">
        <v>488</v>
      </c>
      <c r="I1891" s="52" t="s">
        <v>654</v>
      </c>
      <c r="J1891" s="79">
        <v>104000</v>
      </c>
      <c r="K1891" s="79"/>
      <c r="L1891" s="41">
        <v>104000</v>
      </c>
      <c r="M1891" s="63"/>
      <c r="N1891" s="79">
        <v>137036.20000000001</v>
      </c>
    </row>
    <row r="1892" spans="1:14">
      <c r="A1892" s="50"/>
      <c r="B1892" s="52"/>
      <c r="C1892" s="151">
        <v>0</v>
      </c>
      <c r="D1892" s="151"/>
      <c r="E1892" s="52"/>
      <c r="F1892" s="150"/>
      <c r="G1892" s="151">
        <v>0</v>
      </c>
      <c r="H1892" s="50"/>
      <c r="I1892" s="52"/>
      <c r="J1892" s="79">
        <v>0</v>
      </c>
      <c r="K1892" s="79"/>
      <c r="L1892" s="41"/>
      <c r="M1892" s="63"/>
      <c r="N1892" s="79">
        <v>0</v>
      </c>
    </row>
    <row r="1893" spans="1:14">
      <c r="A1893" s="111"/>
      <c r="B1893" s="52"/>
      <c r="C1893" s="151">
        <v>0</v>
      </c>
      <c r="D1893" s="151"/>
      <c r="E1893" s="52"/>
      <c r="F1893" s="150"/>
      <c r="G1893" s="151">
        <v>0</v>
      </c>
      <c r="H1893" s="111" t="s">
        <v>1940</v>
      </c>
      <c r="I1893" s="52" t="s">
        <v>779</v>
      </c>
      <c r="J1893" s="79">
        <v>37300</v>
      </c>
      <c r="K1893" s="79"/>
      <c r="L1893" s="41">
        <v>37300</v>
      </c>
      <c r="M1893" s="63"/>
      <c r="N1893" s="79">
        <v>74749.53</v>
      </c>
    </row>
    <row r="1894" spans="1:14">
      <c r="A1894" s="111"/>
      <c r="B1894" s="52"/>
      <c r="C1894" s="151"/>
      <c r="D1894" s="151"/>
      <c r="E1894" s="52"/>
      <c r="F1894" s="150"/>
      <c r="G1894" s="151"/>
      <c r="H1894" s="111"/>
      <c r="I1894" s="52"/>
      <c r="J1894" s="41">
        <v>0</v>
      </c>
      <c r="K1894" s="41"/>
      <c r="L1894" s="41"/>
      <c r="M1894" s="41"/>
      <c r="N1894" s="79">
        <v>0</v>
      </c>
    </row>
    <row r="1895" spans="1:14">
      <c r="A1895" s="111"/>
      <c r="B1895" s="52"/>
      <c r="C1895" s="151"/>
      <c r="D1895" s="151"/>
      <c r="E1895" s="52"/>
      <c r="F1895" s="150"/>
      <c r="G1895" s="151"/>
      <c r="H1895" s="111"/>
      <c r="I1895" s="52"/>
      <c r="J1895" s="115"/>
      <c r="K1895" s="115"/>
      <c r="L1895" s="115"/>
      <c r="M1895" s="115"/>
      <c r="N1895" s="83"/>
    </row>
    <row r="1896" spans="1:14">
      <c r="A1896" s="111">
        <v>3139</v>
      </c>
      <c r="B1896" s="52" t="s">
        <v>1721</v>
      </c>
      <c r="C1896" s="115">
        <f>SUM(C1898)</f>
        <v>115000</v>
      </c>
      <c r="D1896" s="115"/>
      <c r="E1896" s="115">
        <f>SUM(E1898)</f>
        <v>130000</v>
      </c>
      <c r="F1896" s="115">
        <f>SUM(F1898)</f>
        <v>0</v>
      </c>
      <c r="G1896" s="115">
        <f>SUM(G1898)</f>
        <v>116521</v>
      </c>
      <c r="H1896" s="111">
        <v>8139</v>
      </c>
      <c r="I1896" s="52" t="s">
        <v>1721</v>
      </c>
      <c r="J1896" s="115">
        <f>SUM(J1898:J1902)</f>
        <v>115000</v>
      </c>
      <c r="K1896" s="115"/>
      <c r="L1896" s="115">
        <f>SUM(L1898:L1902)</f>
        <v>146800</v>
      </c>
      <c r="M1896" s="115">
        <f>SUM(M1898:M1902)</f>
        <v>0</v>
      </c>
      <c r="N1896" s="115">
        <f>SUM(N1898:N1902)</f>
        <v>128946.43</v>
      </c>
    </row>
    <row r="1897" spans="1:14">
      <c r="A1897" s="157" t="s">
        <v>12</v>
      </c>
      <c r="B1897" s="157" t="s">
        <v>994</v>
      </c>
      <c r="C1897" s="176" t="s">
        <v>660</v>
      </c>
      <c r="D1897" s="131"/>
      <c r="E1897" s="176" t="s">
        <v>7</v>
      </c>
      <c r="F1897" s="158"/>
      <c r="G1897" s="176" t="s">
        <v>7</v>
      </c>
      <c r="H1897" s="157" t="s">
        <v>12</v>
      </c>
      <c r="I1897" s="157" t="s">
        <v>994</v>
      </c>
      <c r="J1897" s="176" t="s">
        <v>660</v>
      </c>
      <c r="K1897" s="131"/>
      <c r="L1897" s="176" t="s">
        <v>7</v>
      </c>
      <c r="M1897" s="158"/>
      <c r="N1897" s="176" t="s">
        <v>7</v>
      </c>
    </row>
    <row r="1898" spans="1:14">
      <c r="A1898" s="50" t="s">
        <v>1277</v>
      </c>
      <c r="B1898" s="52" t="s">
        <v>1722</v>
      </c>
      <c r="C1898" s="79">
        <v>115000</v>
      </c>
      <c r="D1898" s="79"/>
      <c r="E1898" s="132">
        <v>130000</v>
      </c>
      <c r="F1898" s="63"/>
      <c r="G1898" s="79">
        <v>116521</v>
      </c>
      <c r="H1898" s="50" t="s">
        <v>489</v>
      </c>
      <c r="I1898" s="52" t="s">
        <v>780</v>
      </c>
      <c r="J1898" s="79">
        <v>39000</v>
      </c>
      <c r="K1898" s="79"/>
      <c r="L1898" s="41">
        <v>33000</v>
      </c>
      <c r="M1898" s="63"/>
      <c r="N1898" s="79">
        <v>46296.43</v>
      </c>
    </row>
    <row r="1899" spans="1:14">
      <c r="A1899" s="52"/>
      <c r="B1899" s="52"/>
      <c r="C1899" s="41">
        <v>0</v>
      </c>
      <c r="D1899" s="41"/>
      <c r="E1899" s="52"/>
      <c r="F1899" s="75"/>
      <c r="G1899" s="41">
        <v>0</v>
      </c>
      <c r="H1899" s="52"/>
      <c r="I1899" s="52"/>
      <c r="J1899" s="79">
        <v>0</v>
      </c>
      <c r="K1899" s="79"/>
      <c r="L1899" s="41"/>
      <c r="M1899" s="63"/>
      <c r="N1899" s="79">
        <v>0</v>
      </c>
    </row>
    <row r="1900" spans="1:14">
      <c r="A1900" s="52"/>
      <c r="B1900" s="52"/>
      <c r="C1900" s="41">
        <v>0</v>
      </c>
      <c r="D1900" s="41"/>
      <c r="E1900" s="52"/>
      <c r="F1900" s="75"/>
      <c r="G1900" s="41">
        <v>0</v>
      </c>
      <c r="H1900" s="50" t="s">
        <v>1457</v>
      </c>
      <c r="I1900" s="52" t="s">
        <v>1900</v>
      </c>
      <c r="J1900" s="79">
        <v>74000</v>
      </c>
      <c r="K1900" s="79"/>
      <c r="L1900" s="52">
        <v>90000</v>
      </c>
      <c r="M1900" s="63"/>
      <c r="N1900" s="79">
        <v>80650</v>
      </c>
    </row>
    <row r="1901" spans="1:14">
      <c r="A1901" s="50"/>
      <c r="B1901" s="52"/>
      <c r="C1901" s="151">
        <v>0</v>
      </c>
      <c r="D1901" s="151"/>
      <c r="E1901" s="52"/>
      <c r="F1901" s="150"/>
      <c r="G1901" s="151">
        <v>0</v>
      </c>
      <c r="H1901" s="50"/>
      <c r="I1901" s="52"/>
      <c r="J1901" s="79">
        <v>0</v>
      </c>
      <c r="K1901" s="79"/>
      <c r="L1901" s="41">
        <v>0</v>
      </c>
      <c r="M1901" s="63"/>
      <c r="N1901" s="79">
        <v>0</v>
      </c>
    </row>
    <row r="1902" spans="1:14">
      <c r="A1902" s="50"/>
      <c r="B1902" s="52"/>
      <c r="C1902" s="151">
        <v>0</v>
      </c>
      <c r="D1902" s="151"/>
      <c r="E1902" s="52"/>
      <c r="F1902" s="150"/>
      <c r="G1902" s="151">
        <v>0</v>
      </c>
      <c r="H1902" s="50" t="s">
        <v>1940</v>
      </c>
      <c r="I1902" s="52" t="s">
        <v>1798</v>
      </c>
      <c r="J1902" s="79">
        <v>2000</v>
      </c>
      <c r="K1902" s="79"/>
      <c r="L1902" s="41">
        <v>23800</v>
      </c>
      <c r="M1902" s="63"/>
      <c r="N1902" s="79">
        <v>2000</v>
      </c>
    </row>
    <row r="1903" spans="1:14">
      <c r="A1903" s="50"/>
      <c r="B1903" s="52"/>
      <c r="C1903" s="151"/>
      <c r="D1903" s="151"/>
      <c r="E1903" s="52"/>
      <c r="F1903" s="150"/>
      <c r="G1903" s="151"/>
      <c r="H1903" s="50"/>
      <c r="I1903" s="52"/>
      <c r="J1903" s="115"/>
      <c r="K1903" s="115"/>
      <c r="L1903" s="115"/>
      <c r="M1903" s="115"/>
      <c r="N1903" s="79"/>
    </row>
    <row r="1904" spans="1:14">
      <c r="A1904" s="111"/>
      <c r="B1904" s="52"/>
      <c r="C1904" s="151"/>
      <c r="D1904" s="151"/>
      <c r="E1904" s="52"/>
      <c r="F1904" s="150"/>
      <c r="G1904" s="151"/>
      <c r="H1904" s="111"/>
      <c r="I1904" s="52"/>
      <c r="J1904" s="115">
        <v>0</v>
      </c>
      <c r="K1904" s="115"/>
      <c r="L1904" s="115">
        <v>0</v>
      </c>
      <c r="M1904" s="115"/>
      <c r="N1904" s="79">
        <v>0</v>
      </c>
    </row>
    <row r="1905" spans="1:14">
      <c r="A1905" s="111">
        <v>314</v>
      </c>
      <c r="B1905" s="52" t="s">
        <v>1723</v>
      </c>
      <c r="C1905" s="115">
        <f>SUM(C1907:C1911)</f>
        <v>962700</v>
      </c>
      <c r="D1905" s="115"/>
      <c r="E1905" s="115">
        <f>SUM(E1907:E1911)</f>
        <v>1006000</v>
      </c>
      <c r="F1905" s="115">
        <f>SUM(F1907:F1911)</f>
        <v>0</v>
      </c>
      <c r="G1905" s="115">
        <f>SUM(G1907:G1911)</f>
        <v>1051645.54</v>
      </c>
      <c r="H1905" s="111">
        <v>814</v>
      </c>
      <c r="I1905" s="52" t="s">
        <v>1723</v>
      </c>
      <c r="J1905" s="115">
        <f>SUM(J1907:J1913)</f>
        <v>962700</v>
      </c>
      <c r="K1905" s="115"/>
      <c r="L1905" s="115">
        <f>SUM(L1907:L1913)</f>
        <v>1412000</v>
      </c>
      <c r="M1905" s="115">
        <f>SUM(M1907:M1913)</f>
        <v>0</v>
      </c>
      <c r="N1905" s="115">
        <f>SUM(N1907:N1913)</f>
        <v>1506468.93</v>
      </c>
    </row>
    <row r="1906" spans="1:14">
      <c r="A1906" s="157" t="s">
        <v>12</v>
      </c>
      <c r="B1906" s="157" t="s">
        <v>994</v>
      </c>
      <c r="C1906" s="176" t="s">
        <v>660</v>
      </c>
      <c r="D1906" s="131"/>
      <c r="E1906" s="176" t="s">
        <v>7</v>
      </c>
      <c r="F1906" s="158"/>
      <c r="G1906" s="176" t="s">
        <v>7</v>
      </c>
      <c r="H1906" s="157" t="s">
        <v>12</v>
      </c>
      <c r="I1906" s="157" t="s">
        <v>994</v>
      </c>
      <c r="J1906" s="176" t="s">
        <v>660</v>
      </c>
      <c r="K1906" s="131"/>
      <c r="L1906" s="176" t="s">
        <v>7</v>
      </c>
      <c r="M1906" s="158"/>
      <c r="N1906" s="176" t="s">
        <v>7</v>
      </c>
    </row>
    <row r="1907" spans="1:14">
      <c r="A1907" s="111" t="s">
        <v>1288</v>
      </c>
      <c r="B1907" s="52" t="s">
        <v>1724</v>
      </c>
      <c r="C1907" s="79">
        <v>900700</v>
      </c>
      <c r="D1907" s="79"/>
      <c r="E1907" s="52">
        <v>900000</v>
      </c>
      <c r="F1907" s="63"/>
      <c r="G1907" s="79">
        <v>983645.54</v>
      </c>
      <c r="H1907" s="111" t="s">
        <v>489</v>
      </c>
      <c r="I1907" s="52" t="s">
        <v>1799</v>
      </c>
      <c r="J1907" s="79">
        <v>846700</v>
      </c>
      <c r="K1907" s="79"/>
      <c r="L1907" s="41">
        <v>1100000</v>
      </c>
      <c r="M1907" s="63"/>
      <c r="N1907" s="79">
        <v>1251013.06</v>
      </c>
    </row>
    <row r="1908" spans="1:14">
      <c r="A1908" s="111"/>
      <c r="B1908" s="52"/>
      <c r="C1908" s="79">
        <v>0</v>
      </c>
      <c r="D1908" s="79"/>
      <c r="E1908" s="132">
        <v>0</v>
      </c>
      <c r="F1908" s="63"/>
      <c r="G1908" s="79">
        <v>0</v>
      </c>
      <c r="H1908" s="111"/>
      <c r="I1908" s="52"/>
      <c r="J1908" s="79">
        <v>0</v>
      </c>
      <c r="K1908" s="79"/>
      <c r="L1908" s="41"/>
      <c r="M1908" s="63"/>
      <c r="N1908" s="79">
        <v>0</v>
      </c>
    </row>
    <row r="1909" spans="1:14">
      <c r="A1909" s="50" t="s">
        <v>2027</v>
      </c>
      <c r="B1909" s="52" t="s">
        <v>348</v>
      </c>
      <c r="C1909" s="79">
        <v>56000</v>
      </c>
      <c r="D1909" s="79"/>
      <c r="E1909" s="132">
        <v>56000</v>
      </c>
      <c r="F1909" s="63"/>
      <c r="G1909" s="79">
        <v>68000</v>
      </c>
      <c r="H1909" s="50" t="s">
        <v>1457</v>
      </c>
      <c r="I1909" s="52" t="s">
        <v>1806</v>
      </c>
      <c r="J1909" s="79">
        <v>6000</v>
      </c>
      <c r="K1909" s="79"/>
      <c r="L1909" s="41">
        <v>50000</v>
      </c>
      <c r="M1909" s="63"/>
      <c r="N1909" s="79">
        <v>49508.7</v>
      </c>
    </row>
    <row r="1910" spans="1:14">
      <c r="A1910" s="111"/>
      <c r="B1910" s="52"/>
      <c r="C1910" s="79">
        <v>0</v>
      </c>
      <c r="D1910" s="79"/>
      <c r="E1910" s="41">
        <v>0</v>
      </c>
      <c r="F1910" s="63"/>
      <c r="G1910" s="79">
        <v>0</v>
      </c>
      <c r="H1910" s="52"/>
      <c r="I1910" s="52"/>
      <c r="J1910" s="79">
        <v>0</v>
      </c>
      <c r="K1910" s="79"/>
      <c r="L1910" s="41"/>
      <c r="M1910" s="63"/>
      <c r="N1910" s="79">
        <v>0</v>
      </c>
    </row>
    <row r="1911" spans="1:14">
      <c r="A1911" s="50" t="s">
        <v>863</v>
      </c>
      <c r="B1911" s="52" t="s">
        <v>1806</v>
      </c>
      <c r="C1911" s="79">
        <v>6000</v>
      </c>
      <c r="D1911" s="79"/>
      <c r="E1911" s="41">
        <v>50000</v>
      </c>
      <c r="F1911" s="63"/>
      <c r="G1911" s="79">
        <v>0</v>
      </c>
      <c r="H1911" s="111" t="s">
        <v>490</v>
      </c>
      <c r="I1911" s="52" t="s">
        <v>2170</v>
      </c>
      <c r="J1911" s="79"/>
      <c r="K1911" s="79"/>
      <c r="L1911" s="41">
        <v>152000</v>
      </c>
      <c r="M1911" s="63"/>
      <c r="N1911" s="79">
        <v>73086.98</v>
      </c>
    </row>
    <row r="1912" spans="1:14">
      <c r="C1912" s="115">
        <v>0</v>
      </c>
      <c r="D1912" s="115"/>
      <c r="E1912" s="16"/>
      <c r="F1912" s="77"/>
      <c r="G1912" s="115">
        <v>0</v>
      </c>
      <c r="H1912" s="50"/>
      <c r="I1912" s="52"/>
      <c r="J1912" s="79">
        <v>0</v>
      </c>
      <c r="K1912" s="79"/>
      <c r="L1912" s="41">
        <v>0</v>
      </c>
      <c r="M1912" s="63"/>
      <c r="N1912" s="79">
        <v>0</v>
      </c>
    </row>
    <row r="1913" spans="1:14">
      <c r="C1913" s="115">
        <v>0</v>
      </c>
      <c r="D1913" s="115"/>
      <c r="E1913" s="16"/>
      <c r="F1913" s="77"/>
      <c r="G1913" s="115">
        <v>0</v>
      </c>
      <c r="H1913" s="111" t="s">
        <v>491</v>
      </c>
      <c r="I1913" s="52" t="s">
        <v>1307</v>
      </c>
      <c r="J1913" s="79">
        <v>110000</v>
      </c>
      <c r="K1913" s="79"/>
      <c r="L1913" s="41">
        <v>110000</v>
      </c>
      <c r="M1913" s="63"/>
      <c r="N1913" s="79">
        <v>132860.19</v>
      </c>
    </row>
    <row r="1914" spans="1:14">
      <c r="A1914" s="111"/>
      <c r="B1914" s="52"/>
      <c r="C1914" s="41" t="s">
        <v>11</v>
      </c>
      <c r="D1914" s="41"/>
      <c r="E1914" s="52"/>
      <c r="F1914" s="75"/>
      <c r="G1914" s="41" t="s">
        <v>11</v>
      </c>
      <c r="H1914" s="111"/>
      <c r="I1914" s="52"/>
      <c r="J1914" s="41">
        <v>0</v>
      </c>
      <c r="K1914" s="41"/>
      <c r="L1914" s="41">
        <v>0</v>
      </c>
      <c r="M1914" s="41"/>
      <c r="N1914" s="83">
        <v>0</v>
      </c>
    </row>
    <row r="1915" spans="1:14">
      <c r="A1915" s="149"/>
      <c r="B1915" s="61"/>
      <c r="C1915" s="115"/>
      <c r="D1915" s="115"/>
      <c r="E1915" s="61"/>
      <c r="F1915" s="77"/>
      <c r="G1915" s="115"/>
      <c r="H1915" s="149"/>
      <c r="I1915" s="61"/>
      <c r="J1915" s="41"/>
      <c r="K1915" s="41"/>
      <c r="L1915" s="41"/>
      <c r="M1915" s="41"/>
      <c r="N1915" s="83"/>
    </row>
    <row r="1916" spans="1:14">
      <c r="A1916" s="50" t="s">
        <v>1605</v>
      </c>
      <c r="B1916" s="52" t="s">
        <v>1725</v>
      </c>
      <c r="C1916" s="115">
        <f>SUM(C1918)</f>
        <v>45000</v>
      </c>
      <c r="D1916" s="115"/>
      <c r="E1916" s="115">
        <f>SUM(E1918)</f>
        <v>75000</v>
      </c>
      <c r="F1916" s="115">
        <f>SUM(F1918)</f>
        <v>0</v>
      </c>
      <c r="G1916" s="115">
        <f>SUM(G1918)</f>
        <v>45000</v>
      </c>
      <c r="H1916" s="50" t="s">
        <v>492</v>
      </c>
      <c r="I1916" s="52" t="s">
        <v>1725</v>
      </c>
      <c r="J1916" s="115">
        <f>SUM(J1918:J1924)</f>
        <v>241000</v>
      </c>
      <c r="K1916" s="115"/>
      <c r="L1916" s="115">
        <f>SUM(L1918:L1924)</f>
        <v>318800</v>
      </c>
      <c r="M1916" s="115">
        <f>SUM(M1918:M1924)</f>
        <v>0</v>
      </c>
      <c r="N1916" s="115">
        <f>SUM(N1918:N1924)</f>
        <v>239352.01</v>
      </c>
    </row>
    <row r="1917" spans="1:14">
      <c r="A1917" s="157" t="s">
        <v>12</v>
      </c>
      <c r="B1917" s="157" t="s">
        <v>994</v>
      </c>
      <c r="C1917" s="176" t="s">
        <v>660</v>
      </c>
      <c r="D1917" s="131"/>
      <c r="E1917" s="176" t="s">
        <v>7</v>
      </c>
      <c r="F1917" s="158"/>
      <c r="G1917" s="176" t="s">
        <v>7</v>
      </c>
      <c r="H1917" s="157" t="s">
        <v>12</v>
      </c>
      <c r="I1917" s="157" t="s">
        <v>994</v>
      </c>
      <c r="J1917" s="176" t="s">
        <v>660</v>
      </c>
      <c r="K1917" s="131"/>
      <c r="L1917" s="176" t="s">
        <v>7</v>
      </c>
      <c r="M1917" s="158"/>
      <c r="N1917" s="176" t="s">
        <v>7</v>
      </c>
    </row>
    <row r="1918" spans="1:14">
      <c r="A1918" s="50" t="s">
        <v>2027</v>
      </c>
      <c r="B1918" s="52" t="s">
        <v>349</v>
      </c>
      <c r="C1918" s="79">
        <v>45000</v>
      </c>
      <c r="D1918" s="79"/>
      <c r="E1918" s="132">
        <v>75000</v>
      </c>
      <c r="F1918" s="63"/>
      <c r="G1918" s="79">
        <v>45000</v>
      </c>
      <c r="H1918" s="50" t="s">
        <v>781</v>
      </c>
      <c r="I1918" s="52" t="s">
        <v>782</v>
      </c>
      <c r="J1918" s="79">
        <v>131000</v>
      </c>
      <c r="K1918" s="79"/>
      <c r="L1918" s="41">
        <v>160000</v>
      </c>
      <c r="M1918" s="63"/>
      <c r="N1918" s="79">
        <v>60988.08</v>
      </c>
    </row>
    <row r="1919" spans="1:14">
      <c r="A1919" s="48"/>
      <c r="B1919" s="46"/>
      <c r="C1919" s="132">
        <v>0</v>
      </c>
      <c r="D1919" s="132"/>
      <c r="E1919" s="46"/>
      <c r="F1919" s="63"/>
      <c r="G1919" s="132">
        <v>0</v>
      </c>
      <c r="H1919" s="48"/>
      <c r="I1919" s="48"/>
      <c r="J1919" s="79">
        <v>0</v>
      </c>
      <c r="K1919" s="79"/>
      <c r="L1919" s="41"/>
      <c r="M1919" s="63"/>
      <c r="N1919" s="79">
        <v>0</v>
      </c>
    </row>
    <row r="1920" spans="1:14">
      <c r="C1920" s="115"/>
      <c r="D1920" s="115"/>
      <c r="E1920" s="115"/>
      <c r="F1920" s="77"/>
      <c r="G1920" s="115"/>
      <c r="H1920" s="50" t="s">
        <v>1757</v>
      </c>
      <c r="I1920" s="52" t="s">
        <v>1308</v>
      </c>
      <c r="J1920" s="79">
        <v>60000</v>
      </c>
      <c r="K1920" s="79"/>
      <c r="L1920" s="41">
        <v>40000</v>
      </c>
      <c r="M1920" s="63"/>
      <c r="N1920" s="79">
        <v>78530.929999999993</v>
      </c>
    </row>
    <row r="1921" spans="1:14">
      <c r="A1921" s="48"/>
      <c r="B1921" s="48"/>
      <c r="C1921" s="115"/>
      <c r="D1921" s="115"/>
      <c r="E1921" s="48"/>
      <c r="F1921" s="77"/>
      <c r="G1921" s="115"/>
      <c r="H1921" s="48"/>
      <c r="I1921" s="48"/>
      <c r="J1921" s="79">
        <v>0</v>
      </c>
      <c r="K1921" s="79"/>
      <c r="L1921" s="41"/>
      <c r="M1921" s="63"/>
      <c r="N1921" s="79">
        <v>0</v>
      </c>
    </row>
    <row r="1922" spans="1:14">
      <c r="A1922" s="50"/>
      <c r="B1922" s="46"/>
      <c r="C1922" s="139">
        <v>0</v>
      </c>
      <c r="D1922" s="139"/>
      <c r="E1922" s="46"/>
      <c r="F1922" s="128"/>
      <c r="G1922" s="139">
        <v>0</v>
      </c>
      <c r="H1922" s="50" t="s">
        <v>1446</v>
      </c>
      <c r="I1922" s="68" t="s">
        <v>645</v>
      </c>
      <c r="J1922" s="79">
        <v>0</v>
      </c>
      <c r="K1922" s="79"/>
      <c r="L1922" s="41">
        <v>9500</v>
      </c>
      <c r="M1922" s="63"/>
      <c r="N1922" s="79">
        <v>0</v>
      </c>
    </row>
    <row r="1923" spans="1:14">
      <c r="A1923" s="46"/>
      <c r="B1923" s="46"/>
      <c r="C1923" s="139">
        <v>0</v>
      </c>
      <c r="D1923" s="139"/>
      <c r="E1923" s="46"/>
      <c r="F1923" s="128"/>
      <c r="G1923" s="139">
        <v>0</v>
      </c>
      <c r="H1923" s="46"/>
      <c r="I1923" s="46"/>
      <c r="J1923" s="79">
        <v>0</v>
      </c>
      <c r="K1923" s="79"/>
      <c r="L1923" s="41">
        <v>0</v>
      </c>
      <c r="M1923" s="63"/>
      <c r="N1923" s="79">
        <v>0</v>
      </c>
    </row>
    <row r="1924" spans="1:14">
      <c r="A1924" s="52"/>
      <c r="B1924" s="52"/>
      <c r="C1924" s="104">
        <v>0</v>
      </c>
      <c r="D1924" s="104"/>
      <c r="E1924" s="52"/>
      <c r="F1924" s="47"/>
      <c r="G1924" s="104">
        <v>0</v>
      </c>
      <c r="H1924" s="50" t="s">
        <v>1452</v>
      </c>
      <c r="I1924" s="52" t="s">
        <v>1309</v>
      </c>
      <c r="J1924" s="79">
        <v>50000</v>
      </c>
      <c r="K1924" s="79"/>
      <c r="L1924" s="41">
        <v>109300</v>
      </c>
      <c r="M1924" s="63"/>
      <c r="N1924" s="79">
        <v>99833</v>
      </c>
    </row>
    <row r="1925" spans="1:14">
      <c r="A1925" s="52"/>
      <c r="B1925" s="52"/>
      <c r="C1925" s="104">
        <v>0</v>
      </c>
      <c r="D1925" s="104"/>
      <c r="E1925" s="52"/>
      <c r="F1925" s="47"/>
      <c r="G1925" s="104">
        <v>0</v>
      </c>
      <c r="I1925" s="16"/>
      <c r="J1925" s="124"/>
      <c r="K1925" s="124"/>
      <c r="L1925" s="41">
        <v>0</v>
      </c>
      <c r="M1925" s="41"/>
      <c r="N1925" s="79"/>
    </row>
    <row r="1926" spans="1:14">
      <c r="A1926" s="52"/>
      <c r="B1926" s="52"/>
      <c r="C1926" s="104"/>
      <c r="D1926" s="104"/>
      <c r="E1926" s="52"/>
      <c r="F1926" s="47"/>
      <c r="G1926" s="104"/>
      <c r="H1926" s="52"/>
      <c r="I1926" s="52"/>
      <c r="J1926" s="41"/>
      <c r="K1926" s="41"/>
      <c r="L1926" s="41"/>
      <c r="M1926" s="41"/>
      <c r="N1926" s="79"/>
    </row>
    <row r="1927" spans="1:14">
      <c r="A1927" s="111">
        <v>32935</v>
      </c>
      <c r="B1927" s="52" t="s">
        <v>1726</v>
      </c>
      <c r="C1927" s="41">
        <f>SUM(C1929)</f>
        <v>90000</v>
      </c>
      <c r="D1927" s="41"/>
      <c r="E1927" s="41">
        <f>SUM(E1929)</f>
        <v>80000</v>
      </c>
      <c r="F1927" s="41">
        <f>SUM(F1929)</f>
        <v>0</v>
      </c>
      <c r="G1927" s="41">
        <f>SUM(G1929)</f>
        <v>80832</v>
      </c>
      <c r="H1927" s="111">
        <v>82935</v>
      </c>
      <c r="I1927" s="52" t="s">
        <v>1726</v>
      </c>
      <c r="J1927" s="41">
        <f>SUM(J1929:J1931)</f>
        <v>90000</v>
      </c>
      <c r="K1927" s="41"/>
      <c r="L1927" s="41">
        <f>SUM(L1929:L1931)</f>
        <v>108600</v>
      </c>
      <c r="M1927" s="41">
        <f>SUM(M1929:M1931)</f>
        <v>0</v>
      </c>
      <c r="N1927" s="41">
        <f>SUM(N1929:N1931)</f>
        <v>99604.37</v>
      </c>
    </row>
    <row r="1928" spans="1:14">
      <c r="A1928" s="157" t="s">
        <v>12</v>
      </c>
      <c r="B1928" s="157" t="s">
        <v>994</v>
      </c>
      <c r="C1928" s="176" t="s">
        <v>660</v>
      </c>
      <c r="D1928" s="131"/>
      <c r="E1928" s="176" t="s">
        <v>7</v>
      </c>
      <c r="F1928" s="158"/>
      <c r="G1928" s="176" t="s">
        <v>7</v>
      </c>
      <c r="H1928" s="157" t="s">
        <v>12</v>
      </c>
      <c r="I1928" s="157" t="s">
        <v>994</v>
      </c>
      <c r="J1928" s="176" t="s">
        <v>660</v>
      </c>
      <c r="K1928" s="131"/>
      <c r="L1928" s="176" t="s">
        <v>7</v>
      </c>
      <c r="M1928" s="158"/>
      <c r="N1928" s="176" t="s">
        <v>7</v>
      </c>
    </row>
    <row r="1929" spans="1:14">
      <c r="A1929" s="50" t="s">
        <v>2027</v>
      </c>
      <c r="B1929" s="52" t="s">
        <v>783</v>
      </c>
      <c r="C1929" s="79">
        <v>90000</v>
      </c>
      <c r="D1929" s="79"/>
      <c r="E1929" s="132">
        <v>80000</v>
      </c>
      <c r="F1929" s="63"/>
      <c r="G1929" s="79">
        <v>80832</v>
      </c>
      <c r="H1929" s="50" t="s">
        <v>1933</v>
      </c>
      <c r="I1929" s="52" t="s">
        <v>654</v>
      </c>
      <c r="J1929" s="79">
        <v>81300</v>
      </c>
      <c r="K1929" s="79"/>
      <c r="L1929" s="41">
        <v>100000</v>
      </c>
      <c r="M1929" s="63"/>
      <c r="N1929" s="79">
        <v>91230.53</v>
      </c>
    </row>
    <row r="1930" spans="1:14">
      <c r="A1930" s="50"/>
      <c r="B1930" s="52" t="s">
        <v>789</v>
      </c>
      <c r="C1930" s="41"/>
      <c r="D1930" s="41"/>
      <c r="E1930" s="52"/>
      <c r="F1930" s="75"/>
      <c r="G1930" s="41"/>
      <c r="H1930" s="50" t="s">
        <v>1927</v>
      </c>
      <c r="I1930" s="52" t="s">
        <v>522</v>
      </c>
      <c r="J1930" s="79">
        <v>100</v>
      </c>
      <c r="K1930" s="79"/>
      <c r="L1930" s="41">
        <v>0</v>
      </c>
      <c r="M1930" s="63"/>
      <c r="N1930" s="79">
        <v>138.84</v>
      </c>
    </row>
    <row r="1931" spans="1:14">
      <c r="A1931" s="50"/>
      <c r="B1931" s="52"/>
      <c r="C1931" s="104"/>
      <c r="D1931" s="104"/>
      <c r="E1931" s="52"/>
      <c r="F1931" s="47"/>
      <c r="G1931" s="104"/>
      <c r="H1931" s="50" t="s">
        <v>277</v>
      </c>
      <c r="I1931" s="52" t="s">
        <v>657</v>
      </c>
      <c r="J1931" s="79">
        <v>8600</v>
      </c>
      <c r="K1931" s="79"/>
      <c r="L1931" s="41">
        <v>8600</v>
      </c>
      <c r="M1931" s="63"/>
      <c r="N1931" s="79">
        <v>8235</v>
      </c>
    </row>
    <row r="1932" spans="1:14">
      <c r="A1932" s="50"/>
      <c r="B1932" s="52"/>
      <c r="C1932" s="104"/>
      <c r="D1932" s="104"/>
      <c r="E1932" s="52"/>
      <c r="F1932" s="47"/>
      <c r="G1932" s="104"/>
      <c r="H1932" s="50"/>
      <c r="I1932" s="52"/>
      <c r="J1932" s="41">
        <v>0</v>
      </c>
      <c r="K1932" s="41"/>
      <c r="L1932" s="41"/>
      <c r="M1932" s="41"/>
      <c r="N1932" s="79">
        <v>0</v>
      </c>
    </row>
    <row r="1933" spans="1:14">
      <c r="A1933" s="88" t="s">
        <v>1609</v>
      </c>
      <c r="B1933" s="51" t="s">
        <v>1729</v>
      </c>
      <c r="C1933" s="41">
        <f>SUM(C1935,C1980,C2011)</f>
        <v>2277000</v>
      </c>
      <c r="D1933" s="41"/>
      <c r="E1933" s="41">
        <f>SUM(E1935,E1980,E2011)</f>
        <v>2185000</v>
      </c>
      <c r="F1933" s="41">
        <f>SUM(F1935,F1980,F2011)</f>
        <v>0</v>
      </c>
      <c r="G1933" s="41">
        <f>SUM(G1935,G1980,G2011)</f>
        <v>2033995.27</v>
      </c>
      <c r="H1933" s="88" t="s">
        <v>1449</v>
      </c>
      <c r="I1933" s="51" t="s">
        <v>1729</v>
      </c>
      <c r="J1933" s="41">
        <f>SUM(J1935,J1980,J2011)</f>
        <v>3176200</v>
      </c>
      <c r="K1933" s="41"/>
      <c r="L1933" s="41">
        <f>SUM(L1935,L1980,L2011)</f>
        <v>3901800</v>
      </c>
      <c r="M1933" s="41">
        <f>SUM(M1935,M1980,M2011)</f>
        <v>0</v>
      </c>
      <c r="N1933" s="41">
        <f>SUM(N1935,N1980,N2011)</f>
        <v>3992785.9099999997</v>
      </c>
    </row>
    <row r="1934" spans="1:14">
      <c r="A1934" s="157" t="s">
        <v>12</v>
      </c>
      <c r="B1934" s="157" t="s">
        <v>994</v>
      </c>
      <c r="C1934" s="176" t="s">
        <v>660</v>
      </c>
      <c r="D1934" s="131"/>
      <c r="E1934" s="176" t="s">
        <v>7</v>
      </c>
      <c r="F1934" s="158"/>
      <c r="G1934" s="176" t="s">
        <v>7</v>
      </c>
      <c r="H1934" s="157" t="s">
        <v>12</v>
      </c>
      <c r="I1934" s="157" t="s">
        <v>994</v>
      </c>
      <c r="J1934" s="176" t="s">
        <v>660</v>
      </c>
      <c r="K1934" s="131"/>
      <c r="L1934" s="176" t="s">
        <v>7</v>
      </c>
      <c r="M1934" s="158"/>
      <c r="N1934" s="176" t="s">
        <v>7</v>
      </c>
    </row>
    <row r="1935" spans="1:14">
      <c r="A1935" s="88" t="s">
        <v>1610</v>
      </c>
      <c r="B1935" s="52" t="s">
        <v>1577</v>
      </c>
      <c r="C1935" s="83">
        <f>SUM(C1937,C1964)</f>
        <v>1415000</v>
      </c>
      <c r="D1935" s="83"/>
      <c r="E1935" s="83">
        <f>SUM(E1937,E1964)</f>
        <v>1460000</v>
      </c>
      <c r="F1935" s="83">
        <f>SUM(F1937,F1964)</f>
        <v>0</v>
      </c>
      <c r="G1935" s="83">
        <f>SUM(G1937,G1964)</f>
        <v>1343812.5</v>
      </c>
      <c r="H1935" s="88" t="s">
        <v>1450</v>
      </c>
      <c r="I1935" s="52" t="s">
        <v>1577</v>
      </c>
      <c r="J1935" s="83">
        <f>SUM(J1937,J1964)</f>
        <v>2148400</v>
      </c>
      <c r="K1935" s="83"/>
      <c r="L1935" s="83">
        <f>SUM(L1937,L1964)</f>
        <v>2570800</v>
      </c>
      <c r="M1935" s="83">
        <f>SUM(M1937,M1964)</f>
        <v>0</v>
      </c>
      <c r="N1935" s="83">
        <f>SUM(N1937,N1964)</f>
        <v>2623527.8199999998</v>
      </c>
    </row>
    <row r="1936" spans="1:14">
      <c r="A1936" s="157" t="s">
        <v>12</v>
      </c>
      <c r="B1936" s="157" t="s">
        <v>994</v>
      </c>
      <c r="C1936" s="176" t="s">
        <v>660</v>
      </c>
      <c r="D1936" s="131"/>
      <c r="E1936" s="176" t="s">
        <v>7</v>
      </c>
      <c r="F1936" s="158"/>
      <c r="G1936" s="176" t="s">
        <v>7</v>
      </c>
      <c r="H1936" s="157" t="s">
        <v>12</v>
      </c>
      <c r="I1936" s="157" t="s">
        <v>994</v>
      </c>
      <c r="J1936" s="176" t="s">
        <v>660</v>
      </c>
      <c r="K1936" s="131"/>
      <c r="L1936" s="176" t="s">
        <v>7</v>
      </c>
      <c r="M1936" s="158"/>
      <c r="N1936" s="176" t="s">
        <v>7</v>
      </c>
    </row>
    <row r="1937" spans="1:15">
      <c r="A1937" s="66">
        <v>329912</v>
      </c>
      <c r="B1937" s="52" t="s">
        <v>1370</v>
      </c>
      <c r="C1937" s="41">
        <f>SUM(C1939:C1941)</f>
        <v>1075000</v>
      </c>
      <c r="D1937" s="41"/>
      <c r="E1937" s="41">
        <f>SUM(E1939:E1941)</f>
        <v>1070000</v>
      </c>
      <c r="F1937" s="41">
        <f>SUM(F1939:F1941)</f>
        <v>0</v>
      </c>
      <c r="G1937" s="41">
        <f>SUM(G1939:G1941)</f>
        <v>1020135</v>
      </c>
      <c r="H1937" s="88" t="s">
        <v>1451</v>
      </c>
      <c r="I1937" s="52" t="s">
        <v>1370</v>
      </c>
      <c r="J1937" s="41">
        <f>SUM(J1939:J1962)</f>
        <v>1429700</v>
      </c>
      <c r="K1937" s="41"/>
      <c r="L1937" s="41">
        <f>SUM(L1939:L1962)</f>
        <v>1819600</v>
      </c>
      <c r="M1937" s="41">
        <f>SUM(M1939:M1962)</f>
        <v>0</v>
      </c>
      <c r="N1937" s="41">
        <f>SUM(N1939:N1962)</f>
        <v>1873040.3199999998</v>
      </c>
    </row>
    <row r="1938" spans="1:15">
      <c r="A1938" s="157" t="s">
        <v>12</v>
      </c>
      <c r="B1938" s="157" t="s">
        <v>994</v>
      </c>
      <c r="C1938" s="176" t="s">
        <v>660</v>
      </c>
      <c r="D1938" s="131"/>
      <c r="E1938" s="176" t="s">
        <v>7</v>
      </c>
      <c r="F1938" s="158"/>
      <c r="G1938" s="176" t="s">
        <v>7</v>
      </c>
      <c r="H1938" s="157" t="s">
        <v>12</v>
      </c>
      <c r="I1938" s="157" t="s">
        <v>994</v>
      </c>
      <c r="J1938" s="176" t="s">
        <v>660</v>
      </c>
      <c r="K1938" s="131"/>
      <c r="L1938" s="176" t="s">
        <v>7</v>
      </c>
      <c r="M1938" s="158"/>
      <c r="N1938" s="176" t="s">
        <v>7</v>
      </c>
    </row>
    <row r="1939" spans="1:15">
      <c r="A1939" s="52" t="s">
        <v>1277</v>
      </c>
      <c r="B1939" s="52" t="s">
        <v>5</v>
      </c>
      <c r="C1939" s="79">
        <v>925000</v>
      </c>
      <c r="D1939" s="79"/>
      <c r="E1939" s="52">
        <v>900000</v>
      </c>
      <c r="F1939" s="63"/>
      <c r="G1939" s="79">
        <v>857421.5</v>
      </c>
      <c r="H1939" s="50" t="s">
        <v>1915</v>
      </c>
      <c r="I1939" s="52" t="s">
        <v>666</v>
      </c>
      <c r="J1939" s="79">
        <v>80000</v>
      </c>
      <c r="K1939" s="79"/>
      <c r="L1939" s="41">
        <v>80000</v>
      </c>
      <c r="M1939" s="63"/>
      <c r="N1939" s="79">
        <v>78295.399999999994</v>
      </c>
    </row>
    <row r="1940" spans="1:15">
      <c r="A1940" s="52"/>
      <c r="B1940" s="52"/>
      <c r="C1940" s="79">
        <v>0</v>
      </c>
      <c r="D1940" s="79"/>
      <c r="E1940" s="132">
        <v>0</v>
      </c>
      <c r="F1940" s="63"/>
      <c r="G1940" s="79">
        <v>0</v>
      </c>
      <c r="H1940" s="54"/>
      <c r="I1940" s="54"/>
      <c r="J1940" s="79">
        <v>0</v>
      </c>
      <c r="K1940" s="79"/>
      <c r="L1940" s="136"/>
      <c r="M1940" s="63"/>
      <c r="N1940" s="79">
        <v>0</v>
      </c>
    </row>
    <row r="1941" spans="1:15">
      <c r="A1941" s="52" t="s">
        <v>372</v>
      </c>
      <c r="B1941" s="52" t="s">
        <v>1371</v>
      </c>
      <c r="C1941" s="79">
        <v>150000</v>
      </c>
      <c r="D1941" s="79"/>
      <c r="E1941" s="132">
        <v>170000</v>
      </c>
      <c r="F1941" s="63"/>
      <c r="G1941" s="79">
        <v>162713.5</v>
      </c>
      <c r="H1941" s="52" t="s">
        <v>1933</v>
      </c>
      <c r="I1941" s="52" t="s">
        <v>654</v>
      </c>
      <c r="J1941" s="79">
        <v>800000</v>
      </c>
      <c r="K1941" s="79"/>
      <c r="L1941" s="52">
        <v>1200000</v>
      </c>
      <c r="M1941" s="63"/>
      <c r="N1941" s="79">
        <v>1192063.49</v>
      </c>
    </row>
    <row r="1942" spans="1:15">
      <c r="A1942" s="62"/>
      <c r="C1942" s="132">
        <v>0</v>
      </c>
      <c r="D1942" s="132"/>
      <c r="E1942" s="16"/>
      <c r="F1942" s="63"/>
      <c r="G1942" s="132">
        <v>0</v>
      </c>
      <c r="H1942" s="52"/>
      <c r="I1942" s="52"/>
      <c r="J1942" s="79">
        <v>0</v>
      </c>
      <c r="K1942" s="79"/>
      <c r="L1942" s="41">
        <v>0</v>
      </c>
      <c r="M1942" s="63"/>
      <c r="N1942" s="79">
        <v>0</v>
      </c>
    </row>
    <row r="1943" spans="1:15">
      <c r="A1943" s="50"/>
      <c r="B1943" s="52"/>
      <c r="C1943" s="132">
        <v>0</v>
      </c>
      <c r="D1943" s="132"/>
      <c r="E1943" s="52"/>
      <c r="F1943" s="63"/>
      <c r="G1943" s="132">
        <v>0</v>
      </c>
      <c r="H1943" s="52" t="s">
        <v>1757</v>
      </c>
      <c r="I1943" s="52" t="s">
        <v>321</v>
      </c>
      <c r="J1943" s="79">
        <v>50000</v>
      </c>
      <c r="K1943" s="79"/>
      <c r="L1943" s="41">
        <v>50000</v>
      </c>
      <c r="M1943" s="63"/>
      <c r="N1943" s="79">
        <v>63358.77</v>
      </c>
    </row>
    <row r="1944" spans="1:15">
      <c r="A1944" s="62"/>
      <c r="C1944" s="132"/>
      <c r="D1944" s="132"/>
      <c r="E1944" s="16"/>
      <c r="F1944" s="63"/>
      <c r="G1944" s="132"/>
      <c r="H1944" s="62"/>
      <c r="I1944" s="16"/>
      <c r="J1944" s="79">
        <v>0</v>
      </c>
      <c r="K1944" s="79"/>
      <c r="L1944" s="41">
        <v>0</v>
      </c>
      <c r="M1944" s="63"/>
      <c r="N1944" s="79">
        <v>0</v>
      </c>
    </row>
    <row r="1945" spans="1:15">
      <c r="A1945" s="50"/>
      <c r="B1945" s="52"/>
      <c r="C1945" s="132"/>
      <c r="D1945" s="132"/>
      <c r="E1945" s="52"/>
      <c r="F1945" s="63"/>
      <c r="G1945" s="132"/>
      <c r="H1945" s="50" t="s">
        <v>1920</v>
      </c>
      <c r="I1945" s="52" t="s">
        <v>659</v>
      </c>
      <c r="J1945" s="79">
        <v>500</v>
      </c>
      <c r="K1945" s="79"/>
      <c r="L1945" s="41">
        <v>500</v>
      </c>
      <c r="M1945" s="63"/>
      <c r="N1945" s="79">
        <v>0</v>
      </c>
      <c r="O1945" s="85"/>
    </row>
    <row r="1946" spans="1:15">
      <c r="A1946" s="50"/>
      <c r="B1946" s="52"/>
      <c r="C1946" s="132"/>
      <c r="D1946" s="132"/>
      <c r="E1946" s="52"/>
      <c r="F1946" s="63"/>
      <c r="G1946" s="132"/>
      <c r="H1946" s="50"/>
      <c r="I1946" s="52"/>
      <c r="J1946" s="79"/>
      <c r="K1946" s="79"/>
      <c r="L1946" s="41"/>
      <c r="M1946" s="63"/>
      <c r="N1946" s="79"/>
      <c r="O1946" s="85"/>
    </row>
    <row r="1947" spans="1:15">
      <c r="A1947" s="50"/>
      <c r="B1947" s="52"/>
      <c r="C1947" s="132"/>
      <c r="D1947" s="132"/>
      <c r="E1947" s="52"/>
      <c r="F1947" s="63"/>
      <c r="G1947" s="132"/>
      <c r="H1947" s="56" t="s">
        <v>1927</v>
      </c>
      <c r="I1947" s="52" t="s">
        <v>523</v>
      </c>
      <c r="J1947" s="79">
        <v>100</v>
      </c>
      <c r="K1947" s="79"/>
      <c r="L1947" s="41">
        <v>0</v>
      </c>
      <c r="M1947" s="63"/>
      <c r="N1947" s="79">
        <v>138.84</v>
      </c>
      <c r="O1947" s="22"/>
    </row>
    <row r="1948" spans="1:15">
      <c r="A1948" s="50"/>
      <c r="B1948" s="52"/>
      <c r="C1948" s="132"/>
      <c r="D1948" s="132"/>
      <c r="E1948" s="52"/>
      <c r="F1948" s="63"/>
      <c r="G1948" s="132"/>
      <c r="H1948" s="56"/>
      <c r="I1948" s="52"/>
      <c r="J1948" s="79"/>
      <c r="K1948" s="79"/>
      <c r="L1948" s="41"/>
      <c r="M1948" s="63"/>
      <c r="N1948" s="79"/>
      <c r="O1948" s="22"/>
    </row>
    <row r="1949" spans="1:15">
      <c r="A1949" s="50"/>
      <c r="B1949" s="28"/>
      <c r="C1949" s="132"/>
      <c r="D1949" s="132"/>
      <c r="E1949" s="28"/>
      <c r="F1949" s="63"/>
      <c r="G1949" s="132"/>
      <c r="H1949" s="50" t="s">
        <v>1100</v>
      </c>
      <c r="I1949" s="28" t="s">
        <v>664</v>
      </c>
      <c r="J1949" s="79">
        <v>55000</v>
      </c>
      <c r="K1949" s="79"/>
      <c r="L1949" s="41">
        <v>55000</v>
      </c>
      <c r="M1949" s="63"/>
      <c r="N1949" s="79">
        <v>72066</v>
      </c>
    </row>
    <row r="1950" spans="1:15">
      <c r="B1950" s="51"/>
      <c r="C1950" s="41"/>
      <c r="D1950" s="41"/>
      <c r="E1950" s="51"/>
      <c r="F1950" s="75"/>
      <c r="G1950" s="41"/>
      <c r="H1950" s="50"/>
      <c r="I1950" s="52"/>
      <c r="J1950" s="79">
        <v>0</v>
      </c>
      <c r="K1950" s="79"/>
      <c r="L1950" s="41">
        <v>0</v>
      </c>
      <c r="M1950" s="63"/>
      <c r="N1950" s="79">
        <v>0</v>
      </c>
    </row>
    <row r="1951" spans="1:15">
      <c r="A1951" s="50"/>
      <c r="B1951" s="52"/>
      <c r="C1951" s="41"/>
      <c r="D1951" s="41"/>
      <c r="E1951" s="52"/>
      <c r="F1951" s="75"/>
      <c r="G1951" s="41"/>
      <c r="H1951" s="50" t="s">
        <v>1940</v>
      </c>
      <c r="I1951" s="52" t="s">
        <v>657</v>
      </c>
      <c r="J1951" s="79">
        <v>16200</v>
      </c>
      <c r="K1951" s="79"/>
      <c r="L1951" s="41">
        <v>16200</v>
      </c>
      <c r="M1951" s="63"/>
      <c r="N1951" s="79">
        <v>15190.7</v>
      </c>
    </row>
    <row r="1952" spans="1:15">
      <c r="B1952" s="51"/>
      <c r="C1952" s="41"/>
      <c r="D1952" s="41"/>
      <c r="E1952" s="51"/>
      <c r="F1952" s="75"/>
      <c r="G1952" s="41"/>
      <c r="I1952" s="51"/>
      <c r="J1952" s="79">
        <v>0</v>
      </c>
      <c r="K1952" s="79"/>
      <c r="L1952" s="41">
        <v>0</v>
      </c>
      <c r="M1952" s="63"/>
      <c r="N1952" s="79">
        <v>0</v>
      </c>
    </row>
    <row r="1953" spans="1:14">
      <c r="A1953" s="50"/>
      <c r="B1953" s="51"/>
      <c r="C1953" s="41"/>
      <c r="D1953" s="41"/>
      <c r="E1953" s="51"/>
      <c r="F1953" s="75"/>
      <c r="G1953" s="41"/>
      <c r="H1953" s="50" t="s">
        <v>273</v>
      </c>
      <c r="I1953" s="52" t="s">
        <v>322</v>
      </c>
      <c r="J1953" s="79">
        <v>55000</v>
      </c>
      <c r="K1953" s="79"/>
      <c r="L1953" s="52">
        <v>55000</v>
      </c>
      <c r="M1953" s="63"/>
      <c r="N1953" s="79">
        <v>56287</v>
      </c>
    </row>
    <row r="1954" spans="1:14">
      <c r="B1954" s="51"/>
      <c r="C1954" s="41"/>
      <c r="D1954" s="41"/>
      <c r="E1954" s="51"/>
      <c r="F1954" s="75"/>
      <c r="G1954" s="41"/>
      <c r="I1954" s="52"/>
      <c r="J1954" s="79">
        <v>0</v>
      </c>
      <c r="K1954" s="79"/>
      <c r="L1954" s="41">
        <v>0</v>
      </c>
      <c r="M1954" s="63"/>
      <c r="N1954" s="79">
        <v>0</v>
      </c>
    </row>
    <row r="1955" spans="1:14">
      <c r="A1955" s="50"/>
      <c r="B1955" s="51"/>
      <c r="C1955" s="41"/>
      <c r="D1955" s="41"/>
      <c r="E1955" s="51"/>
      <c r="F1955" s="75"/>
      <c r="G1955" s="41"/>
      <c r="H1955" s="50" t="s">
        <v>270</v>
      </c>
      <c r="I1955" s="52" t="s">
        <v>1079</v>
      </c>
      <c r="J1955" s="79">
        <v>35000</v>
      </c>
      <c r="K1955" s="79"/>
      <c r="L1955" s="41">
        <v>25000</v>
      </c>
      <c r="M1955" s="63"/>
      <c r="N1955" s="79">
        <v>26866</v>
      </c>
    </row>
    <row r="1956" spans="1:14">
      <c r="B1956" s="51"/>
      <c r="C1956" s="41"/>
      <c r="D1956" s="41"/>
      <c r="E1956" s="51"/>
      <c r="F1956" s="75"/>
      <c r="G1956" s="41"/>
      <c r="I1956" s="52"/>
      <c r="J1956" s="79">
        <v>0</v>
      </c>
      <c r="K1956" s="79"/>
      <c r="L1956" s="41">
        <v>0</v>
      </c>
      <c r="M1956" s="63"/>
      <c r="N1956" s="79">
        <v>0</v>
      </c>
    </row>
    <row r="1957" spans="1:14">
      <c r="A1957" s="50"/>
      <c r="B1957" s="51"/>
      <c r="C1957" s="41"/>
      <c r="D1957" s="41"/>
      <c r="E1957" s="51"/>
      <c r="F1957" s="75"/>
      <c r="G1957" s="41"/>
      <c r="H1957" s="50" t="s">
        <v>271</v>
      </c>
      <c r="I1957" s="52" t="s">
        <v>669</v>
      </c>
      <c r="J1957" s="79">
        <v>3000</v>
      </c>
      <c r="K1957" s="79"/>
      <c r="L1957" s="41">
        <v>3000</v>
      </c>
      <c r="M1957" s="63"/>
      <c r="N1957" s="79">
        <v>2609.6</v>
      </c>
    </row>
    <row r="1958" spans="1:14">
      <c r="A1958" s="62"/>
      <c r="C1958" s="41"/>
      <c r="D1958" s="41"/>
      <c r="E1958" s="16"/>
      <c r="F1958" s="75"/>
      <c r="G1958" s="41"/>
      <c r="H1958" s="62"/>
      <c r="I1958" s="16"/>
      <c r="J1958" s="79">
        <v>0</v>
      </c>
      <c r="K1958" s="79"/>
      <c r="L1958" s="41">
        <v>0</v>
      </c>
      <c r="M1958" s="63"/>
      <c r="N1958" s="79">
        <v>0</v>
      </c>
    </row>
    <row r="1959" spans="1:14">
      <c r="A1959" s="50"/>
      <c r="B1959" s="51"/>
      <c r="C1959" s="41"/>
      <c r="D1959" s="41"/>
      <c r="E1959" s="51"/>
      <c r="F1959" s="75"/>
      <c r="G1959" s="41"/>
      <c r="H1959" s="50" t="s">
        <v>1452</v>
      </c>
      <c r="I1959" s="51" t="s">
        <v>1820</v>
      </c>
      <c r="J1959" s="79">
        <v>324900</v>
      </c>
      <c r="K1959" s="79"/>
      <c r="L1959" s="41">
        <v>324900</v>
      </c>
      <c r="M1959" s="63"/>
      <c r="N1959" s="79">
        <v>354851.6</v>
      </c>
    </row>
    <row r="1960" spans="1:14">
      <c r="B1960" s="51"/>
      <c r="C1960" s="41"/>
      <c r="D1960" s="41"/>
      <c r="E1960" s="51"/>
      <c r="F1960" s="75"/>
      <c r="G1960" s="41"/>
      <c r="I1960" s="51"/>
      <c r="J1960" s="79">
        <v>0</v>
      </c>
      <c r="K1960" s="79"/>
      <c r="L1960" s="41">
        <v>0</v>
      </c>
      <c r="M1960" s="63"/>
      <c r="N1960" s="79">
        <v>0</v>
      </c>
    </row>
    <row r="1961" spans="1:14">
      <c r="A1961" s="50"/>
      <c r="B1961" s="51"/>
      <c r="C1961" s="41"/>
      <c r="D1961" s="41"/>
      <c r="E1961" s="51"/>
      <c r="F1961" s="75"/>
      <c r="G1961" s="41"/>
      <c r="H1961" s="50" t="s">
        <v>1453</v>
      </c>
      <c r="I1961" s="51" t="s">
        <v>1371</v>
      </c>
      <c r="J1961" s="79">
        <v>10000</v>
      </c>
      <c r="K1961" s="79"/>
      <c r="L1961" s="41">
        <v>10000</v>
      </c>
      <c r="M1961" s="63"/>
      <c r="N1961" s="79">
        <v>11312.92</v>
      </c>
    </row>
    <row r="1962" spans="1:14">
      <c r="A1962" s="50"/>
      <c r="B1962" s="51"/>
      <c r="C1962" s="41"/>
      <c r="D1962" s="41"/>
      <c r="E1962" s="16"/>
      <c r="F1962" s="75"/>
      <c r="G1962" s="41"/>
      <c r="I1962" s="51"/>
      <c r="J1962" s="41">
        <v>0</v>
      </c>
      <c r="K1962" s="41"/>
      <c r="L1962" s="41">
        <v>0</v>
      </c>
      <c r="M1962" s="41"/>
      <c r="N1962" s="79">
        <v>0</v>
      </c>
    </row>
    <row r="1963" spans="1:14">
      <c r="A1963" s="62"/>
      <c r="C1963" s="41"/>
      <c r="D1963" s="41"/>
      <c r="E1963" s="54"/>
      <c r="F1963" s="75"/>
      <c r="G1963" s="41"/>
      <c r="H1963" s="62"/>
      <c r="I1963" s="16"/>
      <c r="J1963" s="115"/>
      <c r="K1963" s="115"/>
      <c r="L1963" s="115"/>
      <c r="M1963" s="115"/>
      <c r="N1963" s="83"/>
    </row>
    <row r="1964" spans="1:14">
      <c r="A1964" s="88" t="s">
        <v>1611</v>
      </c>
      <c r="B1964" s="52" t="s">
        <v>1372</v>
      </c>
      <c r="C1964" s="41">
        <f>SUM(C1966:C1968)</f>
        <v>340000</v>
      </c>
      <c r="D1964" s="41"/>
      <c r="E1964" s="41">
        <f>SUM(E1966:E1968)</f>
        <v>390000</v>
      </c>
      <c r="F1964" s="63"/>
      <c r="G1964" s="41">
        <f>SUM(G1966:G1968)</f>
        <v>323677.5</v>
      </c>
      <c r="H1964" s="88" t="s">
        <v>1454</v>
      </c>
      <c r="I1964" s="52" t="s">
        <v>1372</v>
      </c>
      <c r="J1964" s="41">
        <f>SUM(J1966:J1976)</f>
        <v>718700</v>
      </c>
      <c r="K1964" s="41"/>
      <c r="L1964" s="41">
        <f>SUM(L1966:L1976)</f>
        <v>751200</v>
      </c>
      <c r="M1964" s="41">
        <f>SUM(M1966:M1976)</f>
        <v>0</v>
      </c>
      <c r="N1964" s="41">
        <f>SUM(N1966:N1976)</f>
        <v>750487.5</v>
      </c>
    </row>
    <row r="1965" spans="1:14">
      <c r="A1965" s="157" t="s">
        <v>12</v>
      </c>
      <c r="B1965" s="157" t="s">
        <v>994</v>
      </c>
      <c r="C1965" s="176" t="s">
        <v>660</v>
      </c>
      <c r="D1965" s="131"/>
      <c r="E1965" s="176" t="s">
        <v>7</v>
      </c>
      <c r="F1965" s="158"/>
      <c r="G1965" s="176" t="s">
        <v>7</v>
      </c>
      <c r="H1965" s="157" t="s">
        <v>12</v>
      </c>
      <c r="I1965" s="157" t="s">
        <v>994</v>
      </c>
      <c r="J1965" s="176" t="s">
        <v>660</v>
      </c>
      <c r="K1965" s="131"/>
      <c r="L1965" s="176" t="s">
        <v>7</v>
      </c>
      <c r="M1965" s="158"/>
      <c r="N1965" s="176" t="s">
        <v>7</v>
      </c>
    </row>
    <row r="1966" spans="1:14">
      <c r="A1966" s="88" t="s">
        <v>1277</v>
      </c>
      <c r="B1966" s="52" t="s">
        <v>5</v>
      </c>
      <c r="C1966" s="79">
        <v>340000</v>
      </c>
      <c r="D1966" s="79"/>
      <c r="E1966" s="41">
        <v>350000</v>
      </c>
      <c r="F1966" s="63"/>
      <c r="G1966" s="79">
        <v>323677.5</v>
      </c>
      <c r="H1966" s="88" t="s">
        <v>1933</v>
      </c>
      <c r="I1966" s="52" t="s">
        <v>654</v>
      </c>
      <c r="J1966" s="79">
        <v>550000</v>
      </c>
      <c r="K1966" s="79"/>
      <c r="L1966" s="52">
        <v>584000</v>
      </c>
      <c r="M1966" s="63"/>
      <c r="N1966" s="79">
        <v>570588.21</v>
      </c>
    </row>
    <row r="1967" spans="1:14">
      <c r="A1967" s="62"/>
      <c r="C1967" s="79">
        <v>0</v>
      </c>
      <c r="D1967" s="79"/>
      <c r="E1967" s="132">
        <v>0</v>
      </c>
      <c r="F1967" s="63"/>
      <c r="G1967" s="79">
        <v>0</v>
      </c>
      <c r="I1967" s="16"/>
      <c r="J1967" s="79">
        <v>0</v>
      </c>
      <c r="K1967" s="79"/>
      <c r="L1967" s="124"/>
      <c r="M1967" s="63"/>
      <c r="N1967" s="79">
        <v>0</v>
      </c>
    </row>
    <row r="1968" spans="1:14">
      <c r="A1968" s="50" t="s">
        <v>372</v>
      </c>
      <c r="B1968" s="28" t="s">
        <v>1371</v>
      </c>
      <c r="C1968" s="79"/>
      <c r="D1968" s="79"/>
      <c r="E1968" s="28">
        <v>40000</v>
      </c>
      <c r="F1968" s="63"/>
      <c r="G1968" s="79">
        <v>0</v>
      </c>
      <c r="H1968" s="50" t="s">
        <v>1100</v>
      </c>
      <c r="I1968" s="28" t="s">
        <v>664</v>
      </c>
      <c r="J1968" s="79">
        <v>26000</v>
      </c>
      <c r="K1968" s="79"/>
      <c r="L1968" s="28">
        <v>26000</v>
      </c>
      <c r="M1968" s="63"/>
      <c r="N1968" s="79">
        <v>18910</v>
      </c>
    </row>
    <row r="1969" spans="1:14">
      <c r="A1969" s="88"/>
      <c r="B1969" s="52"/>
      <c r="C1969" s="132" t="s">
        <v>11</v>
      </c>
      <c r="D1969" s="132"/>
      <c r="E1969" s="52"/>
      <c r="F1969" s="63"/>
      <c r="G1969" s="132" t="s">
        <v>11</v>
      </c>
      <c r="H1969" s="56"/>
      <c r="I1969" s="28"/>
      <c r="J1969" s="79">
        <v>0</v>
      </c>
      <c r="K1969" s="79"/>
      <c r="L1969" s="124"/>
      <c r="M1969" s="63"/>
      <c r="N1969" s="79">
        <v>0</v>
      </c>
    </row>
    <row r="1970" spans="1:14">
      <c r="A1970" s="65"/>
      <c r="B1970" s="60"/>
      <c r="C1970" s="132"/>
      <c r="D1970" s="132"/>
      <c r="E1970" s="60"/>
      <c r="F1970" s="63"/>
      <c r="G1970" s="132"/>
      <c r="H1970" s="88" t="s">
        <v>1940</v>
      </c>
      <c r="I1970" s="52" t="s">
        <v>657</v>
      </c>
      <c r="J1970" s="79">
        <v>7200</v>
      </c>
      <c r="K1970" s="79"/>
      <c r="L1970" s="41">
        <v>7200</v>
      </c>
      <c r="M1970" s="63"/>
      <c r="N1970" s="79">
        <v>11263.49</v>
      </c>
    </row>
    <row r="1971" spans="1:14">
      <c r="A1971" s="88"/>
      <c r="B1971" s="52"/>
      <c r="C1971" s="41" t="s">
        <v>11</v>
      </c>
      <c r="D1971" s="41"/>
      <c r="E1971" s="52"/>
      <c r="F1971" s="75"/>
      <c r="G1971" s="41" t="s">
        <v>11</v>
      </c>
      <c r="H1971" s="56"/>
      <c r="I1971" s="52"/>
      <c r="J1971" s="79"/>
      <c r="K1971" s="79"/>
      <c r="L1971" s="16"/>
      <c r="M1971" s="63"/>
      <c r="N1971" s="79"/>
    </row>
    <row r="1972" spans="1:14">
      <c r="A1972" s="88"/>
      <c r="B1972" s="52"/>
      <c r="C1972" s="41" t="s">
        <v>11</v>
      </c>
      <c r="D1972" s="41"/>
      <c r="E1972" s="52"/>
      <c r="F1972" s="75"/>
      <c r="G1972" s="41" t="s">
        <v>11</v>
      </c>
      <c r="H1972" s="88" t="s">
        <v>270</v>
      </c>
      <c r="I1972" s="28" t="s">
        <v>1079</v>
      </c>
      <c r="J1972" s="79">
        <v>5000</v>
      </c>
      <c r="K1972" s="79"/>
      <c r="L1972" s="41">
        <v>3500</v>
      </c>
      <c r="M1972" s="63"/>
      <c r="N1972" s="79">
        <v>5525</v>
      </c>
    </row>
    <row r="1973" spans="1:14">
      <c r="A1973" s="62"/>
      <c r="C1973" s="139"/>
      <c r="D1973" s="139"/>
      <c r="E1973" s="16"/>
      <c r="F1973" s="128"/>
      <c r="G1973" s="139"/>
      <c r="H1973" s="88"/>
      <c r="I1973" s="52"/>
      <c r="J1973" s="79">
        <v>0</v>
      </c>
      <c r="K1973" s="79"/>
      <c r="L1973" s="41">
        <v>0</v>
      </c>
      <c r="M1973" s="63"/>
      <c r="N1973" s="79">
        <v>0</v>
      </c>
    </row>
    <row r="1974" spans="1:14">
      <c r="A1974" s="62"/>
      <c r="C1974" s="139"/>
      <c r="D1974" s="139"/>
      <c r="E1974" s="16"/>
      <c r="F1974" s="128"/>
      <c r="G1974" s="139"/>
      <c r="H1974" s="88" t="s">
        <v>271</v>
      </c>
      <c r="I1974" s="52" t="s">
        <v>669</v>
      </c>
      <c r="J1974" s="79">
        <v>500</v>
      </c>
      <c r="K1974" s="79"/>
      <c r="L1974" s="41">
        <v>500</v>
      </c>
      <c r="M1974" s="63"/>
      <c r="N1974" s="79">
        <v>678.6</v>
      </c>
    </row>
    <row r="1975" spans="1:14">
      <c r="A1975" s="62"/>
      <c r="C1975" s="139"/>
      <c r="D1975" s="139"/>
      <c r="E1975" s="16"/>
      <c r="F1975" s="128"/>
      <c r="G1975" s="139"/>
      <c r="H1975" s="88"/>
      <c r="I1975" s="52"/>
      <c r="J1975" s="79">
        <v>0</v>
      </c>
      <c r="K1975" s="79"/>
      <c r="L1975" s="41">
        <v>0</v>
      </c>
      <c r="M1975" s="63"/>
      <c r="N1975" s="79">
        <v>0</v>
      </c>
    </row>
    <row r="1976" spans="1:14">
      <c r="A1976" s="62"/>
      <c r="C1976" s="139"/>
      <c r="D1976" s="139"/>
      <c r="E1976" s="16"/>
      <c r="F1976" s="128"/>
      <c r="G1976" s="139"/>
      <c r="H1976" s="88" t="s">
        <v>1452</v>
      </c>
      <c r="I1976" s="52" t="s">
        <v>1820</v>
      </c>
      <c r="J1976" s="79">
        <v>130000</v>
      </c>
      <c r="K1976" s="79"/>
      <c r="L1976" s="52">
        <v>130000</v>
      </c>
      <c r="M1976" s="63"/>
      <c r="N1976" s="79">
        <v>143522.20000000001</v>
      </c>
    </row>
    <row r="1977" spans="1:14">
      <c r="A1977" s="62"/>
      <c r="C1977" s="139"/>
      <c r="D1977" s="139"/>
      <c r="E1977" s="16"/>
      <c r="F1977" s="128"/>
      <c r="G1977" s="139"/>
      <c r="I1977" s="16"/>
      <c r="J1977" s="124"/>
      <c r="K1977" s="124"/>
      <c r="L1977" s="124"/>
      <c r="M1977" s="41"/>
      <c r="N1977" s="79"/>
    </row>
    <row r="1978" spans="1:14">
      <c r="A1978" s="62"/>
      <c r="C1978" s="139"/>
      <c r="D1978" s="139"/>
      <c r="E1978" s="16"/>
      <c r="F1978" s="128"/>
      <c r="G1978" s="139"/>
      <c r="I1978" s="16"/>
      <c r="J1978" s="124"/>
      <c r="K1978" s="124"/>
      <c r="L1978" s="124"/>
      <c r="M1978" s="41"/>
      <c r="N1978" s="79"/>
    </row>
    <row r="1979" spans="1:14">
      <c r="A1979" s="48"/>
      <c r="B1979" s="48"/>
      <c r="C1979" s="104"/>
      <c r="D1979" s="104"/>
      <c r="E1979" s="48"/>
      <c r="F1979" s="47"/>
      <c r="G1979" s="104"/>
      <c r="H1979" s="48"/>
      <c r="I1979" s="48"/>
      <c r="J1979" s="115"/>
      <c r="K1979" s="115"/>
      <c r="L1979" s="41"/>
      <c r="M1979" s="115"/>
      <c r="N1979" s="83"/>
    </row>
    <row r="1980" spans="1:14">
      <c r="A1980" s="48"/>
      <c r="B1980" s="52" t="s">
        <v>607</v>
      </c>
      <c r="C1980" s="115">
        <f>SUM(C1982,C1999)</f>
        <v>789000</v>
      </c>
      <c r="D1980" s="115"/>
      <c r="E1980" s="115">
        <f>SUM(E1982,E1999)</f>
        <v>725000</v>
      </c>
      <c r="F1980" s="115">
        <f>SUM(F1982,F1999)</f>
        <v>0</v>
      </c>
      <c r="G1980" s="115">
        <f>SUM(G1982,G1999)</f>
        <v>690182.77</v>
      </c>
      <c r="H1980" s="48"/>
      <c r="I1980" s="52" t="s">
        <v>607</v>
      </c>
      <c r="J1980" s="115">
        <f>SUM(J1982,J1999)</f>
        <v>954800</v>
      </c>
      <c r="K1980" s="48"/>
      <c r="L1980" s="115">
        <f>SUM(L1982,L1999)</f>
        <v>1331000</v>
      </c>
      <c r="M1980" s="115">
        <f>SUM(M1982,M1999)</f>
        <v>0</v>
      </c>
      <c r="N1980" s="115">
        <f>SUM(N1982,N1999)</f>
        <v>1369258.0899999999</v>
      </c>
    </row>
    <row r="1981" spans="1:14">
      <c r="A1981" s="157" t="s">
        <v>12</v>
      </c>
      <c r="B1981" s="157" t="s">
        <v>994</v>
      </c>
      <c r="C1981" s="176" t="s">
        <v>660</v>
      </c>
      <c r="D1981" s="131"/>
      <c r="E1981" s="176" t="s">
        <v>7</v>
      </c>
      <c r="F1981" s="158"/>
      <c r="G1981" s="176" t="s">
        <v>7</v>
      </c>
      <c r="H1981" s="157" t="s">
        <v>12</v>
      </c>
      <c r="I1981" s="157" t="s">
        <v>994</v>
      </c>
      <c r="J1981" s="176" t="s">
        <v>660</v>
      </c>
      <c r="K1981" s="131"/>
      <c r="L1981" s="176" t="s">
        <v>7</v>
      </c>
      <c r="M1981" s="158"/>
      <c r="N1981" s="176" t="s">
        <v>7</v>
      </c>
    </row>
    <row r="1982" spans="1:14">
      <c r="A1982" s="88" t="s">
        <v>1760</v>
      </c>
      <c r="B1982" s="52" t="s">
        <v>2160</v>
      </c>
      <c r="C1982" s="41">
        <f>SUM(C1984)</f>
        <v>735000</v>
      </c>
      <c r="D1982" s="41"/>
      <c r="E1982" s="41">
        <f>SUM(E1984)</f>
        <v>600000</v>
      </c>
      <c r="F1982" s="41">
        <f>SUM(F1984)</f>
        <v>0</v>
      </c>
      <c r="G1982" s="41">
        <f>SUM(G1984)</f>
        <v>690182.77</v>
      </c>
      <c r="H1982" s="88" t="s">
        <v>1455</v>
      </c>
      <c r="I1982" s="52" t="s">
        <v>608</v>
      </c>
      <c r="J1982" s="41">
        <f>SUM(J1984:J1996)</f>
        <v>900800</v>
      </c>
      <c r="K1982" s="41"/>
      <c r="L1982" s="41">
        <f>SUM(L1984:L1996)</f>
        <v>1206000</v>
      </c>
      <c r="M1982" s="41">
        <f>SUM(M1984:M1996)</f>
        <v>0</v>
      </c>
      <c r="N1982" s="41">
        <f>SUM(N1984:N1996)</f>
        <v>1369258.0899999999</v>
      </c>
    </row>
    <row r="1983" spans="1:14">
      <c r="A1983" s="157" t="s">
        <v>12</v>
      </c>
      <c r="B1983" s="157" t="s">
        <v>994</v>
      </c>
      <c r="C1983" s="176" t="s">
        <v>660</v>
      </c>
      <c r="D1983" s="131"/>
      <c r="E1983" s="176" t="s">
        <v>7</v>
      </c>
      <c r="F1983" s="158"/>
      <c r="G1983" s="176" t="s">
        <v>7</v>
      </c>
      <c r="H1983" s="157" t="s">
        <v>12</v>
      </c>
      <c r="I1983" s="157" t="s">
        <v>994</v>
      </c>
      <c r="J1983" s="176" t="s">
        <v>660</v>
      </c>
      <c r="K1983" s="131"/>
      <c r="L1983" s="176" t="s">
        <v>7</v>
      </c>
      <c r="M1983" s="158"/>
      <c r="N1983" s="176" t="s">
        <v>7</v>
      </c>
    </row>
    <row r="1984" spans="1:14">
      <c r="A1984" s="52" t="s">
        <v>1277</v>
      </c>
      <c r="B1984" s="52" t="s">
        <v>5</v>
      </c>
      <c r="C1984" s="79">
        <v>735000</v>
      </c>
      <c r="D1984" s="79"/>
      <c r="E1984" s="132">
        <v>600000</v>
      </c>
      <c r="F1984" s="63"/>
      <c r="G1984" s="79">
        <v>690182.77</v>
      </c>
      <c r="H1984" s="52" t="s">
        <v>1933</v>
      </c>
      <c r="I1984" s="52" t="s">
        <v>654</v>
      </c>
      <c r="J1984" s="79">
        <v>600000</v>
      </c>
      <c r="K1984" s="79"/>
      <c r="L1984" s="41">
        <v>900000</v>
      </c>
      <c r="M1984" s="63"/>
      <c r="N1984" s="79">
        <v>1069384.93</v>
      </c>
    </row>
    <row r="1985" spans="1:14">
      <c r="A1985" s="62"/>
      <c r="C1985" s="132" t="s">
        <v>11</v>
      </c>
      <c r="D1985" s="132"/>
      <c r="E1985" s="41"/>
      <c r="F1985" s="63"/>
      <c r="G1985" s="132" t="s">
        <v>11</v>
      </c>
      <c r="H1985" s="62"/>
      <c r="I1985" s="16"/>
      <c r="J1985" s="79">
        <v>0</v>
      </c>
      <c r="K1985" s="79"/>
      <c r="L1985" s="41">
        <v>0</v>
      </c>
      <c r="M1985" s="63"/>
      <c r="N1985" s="79">
        <v>0</v>
      </c>
    </row>
    <row r="1986" spans="1:14">
      <c r="A1986" s="50"/>
      <c r="B1986" s="52"/>
      <c r="C1986" s="132"/>
      <c r="D1986" s="132"/>
      <c r="E1986" s="41"/>
      <c r="F1986" s="63"/>
      <c r="G1986" s="132"/>
      <c r="H1986" s="50" t="s">
        <v>1920</v>
      </c>
      <c r="I1986" s="52" t="s">
        <v>659</v>
      </c>
      <c r="J1986" s="79">
        <v>1800</v>
      </c>
      <c r="K1986" s="79"/>
      <c r="L1986" s="41">
        <v>1000</v>
      </c>
      <c r="M1986" s="63"/>
      <c r="N1986" s="79">
        <v>568.5</v>
      </c>
    </row>
    <row r="1987" spans="1:14">
      <c r="A1987" s="62"/>
      <c r="C1987" s="132"/>
      <c r="D1987" s="132"/>
      <c r="E1987" s="139"/>
      <c r="F1987" s="63"/>
      <c r="G1987" s="132"/>
      <c r="H1987" s="62"/>
      <c r="I1987" s="16"/>
      <c r="J1987" s="79">
        <v>0</v>
      </c>
      <c r="K1987" s="79"/>
      <c r="L1987" s="41">
        <v>0</v>
      </c>
      <c r="M1987" s="63"/>
      <c r="N1987" s="79">
        <v>0</v>
      </c>
    </row>
    <row r="1988" spans="1:14">
      <c r="A1988" s="50"/>
      <c r="B1988" s="28"/>
      <c r="C1988" s="132"/>
      <c r="D1988" s="132"/>
      <c r="E1988" s="139"/>
      <c r="F1988" s="63"/>
      <c r="G1988" s="132"/>
      <c r="H1988" s="50" t="s">
        <v>1100</v>
      </c>
      <c r="I1988" s="28" t="s">
        <v>664</v>
      </c>
      <c r="J1988" s="79">
        <v>100000</v>
      </c>
      <c r="K1988" s="79"/>
      <c r="L1988" s="41">
        <v>100000</v>
      </c>
      <c r="M1988" s="63"/>
      <c r="N1988" s="79">
        <v>110912</v>
      </c>
    </row>
    <row r="1989" spans="1:14">
      <c r="B1989" s="51"/>
      <c r="C1989" s="41" t="s">
        <v>11</v>
      </c>
      <c r="D1989" s="41"/>
      <c r="E1989" s="139"/>
      <c r="F1989" s="75"/>
      <c r="G1989" s="41" t="s">
        <v>11</v>
      </c>
      <c r="I1989" s="51"/>
      <c r="J1989" s="79">
        <v>0</v>
      </c>
      <c r="K1989" s="79"/>
      <c r="L1989" s="41">
        <v>0</v>
      </c>
      <c r="M1989" s="63"/>
      <c r="N1989" s="79">
        <v>0</v>
      </c>
    </row>
    <row r="1990" spans="1:14">
      <c r="A1990" s="50"/>
      <c r="B1990" s="52"/>
      <c r="C1990" s="41" t="s">
        <v>11</v>
      </c>
      <c r="D1990" s="41"/>
      <c r="E1990" s="139"/>
      <c r="F1990" s="75"/>
      <c r="G1990" s="41" t="s">
        <v>11</v>
      </c>
      <c r="H1990" s="50" t="s">
        <v>1938</v>
      </c>
      <c r="I1990" s="52" t="s">
        <v>1995</v>
      </c>
      <c r="J1990" s="79">
        <v>35000</v>
      </c>
      <c r="K1990" s="79"/>
      <c r="L1990" s="52">
        <v>35000</v>
      </c>
      <c r="M1990" s="63"/>
      <c r="N1990" s="79">
        <v>26400</v>
      </c>
    </row>
    <row r="1991" spans="1:14">
      <c r="B1991" s="51"/>
      <c r="C1991" s="41" t="s">
        <v>11</v>
      </c>
      <c r="D1991" s="41"/>
      <c r="E1991" s="104"/>
      <c r="F1991" s="75"/>
      <c r="G1991" s="41" t="s">
        <v>11</v>
      </c>
      <c r="I1991" s="51"/>
      <c r="J1991" s="79">
        <v>0</v>
      </c>
      <c r="K1991" s="79"/>
      <c r="L1991" s="41">
        <v>0</v>
      </c>
      <c r="M1991" s="63"/>
      <c r="N1991" s="79">
        <v>0</v>
      </c>
    </row>
    <row r="1992" spans="1:14">
      <c r="A1992" s="50"/>
      <c r="B1992" s="52"/>
      <c r="C1992" s="41" t="s">
        <v>11</v>
      </c>
      <c r="D1992" s="41"/>
      <c r="E1992" s="104"/>
      <c r="F1992" s="75"/>
      <c r="G1992" s="41" t="s">
        <v>11</v>
      </c>
      <c r="H1992" s="50" t="s">
        <v>1940</v>
      </c>
      <c r="I1992" s="52" t="s">
        <v>657</v>
      </c>
      <c r="J1992" s="79">
        <v>6000</v>
      </c>
      <c r="K1992" s="79"/>
      <c r="L1992" s="41">
        <v>12000</v>
      </c>
      <c r="M1992" s="63"/>
      <c r="N1992" s="79">
        <v>11492.66</v>
      </c>
    </row>
    <row r="1993" spans="1:14">
      <c r="A1993" s="50"/>
      <c r="B1993" s="52"/>
      <c r="C1993" s="41" t="s">
        <v>11</v>
      </c>
      <c r="D1993" s="41"/>
      <c r="E1993" s="41"/>
      <c r="F1993" s="75"/>
      <c r="G1993" s="41" t="s">
        <v>11</v>
      </c>
      <c r="H1993" s="50"/>
      <c r="I1993" s="52"/>
      <c r="J1993" s="79">
        <v>0</v>
      </c>
      <c r="K1993" s="79"/>
      <c r="L1993" s="41">
        <v>0</v>
      </c>
      <c r="M1993" s="63"/>
      <c r="N1993" s="79">
        <v>0</v>
      </c>
    </row>
    <row r="1994" spans="1:14">
      <c r="A1994" s="50"/>
      <c r="B1994" s="51"/>
      <c r="C1994" s="41" t="s">
        <v>11</v>
      </c>
      <c r="D1994" s="41"/>
      <c r="E1994" s="136"/>
      <c r="F1994" s="75"/>
      <c r="G1994" s="41" t="s">
        <v>11</v>
      </c>
      <c r="H1994" s="50" t="s">
        <v>272</v>
      </c>
      <c r="I1994" s="51" t="s">
        <v>1081</v>
      </c>
      <c r="J1994" s="79">
        <v>31600</v>
      </c>
      <c r="K1994" s="79"/>
      <c r="L1994" s="41">
        <v>31600</v>
      </c>
      <c r="M1994" s="63"/>
      <c r="N1994" s="79">
        <v>30500</v>
      </c>
    </row>
    <row r="1995" spans="1:14">
      <c r="B1995" s="51"/>
      <c r="C1995" s="41" t="s">
        <v>11</v>
      </c>
      <c r="D1995" s="41"/>
      <c r="E1995" s="132"/>
      <c r="F1995" s="75"/>
      <c r="G1995" s="41" t="s">
        <v>11</v>
      </c>
      <c r="I1995" s="51"/>
      <c r="J1995" s="79">
        <v>0</v>
      </c>
      <c r="K1995" s="79"/>
      <c r="L1995" s="41">
        <v>0</v>
      </c>
      <c r="M1995" s="63"/>
      <c r="N1995" s="79">
        <v>0</v>
      </c>
    </row>
    <row r="1996" spans="1:14">
      <c r="A1996" s="50"/>
      <c r="B1996" s="51"/>
      <c r="C1996" s="41" t="s">
        <v>11</v>
      </c>
      <c r="D1996" s="41"/>
      <c r="E1996" s="132"/>
      <c r="F1996" s="75"/>
      <c r="G1996" s="41" t="s">
        <v>11</v>
      </c>
      <c r="H1996" s="50" t="s">
        <v>1452</v>
      </c>
      <c r="I1996" s="51" t="s">
        <v>1082</v>
      </c>
      <c r="J1996" s="79">
        <v>126400</v>
      </c>
      <c r="K1996" s="79"/>
      <c r="L1996" s="41">
        <v>126400</v>
      </c>
      <c r="M1996" s="63"/>
      <c r="N1996" s="79">
        <v>120000</v>
      </c>
    </row>
    <row r="1997" spans="1:14">
      <c r="A1997" s="50"/>
      <c r="B1997" s="51"/>
      <c r="C1997" s="41"/>
      <c r="D1997" s="41"/>
      <c r="E1997" s="132"/>
      <c r="F1997" s="75"/>
      <c r="G1997" s="41"/>
      <c r="H1997" s="50"/>
      <c r="I1997" s="51"/>
      <c r="J1997" s="41"/>
      <c r="K1997" s="41"/>
      <c r="L1997" s="41">
        <v>0</v>
      </c>
      <c r="M1997" s="41"/>
      <c r="N1997" s="79"/>
    </row>
    <row r="1998" spans="1:14">
      <c r="A1998" s="50"/>
      <c r="B1998" s="51"/>
      <c r="C1998" s="41"/>
      <c r="D1998" s="41"/>
      <c r="E1998" s="132"/>
      <c r="F1998" s="75"/>
      <c r="G1998" s="41"/>
      <c r="H1998" s="50"/>
      <c r="I1998" s="51"/>
      <c r="J1998" s="41"/>
      <c r="K1998" s="41"/>
      <c r="L1998" s="41"/>
      <c r="M1998" s="41"/>
      <c r="N1998" s="79"/>
    </row>
    <row r="1999" spans="1:14">
      <c r="A1999" s="88" t="s">
        <v>417</v>
      </c>
      <c r="B1999" s="52" t="s">
        <v>610</v>
      </c>
      <c r="C1999" s="132">
        <f>SUM(C2001)</f>
        <v>54000</v>
      </c>
      <c r="D1999" s="132"/>
      <c r="E1999" s="132">
        <f>SUM(E2001)</f>
        <v>125000</v>
      </c>
      <c r="F1999" s="132">
        <f>SUM(F2001)</f>
        <v>0</v>
      </c>
      <c r="G1999" s="132">
        <f>SUM(G2001)</f>
        <v>0</v>
      </c>
      <c r="H1999" s="88" t="s">
        <v>609</v>
      </c>
      <c r="I1999" s="52" t="s">
        <v>610</v>
      </c>
      <c r="J1999" s="41">
        <f>SUM(J2001:J2007)</f>
        <v>54000</v>
      </c>
      <c r="K1999" s="41"/>
      <c r="L1999" s="41">
        <f>SUM(L2001:L2007)</f>
        <v>125000</v>
      </c>
      <c r="M1999" s="41">
        <f>SUM(M2001:M2007)</f>
        <v>0</v>
      </c>
      <c r="N1999" s="41">
        <f>SUM(N2001:N2007)</f>
        <v>0</v>
      </c>
    </row>
    <row r="2000" spans="1:14">
      <c r="A2000" s="157" t="s">
        <v>12</v>
      </c>
      <c r="B2000" s="157" t="s">
        <v>994</v>
      </c>
      <c r="C2000" s="176" t="s">
        <v>660</v>
      </c>
      <c r="D2000" s="131"/>
      <c r="E2000" s="176" t="s">
        <v>7</v>
      </c>
      <c r="F2000" s="158"/>
      <c r="G2000" s="176" t="s">
        <v>7</v>
      </c>
      <c r="H2000" s="157" t="s">
        <v>12</v>
      </c>
      <c r="I2000" s="157" t="s">
        <v>994</v>
      </c>
      <c r="J2000" s="176" t="s">
        <v>660</v>
      </c>
      <c r="K2000" s="131"/>
      <c r="L2000" s="176" t="s">
        <v>7</v>
      </c>
      <c r="M2000" s="158"/>
      <c r="N2000" s="176" t="s">
        <v>7</v>
      </c>
    </row>
    <row r="2001" spans="1:14">
      <c r="A2001" s="52" t="s">
        <v>1277</v>
      </c>
      <c r="B2001" s="52" t="s">
        <v>5</v>
      </c>
      <c r="C2001" s="79">
        <v>54000</v>
      </c>
      <c r="D2001" s="79"/>
      <c r="E2001" s="132">
        <v>125000</v>
      </c>
      <c r="F2001" s="63"/>
      <c r="G2001" s="79"/>
      <c r="H2001" s="52" t="s">
        <v>1933</v>
      </c>
      <c r="I2001" s="52" t="s">
        <v>654</v>
      </c>
      <c r="J2001" s="79">
        <v>31000</v>
      </c>
      <c r="K2001" s="79"/>
      <c r="L2001" s="41">
        <v>90000</v>
      </c>
      <c r="M2001" s="63"/>
      <c r="N2001" s="79"/>
    </row>
    <row r="2002" spans="1:14">
      <c r="A2002" s="50"/>
      <c r="B2002" s="51"/>
      <c r="C2002" s="41"/>
      <c r="D2002" s="41"/>
      <c r="E2002" s="132"/>
      <c r="F2002" s="75"/>
      <c r="G2002" s="41"/>
      <c r="H2002" s="50"/>
      <c r="I2002" s="51"/>
      <c r="J2002" s="79">
        <v>0</v>
      </c>
      <c r="K2002" s="79"/>
      <c r="L2002" s="41"/>
      <c r="M2002" s="63"/>
      <c r="N2002" s="79"/>
    </row>
    <row r="2003" spans="1:14">
      <c r="A2003" s="50"/>
      <c r="B2003" s="51"/>
      <c r="C2003" s="41"/>
      <c r="D2003" s="41"/>
      <c r="E2003" s="132"/>
      <c r="F2003" s="75"/>
      <c r="G2003" s="41"/>
      <c r="H2003" s="50" t="s">
        <v>1100</v>
      </c>
      <c r="I2003" s="28" t="s">
        <v>664</v>
      </c>
      <c r="J2003" s="79">
        <v>11000</v>
      </c>
      <c r="K2003" s="79"/>
      <c r="L2003" s="41">
        <v>15000</v>
      </c>
      <c r="M2003" s="63"/>
      <c r="N2003" s="79"/>
    </row>
    <row r="2004" spans="1:14">
      <c r="A2004" s="50"/>
      <c r="B2004" s="51"/>
      <c r="C2004" s="41"/>
      <c r="D2004" s="41"/>
      <c r="E2004" s="132"/>
      <c r="F2004" s="75"/>
      <c r="G2004" s="41"/>
      <c r="H2004" s="50"/>
      <c r="I2004" s="51"/>
      <c r="J2004" s="79">
        <v>0</v>
      </c>
      <c r="K2004" s="79"/>
      <c r="L2004" s="41"/>
      <c r="M2004" s="63"/>
      <c r="N2004" s="79"/>
    </row>
    <row r="2005" spans="1:14">
      <c r="A2005" s="50"/>
      <c r="B2005" s="51"/>
      <c r="C2005" s="41"/>
      <c r="D2005" s="41"/>
      <c r="E2005" s="132"/>
      <c r="F2005" s="75"/>
      <c r="G2005" s="41"/>
      <c r="H2005" s="50" t="s">
        <v>277</v>
      </c>
      <c r="I2005" s="52" t="s">
        <v>657</v>
      </c>
      <c r="J2005" s="79">
        <v>2000</v>
      </c>
      <c r="K2005" s="79"/>
      <c r="L2005" s="41">
        <v>5000</v>
      </c>
      <c r="M2005" s="63"/>
      <c r="N2005" s="79"/>
    </row>
    <row r="2006" spans="1:14">
      <c r="A2006" s="50"/>
      <c r="B2006" s="51"/>
      <c r="C2006" s="41"/>
      <c r="D2006" s="41"/>
      <c r="E2006" s="132"/>
      <c r="F2006" s="75"/>
      <c r="G2006" s="41"/>
      <c r="H2006" s="50"/>
      <c r="I2006" s="51"/>
      <c r="J2006" s="79">
        <v>0</v>
      </c>
      <c r="K2006" s="79"/>
      <c r="L2006" s="41"/>
      <c r="M2006" s="63"/>
      <c r="N2006" s="79"/>
    </row>
    <row r="2007" spans="1:14">
      <c r="A2007" s="50"/>
      <c r="B2007" s="51"/>
      <c r="C2007" s="41"/>
      <c r="D2007" s="41"/>
      <c r="E2007" s="132"/>
      <c r="F2007" s="75"/>
      <c r="G2007" s="41"/>
      <c r="H2007" s="50" t="s">
        <v>272</v>
      </c>
      <c r="I2007" s="51" t="s">
        <v>593</v>
      </c>
      <c r="J2007" s="79">
        <v>10000</v>
      </c>
      <c r="K2007" s="79"/>
      <c r="L2007" s="41">
        <v>15000</v>
      </c>
      <c r="M2007" s="63"/>
      <c r="N2007" s="79"/>
    </row>
    <row r="2008" spans="1:14">
      <c r="A2008" s="50"/>
      <c r="B2008" s="51"/>
      <c r="C2008" s="41"/>
      <c r="D2008" s="41"/>
      <c r="E2008" s="132"/>
      <c r="F2008" s="75"/>
      <c r="G2008" s="41"/>
      <c r="H2008" s="50"/>
      <c r="I2008" s="51"/>
      <c r="J2008" s="79"/>
      <c r="K2008" s="79"/>
      <c r="L2008" s="79"/>
      <c r="M2008" s="63"/>
      <c r="N2008" s="79"/>
    </row>
    <row r="2009" spans="1:14">
      <c r="A2009" s="50"/>
      <c r="B2009" s="51"/>
      <c r="C2009" s="41"/>
      <c r="D2009" s="41"/>
      <c r="E2009" s="132"/>
      <c r="F2009" s="75"/>
      <c r="G2009" s="41"/>
      <c r="H2009" s="50"/>
      <c r="I2009" s="51"/>
      <c r="J2009" s="79"/>
      <c r="K2009" s="79"/>
      <c r="L2009" s="79"/>
      <c r="M2009" s="63"/>
      <c r="N2009" s="79"/>
    </row>
    <row r="2010" spans="1:14">
      <c r="A2010" s="50"/>
      <c r="B2010" s="51"/>
      <c r="C2010" s="41"/>
      <c r="D2010" s="41"/>
      <c r="E2010" s="132"/>
      <c r="F2010" s="75"/>
      <c r="G2010" s="41"/>
      <c r="H2010" s="50"/>
      <c r="I2010" s="51"/>
      <c r="J2010" s="79"/>
      <c r="K2010" s="79"/>
      <c r="L2010" s="79"/>
      <c r="M2010" s="63"/>
      <c r="N2010" s="79"/>
    </row>
    <row r="2011" spans="1:14">
      <c r="A2011" s="88" t="s">
        <v>27</v>
      </c>
      <c r="B2011" s="52" t="s">
        <v>25</v>
      </c>
      <c r="C2011" s="132">
        <f>SUM(C2013)</f>
        <v>73000</v>
      </c>
      <c r="D2011" s="132"/>
      <c r="E2011" s="132">
        <v>0</v>
      </c>
      <c r="F2011" s="63"/>
      <c r="G2011" s="132">
        <v>0</v>
      </c>
      <c r="H2011" s="88" t="s">
        <v>26</v>
      </c>
      <c r="I2011" s="52" t="s">
        <v>25</v>
      </c>
      <c r="J2011" s="132">
        <f>SUM(J2013)</f>
        <v>73000</v>
      </c>
      <c r="K2011" s="132"/>
      <c r="L2011" s="41"/>
      <c r="M2011" s="63"/>
      <c r="N2011" s="41"/>
    </row>
    <row r="2012" spans="1:14">
      <c r="A2012" s="157" t="s">
        <v>12</v>
      </c>
      <c r="B2012" s="157" t="s">
        <v>994</v>
      </c>
      <c r="C2012" s="176" t="s">
        <v>660</v>
      </c>
      <c r="D2012" s="131"/>
      <c r="E2012" s="176" t="s">
        <v>7</v>
      </c>
      <c r="F2012" s="158"/>
      <c r="G2012" s="176" t="s">
        <v>7</v>
      </c>
      <c r="H2012" s="157" t="s">
        <v>12</v>
      </c>
      <c r="I2012" s="157" t="s">
        <v>994</v>
      </c>
      <c r="J2012" s="176" t="s">
        <v>660</v>
      </c>
      <c r="K2012" s="131"/>
      <c r="L2012" s="176" t="s">
        <v>7</v>
      </c>
      <c r="M2012" s="158"/>
      <c r="N2012" s="176" t="s">
        <v>7</v>
      </c>
    </row>
    <row r="2013" spans="1:14">
      <c r="A2013" s="52" t="s">
        <v>1277</v>
      </c>
      <c r="B2013" s="52" t="s">
        <v>5</v>
      </c>
      <c r="C2013" s="79">
        <v>73000</v>
      </c>
      <c r="D2013" s="79"/>
      <c r="E2013" s="132"/>
      <c r="F2013" s="63"/>
      <c r="G2013" s="79"/>
      <c r="H2013" s="52" t="s">
        <v>1933</v>
      </c>
      <c r="I2013" s="52" t="s">
        <v>654</v>
      </c>
      <c r="J2013" s="79">
        <v>73000</v>
      </c>
      <c r="K2013" s="79"/>
      <c r="L2013" s="79"/>
      <c r="M2013" s="63"/>
      <c r="N2013" s="79"/>
    </row>
    <row r="2014" spans="1:14">
      <c r="A2014" s="52"/>
      <c r="B2014" s="52"/>
      <c r="C2014" s="41"/>
      <c r="D2014" s="41"/>
      <c r="E2014" s="132"/>
      <c r="F2014" s="75"/>
      <c r="G2014" s="41"/>
      <c r="H2014" s="52"/>
      <c r="I2014" s="52"/>
      <c r="J2014" s="41"/>
      <c r="K2014" s="41"/>
      <c r="L2014" s="41"/>
      <c r="M2014" s="41"/>
      <c r="N2014" s="73"/>
    </row>
    <row r="2015" spans="1:14">
      <c r="A2015" s="52"/>
      <c r="B2015" s="52"/>
      <c r="C2015" s="41"/>
      <c r="D2015" s="41"/>
      <c r="E2015" s="132"/>
      <c r="F2015" s="75"/>
      <c r="G2015" s="41"/>
      <c r="H2015" s="50"/>
      <c r="I2015" s="28"/>
      <c r="J2015" s="41"/>
      <c r="K2015" s="41"/>
      <c r="L2015" s="41"/>
      <c r="M2015" s="41"/>
      <c r="N2015" s="73"/>
    </row>
    <row r="2016" spans="1:14">
      <c r="A2016" s="52"/>
      <c r="B2016" s="52"/>
      <c r="C2016" s="41"/>
      <c r="D2016" s="41"/>
      <c r="E2016" s="132"/>
      <c r="F2016" s="75"/>
      <c r="G2016" s="41"/>
      <c r="H2016" s="50"/>
      <c r="I2016" s="51"/>
      <c r="J2016" s="41"/>
      <c r="K2016" s="41"/>
      <c r="L2016" s="41"/>
      <c r="M2016" s="41"/>
      <c r="N2016" s="73"/>
    </row>
    <row r="2017" spans="1:14">
      <c r="A2017" s="52"/>
      <c r="B2017" s="16" t="s">
        <v>1794</v>
      </c>
      <c r="C2017" s="41">
        <f>SUM(C2019,C2052,C2106,C2243,C2372)</f>
        <v>15001000</v>
      </c>
      <c r="D2017" s="41"/>
      <c r="E2017" s="41">
        <f>SUM(E2019,E2052,E2106,E2243,E2372)</f>
        <v>14890000</v>
      </c>
      <c r="F2017" s="41">
        <f>SUM(F2019,F2052,F2106,F2243,F2372)</f>
        <v>0</v>
      </c>
      <c r="G2017" s="41">
        <f>SUM(G2019,G2052,G2106,G2243,G2372)</f>
        <v>14116261.269999998</v>
      </c>
      <c r="H2017" s="52"/>
      <c r="I2017" s="16" t="s">
        <v>1794</v>
      </c>
      <c r="J2017" s="41">
        <f>SUM(J2019,J2052,J2106,J2243,J2372)</f>
        <v>19314500</v>
      </c>
      <c r="K2017" s="41"/>
      <c r="L2017" s="41">
        <f>SUM(L2019,L2052,L2106,L2243,L2372)</f>
        <v>18978000</v>
      </c>
      <c r="M2017" s="41">
        <f>SUM(M2019,M2052,M2106,M2243,M2372)</f>
        <v>0</v>
      </c>
      <c r="N2017" s="41">
        <f>SUM(N2019,N2052,N2106,N2243,N2372)</f>
        <v>19455770.780000001</v>
      </c>
    </row>
    <row r="2018" spans="1:14">
      <c r="A2018" s="129" t="s">
        <v>8</v>
      </c>
      <c r="B2018" s="37" t="s">
        <v>1306</v>
      </c>
      <c r="C2018" s="129" t="s">
        <v>8</v>
      </c>
      <c r="D2018" s="129"/>
      <c r="E2018" s="104" t="s">
        <v>8</v>
      </c>
      <c r="F2018" s="47"/>
      <c r="G2018" s="129" t="s">
        <v>8</v>
      </c>
      <c r="H2018" s="129" t="s">
        <v>8</v>
      </c>
      <c r="I2018" s="129" t="s">
        <v>8</v>
      </c>
      <c r="J2018" s="129" t="s">
        <v>8</v>
      </c>
      <c r="K2018" s="129"/>
      <c r="L2018" s="129" t="s">
        <v>8</v>
      </c>
      <c r="M2018" s="48"/>
      <c r="N2018" s="129" t="s">
        <v>8</v>
      </c>
    </row>
    <row r="2019" spans="1:14">
      <c r="A2019" s="48"/>
      <c r="B2019" s="52"/>
      <c r="C2019" s="41"/>
      <c r="D2019" s="41"/>
      <c r="E2019" s="41"/>
      <c r="F2019" s="75"/>
      <c r="G2019" s="41"/>
      <c r="H2019" s="52" t="s">
        <v>1377</v>
      </c>
      <c r="I2019" s="52" t="s">
        <v>126</v>
      </c>
      <c r="J2019" s="41">
        <f>SUM(J2021:J2049)</f>
        <v>3093000</v>
      </c>
      <c r="K2019" s="41"/>
      <c r="L2019" s="41">
        <f>SUM(L2021:L2049)</f>
        <v>3066600</v>
      </c>
      <c r="M2019" s="41">
        <f>SUM(M2021:M2049)</f>
        <v>0</v>
      </c>
      <c r="N2019" s="41">
        <f>SUM(N2021:N2049)</f>
        <v>3032367.97</v>
      </c>
    </row>
    <row r="2020" spans="1:14">
      <c r="A2020" s="157"/>
      <c r="B2020" s="157"/>
      <c r="C2020" s="176"/>
      <c r="D2020" s="131"/>
      <c r="E2020" s="176"/>
      <c r="F2020" s="158"/>
      <c r="G2020" s="176"/>
      <c r="H2020" s="157" t="s">
        <v>12</v>
      </c>
      <c r="I2020" s="157" t="s">
        <v>994</v>
      </c>
      <c r="J2020" s="176" t="s">
        <v>660</v>
      </c>
      <c r="K2020" s="131"/>
      <c r="L2020" s="176" t="s">
        <v>7</v>
      </c>
      <c r="M2020" s="158"/>
      <c r="N2020" s="176" t="s">
        <v>7</v>
      </c>
    </row>
    <row r="2021" spans="1:14">
      <c r="A2021" s="48"/>
      <c r="B2021" s="52"/>
      <c r="C2021" s="41"/>
      <c r="D2021" s="41"/>
      <c r="E2021" s="41"/>
      <c r="F2021" s="75"/>
      <c r="G2021" s="41"/>
      <c r="H2021" s="52" t="s">
        <v>1915</v>
      </c>
      <c r="I2021" s="52" t="s">
        <v>1353</v>
      </c>
      <c r="J2021" s="79">
        <v>2366000</v>
      </c>
      <c r="K2021" s="79"/>
      <c r="L2021" s="79">
        <v>2269800</v>
      </c>
      <c r="M2021" s="63"/>
      <c r="N2021" s="79">
        <v>2222256.75</v>
      </c>
    </row>
    <row r="2022" spans="1:14">
      <c r="A2022" s="48"/>
      <c r="B2022" s="52"/>
      <c r="C2022" s="41"/>
      <c r="D2022" s="41"/>
      <c r="E2022" s="41"/>
      <c r="F2022" s="75"/>
      <c r="G2022" s="41"/>
      <c r="H2022" s="52"/>
      <c r="I2022" s="52"/>
      <c r="J2022" s="79">
        <v>0</v>
      </c>
      <c r="K2022" s="79"/>
      <c r="L2022" s="79">
        <v>0</v>
      </c>
      <c r="M2022" s="63"/>
      <c r="N2022" s="79">
        <v>0</v>
      </c>
    </row>
    <row r="2023" spans="1:14">
      <c r="A2023" s="48"/>
      <c r="B2023" s="52"/>
      <c r="C2023" s="41"/>
      <c r="D2023" s="41"/>
      <c r="E2023" s="41"/>
      <c r="F2023" s="75"/>
      <c r="G2023" s="41"/>
      <c r="H2023" s="50" t="s">
        <v>1932</v>
      </c>
      <c r="I2023" s="16" t="s">
        <v>1369</v>
      </c>
      <c r="J2023" s="79">
        <v>85000</v>
      </c>
      <c r="K2023" s="79"/>
      <c r="L2023" s="79">
        <v>100000</v>
      </c>
      <c r="M2023" s="63"/>
      <c r="N2023" s="79">
        <v>84484.31</v>
      </c>
    </row>
    <row r="2024" spans="1:14">
      <c r="A2024" s="48"/>
      <c r="B2024" s="52"/>
      <c r="C2024" s="41"/>
      <c r="D2024" s="41"/>
      <c r="E2024" s="41"/>
      <c r="F2024" s="75"/>
      <c r="G2024" s="41"/>
      <c r="H2024" s="62"/>
      <c r="I2024" s="16"/>
      <c r="J2024" s="79">
        <v>0</v>
      </c>
      <c r="K2024" s="79"/>
      <c r="L2024" s="79">
        <v>0</v>
      </c>
      <c r="M2024" s="63"/>
      <c r="N2024" s="79">
        <v>0</v>
      </c>
    </row>
    <row r="2025" spans="1:14">
      <c r="A2025" s="48"/>
      <c r="C2025" s="41"/>
      <c r="D2025" s="41"/>
      <c r="E2025" s="41"/>
      <c r="F2025" s="75"/>
      <c r="G2025" s="41"/>
      <c r="H2025" s="50" t="s">
        <v>102</v>
      </c>
      <c r="I2025" s="52" t="s">
        <v>647</v>
      </c>
      <c r="J2025" s="79">
        <v>1200</v>
      </c>
      <c r="K2025" s="79"/>
      <c r="L2025" s="79">
        <v>1200</v>
      </c>
      <c r="M2025" s="63"/>
      <c r="N2025" s="79">
        <v>1498.6</v>
      </c>
    </row>
    <row r="2026" spans="1:14">
      <c r="A2026" s="48"/>
      <c r="B2026" s="52"/>
      <c r="C2026" s="41"/>
      <c r="D2026" s="41"/>
      <c r="E2026" s="41"/>
      <c r="F2026" s="75"/>
      <c r="G2026" s="41"/>
      <c r="H2026" s="62"/>
      <c r="I2026" s="16"/>
      <c r="J2026" s="79">
        <v>0</v>
      </c>
      <c r="K2026" s="79"/>
      <c r="L2026" s="79">
        <v>0</v>
      </c>
      <c r="M2026" s="63"/>
      <c r="N2026" s="79">
        <v>0</v>
      </c>
    </row>
    <row r="2027" spans="1:14">
      <c r="A2027" s="48"/>
      <c r="B2027" s="52"/>
      <c r="C2027" s="41"/>
      <c r="D2027" s="41"/>
      <c r="E2027" s="41"/>
      <c r="F2027" s="75"/>
      <c r="G2027" s="41"/>
      <c r="H2027" s="52" t="s">
        <v>1772</v>
      </c>
      <c r="I2027" s="52" t="s">
        <v>1358</v>
      </c>
      <c r="J2027" s="79">
        <v>2300</v>
      </c>
      <c r="K2027" s="79"/>
      <c r="L2027" s="79">
        <v>2300</v>
      </c>
      <c r="M2027" s="63"/>
      <c r="N2027" s="79">
        <v>1882</v>
      </c>
    </row>
    <row r="2028" spans="1:14">
      <c r="A2028" s="48"/>
      <c r="B2028" s="52"/>
      <c r="C2028" s="41"/>
      <c r="D2028" s="41"/>
      <c r="E2028" s="41"/>
      <c r="F2028" s="75"/>
      <c r="G2028" s="41"/>
      <c r="H2028" s="50"/>
      <c r="I2028" s="52"/>
      <c r="J2028" s="79">
        <v>0</v>
      </c>
      <c r="K2028" s="79"/>
      <c r="L2028" s="79">
        <v>0</v>
      </c>
      <c r="M2028" s="63"/>
      <c r="N2028" s="79">
        <v>0</v>
      </c>
    </row>
    <row r="2029" spans="1:14">
      <c r="A2029" s="48"/>
      <c r="C2029" s="41"/>
      <c r="D2029" s="41"/>
      <c r="E2029" s="41"/>
      <c r="F2029" s="75"/>
      <c r="G2029" s="41"/>
      <c r="H2029" s="50" t="s">
        <v>1922</v>
      </c>
      <c r="I2029" s="52" t="s">
        <v>127</v>
      </c>
      <c r="J2029" s="79">
        <v>68300</v>
      </c>
      <c r="K2029" s="79"/>
      <c r="L2029" s="79">
        <v>64000</v>
      </c>
      <c r="M2029" s="63"/>
      <c r="N2029" s="79">
        <v>65028.639999999999</v>
      </c>
    </row>
    <row r="2030" spans="1:14">
      <c r="A2030" s="48"/>
      <c r="B2030" s="52"/>
      <c r="C2030" s="41"/>
      <c r="D2030" s="41"/>
      <c r="E2030" s="41"/>
      <c r="F2030" s="75"/>
      <c r="G2030" s="41"/>
      <c r="H2030" s="52"/>
      <c r="I2030" s="52"/>
      <c r="J2030" s="79">
        <v>0</v>
      </c>
      <c r="K2030" s="79"/>
      <c r="L2030" s="79">
        <v>0</v>
      </c>
      <c r="M2030" s="63"/>
      <c r="N2030" s="79">
        <v>0</v>
      </c>
    </row>
    <row r="2031" spans="1:14">
      <c r="A2031" s="48"/>
      <c r="C2031" s="41"/>
      <c r="D2031" s="41"/>
      <c r="E2031" s="41"/>
      <c r="F2031" s="75"/>
      <c r="G2031" s="41"/>
      <c r="H2031" s="52" t="s">
        <v>1923</v>
      </c>
      <c r="I2031" s="52" t="s">
        <v>1361</v>
      </c>
      <c r="J2031" s="79">
        <v>29300</v>
      </c>
      <c r="K2031" s="79"/>
      <c r="L2031" s="79">
        <v>24000</v>
      </c>
      <c r="M2031" s="63"/>
      <c r="N2031" s="79">
        <v>28994.47</v>
      </c>
    </row>
    <row r="2032" spans="1:14">
      <c r="A2032" s="48"/>
      <c r="B2032" s="52"/>
      <c r="C2032" s="41"/>
      <c r="D2032" s="41"/>
      <c r="E2032" s="41"/>
      <c r="F2032" s="75"/>
      <c r="G2032" s="41"/>
      <c r="H2032" s="50"/>
      <c r="I2032" s="52"/>
      <c r="J2032" s="79">
        <v>0</v>
      </c>
      <c r="K2032" s="79"/>
      <c r="L2032" s="79">
        <v>0</v>
      </c>
      <c r="M2032" s="63"/>
      <c r="N2032" s="79">
        <v>0</v>
      </c>
    </row>
    <row r="2033" spans="1:14">
      <c r="A2033" s="48"/>
      <c r="C2033" s="41"/>
      <c r="D2033" s="41"/>
      <c r="E2033" s="41"/>
      <c r="F2033" s="75"/>
      <c r="G2033" s="41"/>
      <c r="H2033" s="52" t="s">
        <v>1924</v>
      </c>
      <c r="I2033" s="52" t="s">
        <v>648</v>
      </c>
      <c r="J2033" s="79">
        <v>10000</v>
      </c>
      <c r="K2033" s="79"/>
      <c r="L2033" s="79">
        <v>10000</v>
      </c>
      <c r="M2033" s="63"/>
      <c r="N2033" s="79">
        <v>15030.35</v>
      </c>
    </row>
    <row r="2034" spans="1:14">
      <c r="A2034" s="48"/>
      <c r="B2034" s="52"/>
      <c r="C2034" s="41"/>
      <c r="D2034" s="41"/>
      <c r="E2034" s="41"/>
      <c r="F2034" s="75"/>
      <c r="G2034" s="41"/>
      <c r="H2034" s="52"/>
      <c r="I2034" s="52"/>
      <c r="J2034" s="79">
        <v>0</v>
      </c>
      <c r="K2034" s="79"/>
      <c r="L2034" s="79">
        <v>0</v>
      </c>
      <c r="M2034" s="63"/>
      <c r="N2034" s="79">
        <v>0</v>
      </c>
    </row>
    <row r="2035" spans="1:14">
      <c r="A2035" s="48"/>
      <c r="B2035" s="52"/>
      <c r="C2035" s="41"/>
      <c r="D2035" s="41"/>
      <c r="E2035" s="139"/>
      <c r="F2035" s="128"/>
      <c r="G2035" s="41"/>
      <c r="H2035" s="52" t="s">
        <v>453</v>
      </c>
      <c r="I2035" s="52" t="s">
        <v>1363</v>
      </c>
      <c r="J2035" s="79">
        <v>18000</v>
      </c>
      <c r="K2035" s="79"/>
      <c r="L2035" s="79">
        <v>18000</v>
      </c>
      <c r="M2035" s="63"/>
      <c r="N2035" s="79">
        <v>48355.9</v>
      </c>
    </row>
    <row r="2036" spans="1:14">
      <c r="A2036" s="48"/>
      <c r="B2036" s="52"/>
      <c r="C2036" s="41"/>
      <c r="D2036" s="41"/>
      <c r="E2036" s="139"/>
      <c r="F2036" s="128"/>
      <c r="G2036" s="41"/>
      <c r="H2036" s="50"/>
      <c r="I2036" s="52"/>
      <c r="J2036" s="79">
        <v>0</v>
      </c>
      <c r="K2036" s="79"/>
      <c r="L2036" s="79">
        <v>0</v>
      </c>
      <c r="M2036" s="63"/>
      <c r="N2036" s="79">
        <v>0</v>
      </c>
    </row>
    <row r="2037" spans="1:14">
      <c r="A2037" s="48"/>
      <c r="B2037" s="48"/>
      <c r="C2037" s="41"/>
      <c r="D2037" s="41"/>
      <c r="E2037" s="104"/>
      <c r="F2037" s="47"/>
      <c r="G2037" s="41"/>
      <c r="H2037" s="50" t="s">
        <v>1926</v>
      </c>
      <c r="I2037" s="52" t="s">
        <v>1364</v>
      </c>
      <c r="J2037" s="79">
        <v>5400</v>
      </c>
      <c r="K2037" s="79"/>
      <c r="L2037" s="79">
        <v>5400</v>
      </c>
      <c r="M2037" s="63"/>
      <c r="N2037" s="79">
        <v>4902.38</v>
      </c>
    </row>
    <row r="2038" spans="1:14">
      <c r="A2038" s="48"/>
      <c r="B2038" s="48"/>
      <c r="C2038" s="41"/>
      <c r="D2038" s="41"/>
      <c r="E2038" s="104"/>
      <c r="F2038" s="47"/>
      <c r="G2038" s="41"/>
      <c r="H2038" s="62"/>
      <c r="I2038" s="16"/>
      <c r="J2038" s="79">
        <v>0</v>
      </c>
      <c r="K2038" s="79"/>
      <c r="L2038" s="79">
        <v>0</v>
      </c>
      <c r="M2038" s="63"/>
      <c r="N2038" s="79">
        <v>0</v>
      </c>
    </row>
    <row r="2039" spans="1:14">
      <c r="A2039" s="48"/>
      <c r="B2039" s="48"/>
      <c r="C2039" s="41"/>
      <c r="D2039" s="41"/>
      <c r="E2039" s="104"/>
      <c r="F2039" s="47"/>
      <c r="G2039" s="41"/>
      <c r="H2039" s="52" t="s">
        <v>1097</v>
      </c>
      <c r="I2039" s="52" t="s">
        <v>1365</v>
      </c>
      <c r="J2039" s="79">
        <v>24500</v>
      </c>
      <c r="K2039" s="79"/>
      <c r="L2039" s="79">
        <v>11900</v>
      </c>
      <c r="M2039" s="63"/>
      <c r="N2039" s="79">
        <v>23312.959999999999</v>
      </c>
    </row>
    <row r="2040" spans="1:14">
      <c r="A2040" s="48"/>
      <c r="B2040" s="48"/>
      <c r="C2040" s="41"/>
      <c r="D2040" s="41"/>
      <c r="E2040" s="104"/>
      <c r="F2040" s="47"/>
      <c r="G2040" s="41"/>
      <c r="H2040" s="50"/>
      <c r="I2040" s="52"/>
      <c r="J2040" s="79">
        <v>0</v>
      </c>
      <c r="K2040" s="79"/>
      <c r="L2040" s="79">
        <v>0</v>
      </c>
      <c r="M2040" s="63"/>
      <c r="N2040" s="79">
        <v>0</v>
      </c>
    </row>
    <row r="2041" spans="1:14">
      <c r="A2041" s="48"/>
      <c r="B2041" s="48"/>
      <c r="C2041" s="41"/>
      <c r="D2041" s="41"/>
      <c r="E2041" s="104"/>
      <c r="F2041" s="47"/>
      <c r="G2041" s="41"/>
      <c r="H2041" s="50" t="s">
        <v>1938</v>
      </c>
      <c r="I2041" s="52" t="s">
        <v>645</v>
      </c>
      <c r="J2041" s="79">
        <v>100000</v>
      </c>
      <c r="K2041" s="79"/>
      <c r="L2041" s="79">
        <v>100000</v>
      </c>
      <c r="M2041" s="63"/>
      <c r="N2041" s="79">
        <v>101918</v>
      </c>
    </row>
    <row r="2042" spans="1:14">
      <c r="A2042" s="48"/>
      <c r="B2042" s="48"/>
      <c r="C2042" s="41"/>
      <c r="D2042" s="41"/>
      <c r="E2042" s="104"/>
      <c r="F2042" s="47"/>
      <c r="G2042" s="41"/>
      <c r="H2042" s="62"/>
      <c r="I2042" s="16"/>
      <c r="J2042" s="79">
        <v>0</v>
      </c>
      <c r="K2042" s="79"/>
      <c r="L2042" s="79">
        <v>0</v>
      </c>
      <c r="M2042" s="63"/>
      <c r="N2042" s="79">
        <v>0</v>
      </c>
    </row>
    <row r="2043" spans="1:14">
      <c r="A2043" s="48"/>
      <c r="B2043" s="48"/>
      <c r="C2043" s="41"/>
      <c r="D2043" s="41"/>
      <c r="E2043" s="104"/>
      <c r="F2043" s="47"/>
      <c r="G2043" s="41"/>
      <c r="H2043" s="52" t="s">
        <v>277</v>
      </c>
      <c r="I2043" s="52" t="s">
        <v>128</v>
      </c>
      <c r="J2043" s="79">
        <v>175000</v>
      </c>
      <c r="K2043" s="79"/>
      <c r="L2043" s="79">
        <v>175000</v>
      </c>
      <c r="M2043" s="63"/>
      <c r="N2043" s="79">
        <v>157257.69</v>
      </c>
    </row>
    <row r="2044" spans="1:14">
      <c r="A2044" s="48"/>
      <c r="B2044" s="48"/>
      <c r="C2044" s="41"/>
      <c r="D2044" s="41"/>
      <c r="E2044" s="104"/>
      <c r="F2044" s="47"/>
      <c r="G2044" s="41"/>
      <c r="H2044" s="52"/>
      <c r="I2044" s="52"/>
      <c r="J2044" s="79">
        <v>0</v>
      </c>
      <c r="K2044" s="79"/>
      <c r="L2044" s="79">
        <v>0</v>
      </c>
      <c r="M2044" s="63"/>
      <c r="N2044" s="79">
        <v>0</v>
      </c>
    </row>
    <row r="2045" spans="1:14">
      <c r="A2045" s="48"/>
      <c r="B2045" s="48"/>
      <c r="C2045" s="41"/>
      <c r="D2045" s="41"/>
      <c r="E2045" s="104"/>
      <c r="F2045" s="47"/>
      <c r="G2045" s="41"/>
      <c r="H2045" s="52" t="s">
        <v>1940</v>
      </c>
      <c r="I2045" s="52" t="s">
        <v>129</v>
      </c>
      <c r="J2045" s="79">
        <v>16000</v>
      </c>
      <c r="K2045" s="79"/>
      <c r="L2045" s="79">
        <v>20000</v>
      </c>
      <c r="M2045" s="63"/>
      <c r="N2045" s="79">
        <v>43180.71</v>
      </c>
    </row>
    <row r="2046" spans="1:14">
      <c r="A2046" s="48"/>
      <c r="B2046" s="48"/>
      <c r="C2046" s="41"/>
      <c r="D2046" s="41"/>
      <c r="E2046" s="104"/>
      <c r="F2046" s="47"/>
      <c r="G2046" s="41"/>
      <c r="H2046" s="52"/>
      <c r="I2046" s="52"/>
      <c r="J2046" s="79">
        <v>0</v>
      </c>
      <c r="K2046" s="79"/>
      <c r="L2046" s="79">
        <v>0</v>
      </c>
      <c r="M2046" s="63"/>
      <c r="N2046" s="79">
        <v>0</v>
      </c>
    </row>
    <row r="2047" spans="1:14">
      <c r="A2047" s="48"/>
      <c r="B2047" s="48"/>
      <c r="C2047" s="41"/>
      <c r="D2047" s="41"/>
      <c r="E2047" s="104"/>
      <c r="F2047" s="47"/>
      <c r="G2047" s="41"/>
      <c r="H2047" s="52" t="s">
        <v>273</v>
      </c>
      <c r="I2047" s="52" t="s">
        <v>130</v>
      </c>
      <c r="J2047" s="79">
        <v>100000</v>
      </c>
      <c r="K2047" s="79"/>
      <c r="L2047" s="79">
        <v>180000</v>
      </c>
      <c r="M2047" s="63"/>
      <c r="N2047" s="79">
        <v>142513.10999999999</v>
      </c>
    </row>
    <row r="2048" spans="1:14">
      <c r="A2048" s="48"/>
      <c r="B2048" s="48"/>
      <c r="C2048" s="41"/>
      <c r="D2048" s="41"/>
      <c r="E2048" s="104"/>
      <c r="F2048" s="47"/>
      <c r="G2048" s="41"/>
      <c r="H2048" s="50"/>
      <c r="I2048" s="52"/>
      <c r="J2048" s="79">
        <v>0</v>
      </c>
      <c r="K2048" s="79"/>
      <c r="L2048" s="79">
        <v>0</v>
      </c>
      <c r="M2048" s="63"/>
      <c r="N2048" s="79">
        <v>0</v>
      </c>
    </row>
    <row r="2049" spans="1:14">
      <c r="A2049" s="48"/>
      <c r="B2049" s="48"/>
      <c r="C2049" s="41"/>
      <c r="D2049" s="41"/>
      <c r="E2049" s="104"/>
      <c r="F2049" s="47"/>
      <c r="G2049" s="41"/>
      <c r="H2049" s="50" t="s">
        <v>270</v>
      </c>
      <c r="I2049" s="52" t="s">
        <v>131</v>
      </c>
      <c r="J2049" s="79">
        <v>92000</v>
      </c>
      <c r="K2049" s="79"/>
      <c r="L2049" s="79">
        <v>85000</v>
      </c>
      <c r="M2049" s="63"/>
      <c r="N2049" s="79">
        <v>91752.1</v>
      </c>
    </row>
    <row r="2050" spans="1:14">
      <c r="A2050" s="48"/>
      <c r="B2050" s="48"/>
      <c r="C2050" s="41"/>
      <c r="D2050" s="41"/>
      <c r="E2050" s="104"/>
      <c r="F2050" s="47"/>
      <c r="G2050" s="41"/>
      <c r="H2050" s="50"/>
      <c r="I2050" s="52"/>
      <c r="J2050" s="79">
        <v>0</v>
      </c>
      <c r="K2050" s="79"/>
      <c r="L2050" s="79">
        <v>0</v>
      </c>
      <c r="M2050" s="63"/>
      <c r="N2050" s="79"/>
    </row>
    <row r="2051" spans="1:14">
      <c r="A2051" s="48"/>
      <c r="B2051" s="48"/>
      <c r="C2051" s="41"/>
      <c r="D2051" s="41"/>
      <c r="E2051" s="104"/>
      <c r="F2051" s="47"/>
      <c r="G2051" s="41"/>
      <c r="H2051" s="50"/>
      <c r="I2051" s="52"/>
      <c r="J2051" s="79">
        <v>0</v>
      </c>
      <c r="K2051" s="79"/>
      <c r="L2051" s="79">
        <v>0</v>
      </c>
      <c r="M2051" s="63"/>
      <c r="N2051" s="79">
        <v>0</v>
      </c>
    </row>
    <row r="2052" spans="1:14">
      <c r="A2052" s="48"/>
      <c r="B2052" s="50" t="s">
        <v>1858</v>
      </c>
      <c r="C2052" s="41">
        <f>SUM(C2054,C2078,C2090,C2098)</f>
        <v>8433000</v>
      </c>
      <c r="D2052" s="41"/>
      <c r="E2052" s="41">
        <f>SUM(E2054,E2078,E2090,E2098)</f>
        <v>8170000</v>
      </c>
      <c r="F2052" s="41">
        <f>SUM(F2054,F2078,F2090,F2098)</f>
        <v>0</v>
      </c>
      <c r="G2052" s="41">
        <f>SUM(G2054,G2078,G2090,G2098)</f>
        <v>8219574.3499999996</v>
      </c>
      <c r="H2052" s="48"/>
      <c r="I2052" s="50" t="s">
        <v>1858</v>
      </c>
      <c r="J2052" s="41">
        <f>SUM(J2054,J2078,J2090,J2098)</f>
        <v>8708500</v>
      </c>
      <c r="K2052" s="41"/>
      <c r="L2052" s="41">
        <f>SUM(L2054,L2078,L2090,L2098)</f>
        <v>8445600</v>
      </c>
      <c r="M2052" s="41">
        <f>SUM(M2054,M2078,M2090,M2098)</f>
        <v>0</v>
      </c>
      <c r="N2052" s="41">
        <f>SUM(N2054,N2078,N2090,N2098)</f>
        <v>8434890.3100000005</v>
      </c>
    </row>
    <row r="2053" spans="1:14">
      <c r="A2053" s="157" t="s">
        <v>12</v>
      </c>
      <c r="B2053" s="157" t="s">
        <v>994</v>
      </c>
      <c r="C2053" s="176" t="s">
        <v>660</v>
      </c>
      <c r="D2053" s="131"/>
      <c r="E2053" s="176" t="s">
        <v>7</v>
      </c>
      <c r="F2053" s="158"/>
      <c r="G2053" s="176" t="s">
        <v>7</v>
      </c>
      <c r="H2053" s="157" t="s">
        <v>12</v>
      </c>
      <c r="I2053" s="157" t="s">
        <v>994</v>
      </c>
      <c r="J2053" s="176" t="s">
        <v>660</v>
      </c>
      <c r="K2053" s="131"/>
      <c r="L2053" s="176" t="s">
        <v>7</v>
      </c>
      <c r="M2053" s="158"/>
      <c r="N2053" s="176" t="s">
        <v>7</v>
      </c>
    </row>
    <row r="2054" spans="1:14">
      <c r="A2054" s="52" t="s">
        <v>534</v>
      </c>
      <c r="B2054" s="52" t="s">
        <v>1670</v>
      </c>
      <c r="C2054" s="41">
        <f>SUM(C2056:C2060)</f>
        <v>7800000</v>
      </c>
      <c r="D2054" s="41"/>
      <c r="E2054" s="41">
        <f>SUM(E2056:E2060)</f>
        <v>7360000</v>
      </c>
      <c r="F2054" s="41">
        <f>SUM(F2056:F2060)</f>
        <v>0</v>
      </c>
      <c r="G2054" s="41">
        <f>SUM(G2056:G2060)</f>
        <v>7555498.1500000004</v>
      </c>
      <c r="H2054" s="52" t="s">
        <v>1378</v>
      </c>
      <c r="I2054" s="52" t="s">
        <v>1670</v>
      </c>
      <c r="J2054" s="115">
        <f>SUM(J2056:J2077)</f>
        <v>7600000</v>
      </c>
      <c r="K2054" s="115"/>
      <c r="L2054" s="115">
        <f>SUM(L2056:L2077)</f>
        <v>6917600</v>
      </c>
      <c r="M2054" s="115">
        <f>SUM(M2056:M2077)</f>
        <v>0</v>
      </c>
      <c r="N2054" s="115">
        <f>SUM(N2056:N2077)</f>
        <v>7026186.5299999993</v>
      </c>
    </row>
    <row r="2055" spans="1:14">
      <c r="A2055" s="157" t="s">
        <v>12</v>
      </c>
      <c r="B2055" s="157" t="s">
        <v>994</v>
      </c>
      <c r="C2055" s="176" t="s">
        <v>660</v>
      </c>
      <c r="D2055" s="131"/>
      <c r="E2055" s="176" t="s">
        <v>7</v>
      </c>
      <c r="F2055" s="158"/>
      <c r="G2055" s="176" t="s">
        <v>7</v>
      </c>
      <c r="H2055" s="157" t="s">
        <v>12</v>
      </c>
      <c r="I2055" s="157" t="s">
        <v>994</v>
      </c>
      <c r="J2055" s="176" t="s">
        <v>660</v>
      </c>
      <c r="K2055" s="131"/>
      <c r="L2055" s="176" t="s">
        <v>7</v>
      </c>
      <c r="M2055" s="158"/>
      <c r="N2055" s="176" t="s">
        <v>7</v>
      </c>
    </row>
    <row r="2056" spans="1:14">
      <c r="A2056" s="52" t="s">
        <v>1277</v>
      </c>
      <c r="B2056" s="52" t="s">
        <v>5</v>
      </c>
      <c r="C2056" s="79">
        <v>7700000</v>
      </c>
      <c r="D2056" s="79"/>
      <c r="E2056" s="132">
        <v>7150000</v>
      </c>
      <c r="F2056" s="63"/>
      <c r="G2056" s="79">
        <v>7323172.3799999999</v>
      </c>
      <c r="H2056" s="52" t="s">
        <v>1933</v>
      </c>
      <c r="I2056" s="52" t="s">
        <v>1353</v>
      </c>
      <c r="J2056" s="79">
        <v>6300000</v>
      </c>
      <c r="K2056" s="79"/>
      <c r="L2056" s="79">
        <v>5600000</v>
      </c>
      <c r="M2056" s="63"/>
      <c r="N2056" s="79">
        <v>5863300.6399999997</v>
      </c>
    </row>
    <row r="2057" spans="1:14">
      <c r="A2057" s="62"/>
      <c r="C2057" s="79">
        <v>0</v>
      </c>
      <c r="D2057" s="79"/>
      <c r="E2057" s="132">
        <v>0</v>
      </c>
      <c r="F2057" s="63"/>
      <c r="G2057" s="79">
        <v>0</v>
      </c>
      <c r="H2057" s="62"/>
      <c r="I2057" s="16"/>
      <c r="J2057" s="79">
        <v>0</v>
      </c>
      <c r="K2057" s="79"/>
      <c r="L2057" s="79">
        <v>0</v>
      </c>
      <c r="M2057" s="63"/>
      <c r="N2057" s="79">
        <v>0</v>
      </c>
    </row>
    <row r="2058" spans="1:14">
      <c r="A2058" s="50" t="s">
        <v>372</v>
      </c>
      <c r="B2058" s="52" t="s">
        <v>1859</v>
      </c>
      <c r="C2058" s="79">
        <v>20000</v>
      </c>
      <c r="D2058" s="79"/>
      <c r="E2058" s="132">
        <v>80000</v>
      </c>
      <c r="F2058" s="63"/>
      <c r="G2058" s="79">
        <v>59598.57</v>
      </c>
      <c r="H2058" s="50" t="s">
        <v>1920</v>
      </c>
      <c r="I2058" s="52" t="s">
        <v>659</v>
      </c>
      <c r="J2058" s="79">
        <v>2600</v>
      </c>
      <c r="K2058" s="79"/>
      <c r="L2058" s="79">
        <v>2600</v>
      </c>
      <c r="M2058" s="63"/>
      <c r="N2058" s="79">
        <v>1930.67</v>
      </c>
    </row>
    <row r="2059" spans="1:14">
      <c r="A2059" s="62"/>
      <c r="C2059" s="79">
        <v>0</v>
      </c>
      <c r="D2059" s="79"/>
      <c r="E2059" s="132">
        <v>0</v>
      </c>
      <c r="F2059" s="63"/>
      <c r="G2059" s="79">
        <v>0</v>
      </c>
      <c r="H2059" s="62"/>
      <c r="I2059" s="16"/>
      <c r="J2059" s="79">
        <v>0</v>
      </c>
      <c r="K2059" s="79"/>
      <c r="L2059" s="79">
        <v>0</v>
      </c>
      <c r="M2059" s="63"/>
      <c r="N2059" s="79">
        <v>0</v>
      </c>
    </row>
    <row r="2060" spans="1:14">
      <c r="A2060" s="52" t="s">
        <v>373</v>
      </c>
      <c r="B2060" s="52" t="s">
        <v>1860</v>
      </c>
      <c r="C2060" s="79">
        <v>80000</v>
      </c>
      <c r="D2060" s="79"/>
      <c r="E2060" s="132">
        <v>130000</v>
      </c>
      <c r="F2060" s="63"/>
      <c r="G2060" s="79">
        <v>172727.2</v>
      </c>
      <c r="H2060" s="52" t="s">
        <v>332</v>
      </c>
      <c r="I2060" s="52" t="s">
        <v>1361</v>
      </c>
      <c r="J2060" s="79">
        <v>18200</v>
      </c>
      <c r="K2060" s="79"/>
      <c r="L2060" s="79">
        <v>24000</v>
      </c>
      <c r="M2060" s="63"/>
      <c r="N2060" s="79">
        <v>18148.46</v>
      </c>
    </row>
    <row r="2061" spans="1:14">
      <c r="A2061" s="56"/>
      <c r="B2061" s="52"/>
      <c r="C2061" s="41"/>
      <c r="D2061" s="41"/>
      <c r="E2061" s="115"/>
      <c r="F2061" s="77"/>
      <c r="G2061" s="41"/>
      <c r="H2061" s="56"/>
      <c r="I2061" s="52"/>
      <c r="J2061" s="79">
        <v>0</v>
      </c>
      <c r="K2061" s="79"/>
      <c r="L2061" s="79">
        <v>0</v>
      </c>
      <c r="M2061" s="63"/>
      <c r="N2061" s="79">
        <v>0</v>
      </c>
    </row>
    <row r="2062" spans="1:14">
      <c r="A2062" s="52"/>
      <c r="B2062" s="52"/>
      <c r="C2062" s="41"/>
      <c r="D2062" s="41"/>
      <c r="E2062" s="115"/>
      <c r="F2062" s="77"/>
      <c r="G2062" s="41"/>
      <c r="H2062" s="52" t="s">
        <v>1924</v>
      </c>
      <c r="I2062" s="52" t="s">
        <v>648</v>
      </c>
      <c r="J2062" s="79">
        <v>14500</v>
      </c>
      <c r="K2062" s="79"/>
      <c r="L2062" s="79">
        <v>14500</v>
      </c>
      <c r="M2062" s="63"/>
      <c r="N2062" s="79">
        <v>13824.78</v>
      </c>
    </row>
    <row r="2063" spans="1:14">
      <c r="A2063" s="62"/>
      <c r="C2063" s="41"/>
      <c r="D2063" s="41"/>
      <c r="E2063" s="115"/>
      <c r="F2063" s="77"/>
      <c r="G2063" s="41"/>
      <c r="H2063" s="62"/>
      <c r="I2063" s="16"/>
      <c r="J2063" s="79">
        <v>0</v>
      </c>
      <c r="K2063" s="79"/>
      <c r="L2063" s="79">
        <v>0</v>
      </c>
      <c r="M2063" s="63"/>
      <c r="N2063" s="79">
        <v>0</v>
      </c>
    </row>
    <row r="2064" spans="1:14">
      <c r="A2064" s="52"/>
      <c r="B2064" s="52"/>
      <c r="C2064" s="41"/>
      <c r="D2064" s="41"/>
      <c r="E2064" s="115"/>
      <c r="F2064" s="77"/>
      <c r="G2064" s="41"/>
      <c r="H2064" s="52" t="s">
        <v>1927</v>
      </c>
      <c r="I2064" s="52" t="s">
        <v>1365</v>
      </c>
      <c r="J2064" s="79">
        <v>200</v>
      </c>
      <c r="K2064" s="79"/>
      <c r="L2064" s="79">
        <v>1000</v>
      </c>
      <c r="M2064" s="63"/>
      <c r="N2064" s="79">
        <v>194.34</v>
      </c>
    </row>
    <row r="2065" spans="1:14">
      <c r="A2065" s="52"/>
      <c r="B2065" s="52"/>
      <c r="C2065" s="41"/>
      <c r="D2065" s="41"/>
      <c r="E2065" s="115"/>
      <c r="F2065" s="77"/>
      <c r="G2065" s="41"/>
      <c r="H2065" s="52"/>
      <c r="I2065" s="52"/>
      <c r="J2065" s="79">
        <v>0</v>
      </c>
      <c r="K2065" s="79"/>
      <c r="L2065" s="79">
        <v>0</v>
      </c>
      <c r="M2065" s="63"/>
      <c r="N2065" s="79">
        <v>0</v>
      </c>
    </row>
    <row r="2066" spans="1:14">
      <c r="A2066" s="52"/>
      <c r="B2066" s="52"/>
      <c r="C2066" s="41"/>
      <c r="D2066" s="41"/>
      <c r="E2066" s="115"/>
      <c r="F2066" s="77"/>
      <c r="G2066" s="41"/>
      <c r="H2066" s="52" t="s">
        <v>1100</v>
      </c>
      <c r="I2066" s="52" t="s">
        <v>664</v>
      </c>
      <c r="J2066" s="79">
        <v>15500</v>
      </c>
      <c r="K2066" s="79"/>
      <c r="L2066" s="79">
        <v>15500</v>
      </c>
      <c r="M2066" s="63"/>
      <c r="N2066" s="79">
        <v>10105</v>
      </c>
    </row>
    <row r="2067" spans="1:14">
      <c r="C2067" s="41"/>
      <c r="D2067" s="41"/>
      <c r="E2067" s="115"/>
      <c r="F2067" s="77"/>
      <c r="G2067" s="41"/>
      <c r="I2067" s="16"/>
      <c r="J2067" s="79">
        <v>0</v>
      </c>
      <c r="K2067" s="79"/>
      <c r="L2067" s="79">
        <v>0</v>
      </c>
      <c r="M2067" s="63"/>
      <c r="N2067" s="79">
        <v>0</v>
      </c>
    </row>
    <row r="2068" spans="1:14">
      <c r="A2068" s="52"/>
      <c r="B2068" s="52"/>
      <c r="C2068" s="41"/>
      <c r="D2068" s="41"/>
      <c r="E2068" s="115"/>
      <c r="F2068" s="77"/>
      <c r="G2068" s="41"/>
      <c r="H2068" s="52" t="s">
        <v>1758</v>
      </c>
      <c r="I2068" s="52" t="s">
        <v>1502</v>
      </c>
      <c r="J2068" s="79">
        <v>430000</v>
      </c>
      <c r="K2068" s="79"/>
      <c r="L2068" s="79">
        <v>430000</v>
      </c>
      <c r="M2068" s="63"/>
      <c r="N2068" s="79">
        <v>312849.33</v>
      </c>
    </row>
    <row r="2069" spans="1:14">
      <c r="A2069" s="62"/>
      <c r="C2069" s="41"/>
      <c r="D2069" s="41"/>
      <c r="E2069" s="115"/>
      <c r="F2069" s="77"/>
      <c r="G2069" s="41"/>
      <c r="H2069" s="62"/>
      <c r="I2069" s="16"/>
      <c r="J2069" s="79">
        <v>0</v>
      </c>
      <c r="K2069" s="79"/>
      <c r="L2069" s="79">
        <v>0</v>
      </c>
      <c r="M2069" s="63"/>
      <c r="N2069" s="79">
        <v>0</v>
      </c>
    </row>
    <row r="2070" spans="1:14">
      <c r="A2070" s="50"/>
      <c r="B2070" s="52"/>
      <c r="C2070" s="41"/>
      <c r="D2070" s="41"/>
      <c r="E2070" s="115"/>
      <c r="F2070" s="77"/>
      <c r="G2070" s="41"/>
      <c r="H2070" s="50" t="s">
        <v>169</v>
      </c>
      <c r="I2070" s="52" t="s">
        <v>1860</v>
      </c>
      <c r="J2070" s="79">
        <v>130000</v>
      </c>
      <c r="K2070" s="79"/>
      <c r="L2070" s="79">
        <v>130000</v>
      </c>
      <c r="M2070" s="63"/>
      <c r="N2070" s="79">
        <v>170071.34</v>
      </c>
    </row>
    <row r="2071" spans="1:14">
      <c r="A2071" s="62"/>
      <c r="C2071" s="41"/>
      <c r="D2071" s="41"/>
      <c r="E2071" s="115"/>
      <c r="F2071" s="77"/>
      <c r="G2071" s="41"/>
      <c r="H2071" s="62"/>
      <c r="I2071" s="16"/>
      <c r="J2071" s="79">
        <v>0</v>
      </c>
      <c r="K2071" s="79"/>
      <c r="L2071" s="79">
        <v>0</v>
      </c>
      <c r="M2071" s="63"/>
      <c r="N2071" s="79">
        <v>0</v>
      </c>
    </row>
    <row r="2072" spans="1:14">
      <c r="A2072" s="52"/>
      <c r="B2072" s="52"/>
      <c r="C2072" s="41"/>
      <c r="D2072" s="41"/>
      <c r="E2072" s="41"/>
      <c r="F2072" s="75"/>
      <c r="G2072" s="41"/>
      <c r="H2072" s="52" t="s">
        <v>1938</v>
      </c>
      <c r="I2072" s="52" t="s">
        <v>645</v>
      </c>
      <c r="J2072" s="79">
        <v>464000</v>
      </c>
      <c r="K2072" s="79"/>
      <c r="L2072" s="79">
        <v>475000</v>
      </c>
      <c r="M2072" s="63"/>
      <c r="N2072" s="79">
        <v>425496.85</v>
      </c>
    </row>
    <row r="2073" spans="1:14">
      <c r="C2073" s="41"/>
      <c r="D2073" s="41"/>
      <c r="E2073" s="41"/>
      <c r="F2073" s="75"/>
      <c r="G2073" s="41"/>
      <c r="I2073" s="16"/>
      <c r="J2073" s="79">
        <v>0</v>
      </c>
      <c r="K2073" s="79"/>
      <c r="L2073" s="79">
        <v>0</v>
      </c>
      <c r="M2073" s="63"/>
      <c r="N2073" s="79">
        <v>0</v>
      </c>
    </row>
    <row r="2074" spans="1:14">
      <c r="A2074" s="52"/>
      <c r="B2074" s="52"/>
      <c r="C2074" s="41"/>
      <c r="D2074" s="41"/>
      <c r="E2074" s="139"/>
      <c r="F2074" s="128"/>
      <c r="G2074" s="41"/>
      <c r="H2074" s="52" t="s">
        <v>277</v>
      </c>
      <c r="I2074" s="52" t="s">
        <v>657</v>
      </c>
      <c r="J2074" s="79">
        <v>210000</v>
      </c>
      <c r="K2074" s="79"/>
      <c r="L2074" s="79">
        <v>210000</v>
      </c>
      <c r="M2074" s="63"/>
      <c r="N2074" s="79">
        <v>185847.12</v>
      </c>
    </row>
    <row r="2075" spans="1:14">
      <c r="A2075" s="50"/>
      <c r="B2075" s="52"/>
      <c r="C2075" s="41"/>
      <c r="D2075" s="41"/>
      <c r="E2075" s="139"/>
      <c r="F2075" s="128"/>
      <c r="G2075" s="41"/>
      <c r="H2075" s="50"/>
      <c r="I2075" s="52"/>
      <c r="J2075" s="79">
        <v>0</v>
      </c>
      <c r="K2075" s="79"/>
      <c r="L2075" s="79">
        <v>0</v>
      </c>
      <c r="M2075" s="63"/>
      <c r="N2075" s="79"/>
    </row>
    <row r="2076" spans="1:14">
      <c r="A2076" s="50"/>
      <c r="B2076" s="52"/>
      <c r="C2076" s="41"/>
      <c r="D2076" s="41"/>
      <c r="E2076" s="104"/>
      <c r="F2076" s="47"/>
      <c r="G2076" s="41"/>
      <c r="H2076" s="50" t="s">
        <v>1940</v>
      </c>
      <c r="I2076" s="52" t="s">
        <v>1859</v>
      </c>
      <c r="J2076" s="79">
        <v>15000</v>
      </c>
      <c r="K2076" s="79"/>
      <c r="L2076" s="79">
        <v>15000</v>
      </c>
      <c r="M2076" s="63"/>
      <c r="N2076" s="79">
        <v>24418</v>
      </c>
    </row>
    <row r="2077" spans="1:14">
      <c r="A2077" s="48"/>
      <c r="B2077" s="48"/>
      <c r="C2077" s="41"/>
      <c r="D2077" s="41"/>
      <c r="E2077" s="104"/>
      <c r="F2077" s="47"/>
      <c r="G2077" s="41"/>
      <c r="H2077" s="48"/>
      <c r="I2077" s="48"/>
      <c r="J2077" s="41"/>
      <c r="K2077" s="41"/>
      <c r="L2077" s="41"/>
      <c r="M2077" s="41"/>
      <c r="N2077" s="83"/>
    </row>
    <row r="2078" spans="1:14">
      <c r="A2078" s="66" t="s">
        <v>1607</v>
      </c>
      <c r="B2078" s="52" t="s">
        <v>1727</v>
      </c>
      <c r="C2078" s="41">
        <f>SUM(C2080)</f>
        <v>455000</v>
      </c>
      <c r="D2078" s="41"/>
      <c r="E2078" s="41">
        <f>SUM(E2080)</f>
        <v>475000</v>
      </c>
      <c r="F2078" s="41">
        <f>SUM(F2080)</f>
        <v>0</v>
      </c>
      <c r="G2078" s="41">
        <f>SUM(G2080)</f>
        <v>470770.93</v>
      </c>
      <c r="H2078" s="66" t="s">
        <v>1447</v>
      </c>
      <c r="I2078" s="52" t="s">
        <v>1727</v>
      </c>
      <c r="J2078" s="41">
        <f>SUM(J2080:J2088)</f>
        <v>455000</v>
      </c>
      <c r="K2078" s="41"/>
      <c r="L2078" s="41">
        <f>SUM(L2080:L2088)</f>
        <v>455700</v>
      </c>
      <c r="M2078" s="41">
        <f>SUM(M2080:M2088)</f>
        <v>0</v>
      </c>
      <c r="N2078" s="41">
        <f>SUM(N2080:N2088)</f>
        <v>520727.73</v>
      </c>
    </row>
    <row r="2079" spans="1:14">
      <c r="A2079" s="157" t="s">
        <v>12</v>
      </c>
      <c r="B2079" s="157" t="s">
        <v>994</v>
      </c>
      <c r="C2079" s="176" t="s">
        <v>660</v>
      </c>
      <c r="D2079" s="131"/>
      <c r="E2079" s="176" t="s">
        <v>7</v>
      </c>
      <c r="F2079" s="158"/>
      <c r="G2079" s="176" t="s">
        <v>7</v>
      </c>
      <c r="H2079" s="157" t="s">
        <v>12</v>
      </c>
      <c r="I2079" s="157" t="s">
        <v>994</v>
      </c>
      <c r="J2079" s="176" t="s">
        <v>660</v>
      </c>
      <c r="K2079" s="131"/>
      <c r="L2079" s="176" t="s">
        <v>7</v>
      </c>
      <c r="M2079" s="158"/>
      <c r="N2079" s="176" t="s">
        <v>7</v>
      </c>
    </row>
    <row r="2080" spans="1:14">
      <c r="A2080" s="50" t="s">
        <v>1277</v>
      </c>
      <c r="B2080" s="52" t="s">
        <v>5</v>
      </c>
      <c r="C2080" s="79">
        <v>455000</v>
      </c>
      <c r="D2080" s="79"/>
      <c r="E2080" s="132">
        <v>475000</v>
      </c>
      <c r="F2080" s="63"/>
      <c r="G2080" s="79">
        <v>470770.93</v>
      </c>
      <c r="H2080" s="50" t="s">
        <v>1933</v>
      </c>
      <c r="I2080" s="52" t="s">
        <v>654</v>
      </c>
      <c r="J2080" s="79">
        <v>420000</v>
      </c>
      <c r="K2080" s="79"/>
      <c r="L2080" s="79">
        <v>420000</v>
      </c>
      <c r="M2080" s="63"/>
      <c r="N2080" s="79">
        <v>485831.54</v>
      </c>
    </row>
    <row r="2081" spans="1:14">
      <c r="A2081" s="50"/>
      <c r="B2081" s="52"/>
      <c r="C2081" s="41"/>
      <c r="D2081" s="41"/>
      <c r="E2081" s="41"/>
      <c r="F2081" s="75"/>
      <c r="G2081" s="41"/>
      <c r="H2081" s="50"/>
      <c r="I2081" s="52"/>
      <c r="J2081" s="79">
        <v>0</v>
      </c>
      <c r="K2081" s="79"/>
      <c r="L2081" s="79">
        <v>0</v>
      </c>
      <c r="M2081" s="63"/>
      <c r="N2081" s="79">
        <v>0</v>
      </c>
    </row>
    <row r="2082" spans="1:14">
      <c r="A2082" s="50"/>
      <c r="B2082" s="52"/>
      <c r="C2082" s="41"/>
      <c r="D2082" s="41"/>
      <c r="E2082" s="41"/>
      <c r="F2082" s="75"/>
      <c r="G2082" s="41"/>
      <c r="H2082" s="50" t="s">
        <v>1927</v>
      </c>
      <c r="I2082" s="52" t="s">
        <v>1310</v>
      </c>
      <c r="J2082" s="79">
        <v>100</v>
      </c>
      <c r="K2082" s="79"/>
      <c r="L2082" s="79">
        <v>500</v>
      </c>
      <c r="M2082" s="63"/>
      <c r="N2082" s="79">
        <v>138.84</v>
      </c>
    </row>
    <row r="2083" spans="1:14">
      <c r="A2083" s="50"/>
      <c r="B2083" s="52"/>
      <c r="C2083" s="41"/>
      <c r="D2083" s="41"/>
      <c r="E2083" s="41"/>
      <c r="F2083" s="75"/>
      <c r="G2083" s="41"/>
      <c r="H2083" s="50"/>
      <c r="I2083" s="52"/>
      <c r="J2083" s="79">
        <v>0</v>
      </c>
      <c r="K2083" s="79"/>
      <c r="L2083" s="79">
        <v>0</v>
      </c>
      <c r="M2083" s="63"/>
      <c r="N2083" s="79">
        <v>0</v>
      </c>
    </row>
    <row r="2084" spans="1:14">
      <c r="A2084" s="52"/>
      <c r="B2084" s="52"/>
      <c r="C2084" s="41"/>
      <c r="D2084" s="41"/>
      <c r="E2084" s="41"/>
      <c r="F2084" s="75"/>
      <c r="G2084" s="41"/>
      <c r="H2084" s="52" t="s">
        <v>1938</v>
      </c>
      <c r="I2084" s="52" t="s">
        <v>670</v>
      </c>
      <c r="J2084" s="79">
        <v>12100</v>
      </c>
      <c r="K2084" s="79"/>
      <c r="L2084" s="79">
        <v>12400</v>
      </c>
      <c r="M2084" s="63"/>
      <c r="N2084" s="79">
        <v>4956.8</v>
      </c>
    </row>
    <row r="2085" spans="1:14">
      <c r="A2085" s="52"/>
      <c r="B2085" s="52"/>
      <c r="C2085" s="41"/>
      <c r="D2085" s="41"/>
      <c r="E2085" s="41"/>
      <c r="F2085" s="75"/>
      <c r="G2085" s="41"/>
      <c r="H2085" s="52"/>
      <c r="I2085" s="52"/>
      <c r="J2085" s="79">
        <v>0</v>
      </c>
      <c r="K2085" s="79"/>
      <c r="L2085" s="79">
        <v>0</v>
      </c>
      <c r="M2085" s="63"/>
      <c r="N2085" s="79">
        <v>0</v>
      </c>
    </row>
    <row r="2086" spans="1:14">
      <c r="A2086" s="52"/>
      <c r="B2086" s="52"/>
      <c r="C2086" s="41"/>
      <c r="D2086" s="41"/>
      <c r="E2086" s="41"/>
      <c r="F2086" s="75"/>
      <c r="G2086" s="41"/>
      <c r="H2086" s="52" t="s">
        <v>277</v>
      </c>
      <c r="I2086" s="52" t="s">
        <v>1311</v>
      </c>
      <c r="J2086" s="79">
        <v>10000</v>
      </c>
      <c r="K2086" s="79"/>
      <c r="L2086" s="79">
        <v>10000</v>
      </c>
      <c r="M2086" s="63"/>
      <c r="N2086" s="79">
        <v>8795.5499999999993</v>
      </c>
    </row>
    <row r="2087" spans="1:14">
      <c r="A2087" s="61"/>
      <c r="B2087" s="61"/>
      <c r="C2087" s="41"/>
      <c r="D2087" s="41"/>
      <c r="E2087" s="41"/>
      <c r="F2087" s="75"/>
      <c r="G2087" s="41"/>
      <c r="H2087" s="61"/>
      <c r="I2087" s="61"/>
      <c r="J2087" s="79">
        <v>0</v>
      </c>
      <c r="K2087" s="79"/>
      <c r="L2087" s="79">
        <v>0</v>
      </c>
      <c r="M2087" s="63"/>
      <c r="N2087" s="79">
        <v>0</v>
      </c>
    </row>
    <row r="2088" spans="1:14">
      <c r="A2088" s="50"/>
      <c r="B2088" s="52"/>
      <c r="C2088" s="41"/>
      <c r="D2088" s="41"/>
      <c r="E2088" s="41"/>
      <c r="F2088" s="75"/>
      <c r="G2088" s="41"/>
      <c r="H2088" s="50" t="s">
        <v>1940</v>
      </c>
      <c r="I2088" s="52" t="s">
        <v>2006</v>
      </c>
      <c r="J2088" s="79">
        <v>12800</v>
      </c>
      <c r="K2088" s="79"/>
      <c r="L2088" s="79">
        <v>12800</v>
      </c>
      <c r="M2088" s="63"/>
      <c r="N2088" s="79">
        <v>21005</v>
      </c>
    </row>
    <row r="2089" spans="1:14">
      <c r="A2089" s="52"/>
      <c r="B2089" s="52"/>
      <c r="C2089" s="41" t="s">
        <v>11</v>
      </c>
      <c r="D2089" s="41"/>
      <c r="E2089" s="41" t="s">
        <v>11</v>
      </c>
      <c r="F2089" s="75"/>
      <c r="G2089" s="41" t="s">
        <v>11</v>
      </c>
      <c r="H2089" s="52"/>
      <c r="I2089" s="52"/>
      <c r="J2089" s="41">
        <v>0</v>
      </c>
      <c r="K2089" s="41"/>
      <c r="L2089" s="41">
        <v>0</v>
      </c>
      <c r="M2089" s="41"/>
      <c r="N2089" s="83">
        <v>0</v>
      </c>
    </row>
    <row r="2090" spans="1:14">
      <c r="A2090" s="66" t="s">
        <v>1608</v>
      </c>
      <c r="B2090" s="52" t="s">
        <v>1728</v>
      </c>
      <c r="C2090" s="41">
        <f>SUM(C2092)</f>
        <v>178000</v>
      </c>
      <c r="D2090" s="41"/>
      <c r="E2090" s="41">
        <f>SUM(E2092)</f>
        <v>335000</v>
      </c>
      <c r="F2090" s="41">
        <f>SUM(F2092)</f>
        <v>0</v>
      </c>
      <c r="G2090" s="41">
        <f>SUM(G2092)</f>
        <v>193305.27</v>
      </c>
      <c r="H2090" s="66" t="s">
        <v>1448</v>
      </c>
      <c r="I2090" s="52" t="s">
        <v>1728</v>
      </c>
      <c r="J2090" s="41">
        <f>SUM(J2092:J2096)</f>
        <v>178000</v>
      </c>
      <c r="K2090" s="41"/>
      <c r="L2090" s="41">
        <f>SUM(L2092:L2096)</f>
        <v>321800</v>
      </c>
      <c r="M2090" s="41">
        <f>SUM(M2092:M2096)</f>
        <v>0</v>
      </c>
      <c r="N2090" s="41">
        <f>SUM(N2092:N2096)</f>
        <v>297518.63</v>
      </c>
    </row>
    <row r="2091" spans="1:14">
      <c r="A2091" s="157" t="s">
        <v>12</v>
      </c>
      <c r="B2091" s="157" t="s">
        <v>994</v>
      </c>
      <c r="C2091" s="176" t="s">
        <v>660</v>
      </c>
      <c r="D2091" s="131"/>
      <c r="E2091" s="176" t="s">
        <v>7</v>
      </c>
      <c r="F2091" s="158"/>
      <c r="G2091" s="176" t="s">
        <v>7</v>
      </c>
      <c r="H2091" s="157" t="s">
        <v>12</v>
      </c>
      <c r="I2091" s="157" t="s">
        <v>994</v>
      </c>
      <c r="J2091" s="176" t="s">
        <v>660</v>
      </c>
      <c r="K2091" s="131"/>
      <c r="L2091" s="176" t="s">
        <v>7</v>
      </c>
      <c r="M2091" s="158"/>
      <c r="N2091" s="176" t="s">
        <v>7</v>
      </c>
    </row>
    <row r="2092" spans="1:14">
      <c r="A2092" s="52" t="s">
        <v>1277</v>
      </c>
      <c r="B2092" s="52" t="s">
        <v>5</v>
      </c>
      <c r="C2092" s="79">
        <v>178000</v>
      </c>
      <c r="D2092" s="79"/>
      <c r="E2092" s="132">
        <v>335000</v>
      </c>
      <c r="F2092" s="63"/>
      <c r="G2092" s="79">
        <v>193305.27</v>
      </c>
      <c r="H2092" s="52" t="s">
        <v>1933</v>
      </c>
      <c r="I2092" s="52" t="s">
        <v>654</v>
      </c>
      <c r="J2092" s="79">
        <v>147000</v>
      </c>
      <c r="K2092" s="79"/>
      <c r="L2092" s="79">
        <v>290000</v>
      </c>
      <c r="M2092" s="63"/>
      <c r="N2092" s="79">
        <v>265792.03000000003</v>
      </c>
    </row>
    <row r="2093" spans="1:14">
      <c r="A2093" s="50"/>
      <c r="B2093" s="52"/>
      <c r="C2093" s="41"/>
      <c r="D2093" s="41"/>
      <c r="E2093" s="115"/>
      <c r="F2093" s="77"/>
      <c r="G2093" s="41"/>
      <c r="H2093" s="50"/>
      <c r="I2093" s="52"/>
      <c r="J2093" s="79">
        <v>0</v>
      </c>
      <c r="K2093" s="79"/>
      <c r="L2093" s="79">
        <v>0</v>
      </c>
      <c r="M2093" s="63"/>
      <c r="N2093" s="79">
        <v>0</v>
      </c>
    </row>
    <row r="2094" spans="1:14">
      <c r="A2094" s="52"/>
      <c r="B2094" s="52"/>
      <c r="C2094" s="41"/>
      <c r="D2094" s="41"/>
      <c r="E2094" s="115"/>
      <c r="F2094" s="77"/>
      <c r="G2094" s="41"/>
      <c r="H2094" s="52" t="s">
        <v>277</v>
      </c>
      <c r="I2094" s="52" t="s">
        <v>657</v>
      </c>
      <c r="J2094" s="79">
        <v>9000</v>
      </c>
      <c r="K2094" s="79"/>
      <c r="L2094" s="79">
        <v>9000</v>
      </c>
      <c r="M2094" s="63"/>
      <c r="N2094" s="79">
        <v>9733.6</v>
      </c>
    </row>
    <row r="2095" spans="1:14">
      <c r="A2095" s="61"/>
      <c r="B2095" s="61"/>
      <c r="C2095" s="41"/>
      <c r="D2095" s="41"/>
      <c r="E2095" s="115"/>
      <c r="F2095" s="77"/>
      <c r="G2095" s="41"/>
      <c r="H2095" s="50"/>
      <c r="I2095" s="52"/>
      <c r="J2095" s="79">
        <v>0</v>
      </c>
      <c r="K2095" s="79"/>
      <c r="L2095" s="79">
        <v>0</v>
      </c>
      <c r="M2095" s="63"/>
      <c r="N2095" s="79">
        <v>0</v>
      </c>
    </row>
    <row r="2096" spans="1:14">
      <c r="A2096" s="50"/>
      <c r="B2096" s="52"/>
      <c r="C2096" s="41"/>
      <c r="D2096" s="41"/>
      <c r="E2096" s="115"/>
      <c r="F2096" s="77"/>
      <c r="G2096" s="41"/>
      <c r="H2096" s="50" t="s">
        <v>1940</v>
      </c>
      <c r="I2096" s="52" t="s">
        <v>2006</v>
      </c>
      <c r="J2096" s="79">
        <v>22000</v>
      </c>
      <c r="K2096" s="79"/>
      <c r="L2096" s="79">
        <v>22800</v>
      </c>
      <c r="M2096" s="63"/>
      <c r="N2096" s="79">
        <v>21993</v>
      </c>
    </row>
    <row r="2097" spans="1:14">
      <c r="A2097" s="62"/>
      <c r="C2097" s="41"/>
      <c r="D2097" s="41"/>
      <c r="E2097" s="115"/>
      <c r="F2097" s="77"/>
      <c r="G2097" s="41"/>
      <c r="H2097" s="62"/>
      <c r="I2097" s="16"/>
      <c r="J2097" s="41"/>
      <c r="K2097" s="41"/>
      <c r="L2097" s="115"/>
      <c r="M2097" s="115"/>
      <c r="N2097" s="83">
        <v>0</v>
      </c>
    </row>
    <row r="2098" spans="1:14">
      <c r="A2098" s="50"/>
      <c r="B2098" s="52"/>
      <c r="C2098" s="41"/>
      <c r="D2098" s="41"/>
      <c r="E2098" s="115"/>
      <c r="F2098" s="77"/>
      <c r="G2098" s="41"/>
      <c r="H2098" s="66" t="s">
        <v>1374</v>
      </c>
      <c r="I2098" s="52" t="s">
        <v>1375</v>
      </c>
      <c r="J2098" s="41">
        <f>SUM(J2100:J2104)</f>
        <v>475500</v>
      </c>
      <c r="K2098" s="41"/>
      <c r="L2098" s="41">
        <f>SUM(L2100:L2104)</f>
        <v>750500</v>
      </c>
      <c r="M2098" s="41">
        <f>SUM(M2100:M2104)</f>
        <v>0</v>
      </c>
      <c r="N2098" s="41">
        <f>SUM(N2100:N2104)</f>
        <v>590457.42000000004</v>
      </c>
    </row>
    <row r="2099" spans="1:14">
      <c r="A2099" s="50"/>
      <c r="B2099" s="52"/>
      <c r="C2099" s="41"/>
      <c r="D2099" s="41"/>
      <c r="E2099" s="115"/>
      <c r="F2099" s="77"/>
      <c r="G2099" s="41"/>
      <c r="H2099" s="157" t="s">
        <v>12</v>
      </c>
      <c r="I2099" s="157" t="s">
        <v>994</v>
      </c>
      <c r="J2099" s="176" t="s">
        <v>660</v>
      </c>
      <c r="K2099" s="131"/>
      <c r="L2099" s="176" t="s">
        <v>7</v>
      </c>
      <c r="M2099" s="158"/>
      <c r="N2099" s="176" t="s">
        <v>7</v>
      </c>
    </row>
    <row r="2100" spans="1:14">
      <c r="A2100" s="66"/>
      <c r="B2100" s="52"/>
      <c r="C2100" s="41"/>
      <c r="D2100" s="41"/>
      <c r="E2100" s="140"/>
      <c r="F2100" s="122"/>
      <c r="G2100" s="41"/>
      <c r="H2100" s="50" t="s">
        <v>1757</v>
      </c>
      <c r="I2100" s="52" t="s">
        <v>654</v>
      </c>
      <c r="J2100" s="79">
        <v>400000</v>
      </c>
      <c r="K2100" s="79"/>
      <c r="L2100" s="79">
        <v>630000</v>
      </c>
      <c r="M2100" s="63"/>
      <c r="N2100" s="79">
        <v>455985.49</v>
      </c>
    </row>
    <row r="2101" spans="1:14">
      <c r="A2101" s="54"/>
      <c r="B2101" s="54"/>
      <c r="C2101" s="41"/>
      <c r="D2101" s="41"/>
      <c r="E2101" s="140"/>
      <c r="F2101" s="122"/>
      <c r="G2101" s="41"/>
      <c r="H2101" s="61"/>
      <c r="I2101" s="61"/>
      <c r="J2101" s="79">
        <v>0</v>
      </c>
      <c r="K2101" s="79"/>
      <c r="L2101" s="79">
        <v>0</v>
      </c>
      <c r="M2101" s="63"/>
      <c r="N2101" s="79">
        <v>0</v>
      </c>
    </row>
    <row r="2102" spans="1:14">
      <c r="A2102" s="50"/>
      <c r="B2102" s="52"/>
      <c r="C2102" s="41"/>
      <c r="D2102" s="41"/>
      <c r="E2102" s="140"/>
      <c r="F2102" s="122"/>
      <c r="G2102" s="41"/>
      <c r="H2102" s="52" t="s">
        <v>1938</v>
      </c>
      <c r="I2102" s="52" t="s">
        <v>132</v>
      </c>
      <c r="J2102" s="79">
        <v>75000</v>
      </c>
      <c r="K2102" s="79"/>
      <c r="L2102" s="79">
        <v>120000</v>
      </c>
      <c r="M2102" s="63"/>
      <c r="N2102" s="79">
        <v>132758.5</v>
      </c>
    </row>
    <row r="2103" spans="1:14">
      <c r="A2103" s="61"/>
      <c r="B2103" s="61"/>
      <c r="C2103" s="41"/>
      <c r="D2103" s="41"/>
      <c r="E2103" s="140"/>
      <c r="F2103" s="122"/>
      <c r="G2103" s="41"/>
      <c r="H2103" s="86"/>
      <c r="I2103" s="61"/>
      <c r="J2103" s="79">
        <v>0</v>
      </c>
      <c r="K2103" s="79"/>
      <c r="L2103" s="79">
        <v>0</v>
      </c>
      <c r="M2103" s="63"/>
      <c r="N2103" s="79">
        <v>0</v>
      </c>
    </row>
    <row r="2104" spans="1:14">
      <c r="A2104" s="52"/>
      <c r="B2104" s="52"/>
      <c r="C2104" s="41"/>
      <c r="D2104" s="41"/>
      <c r="E2104" s="140"/>
      <c r="F2104" s="122"/>
      <c r="G2104" s="41"/>
      <c r="H2104" s="52" t="s">
        <v>277</v>
      </c>
      <c r="I2104" s="52" t="s">
        <v>657</v>
      </c>
      <c r="J2104" s="79">
        <v>500</v>
      </c>
      <c r="K2104" s="79"/>
      <c r="L2104" s="79">
        <v>500</v>
      </c>
      <c r="M2104" s="63"/>
      <c r="N2104" s="79">
        <v>1713.43</v>
      </c>
    </row>
    <row r="2105" spans="1:14">
      <c r="A2105" s="86"/>
      <c r="B2105" s="61"/>
      <c r="C2105" s="41"/>
      <c r="D2105" s="41"/>
      <c r="E2105" s="140"/>
      <c r="F2105" s="122"/>
      <c r="G2105" s="41"/>
      <c r="H2105" s="86"/>
      <c r="I2105" s="61"/>
      <c r="J2105" s="41"/>
      <c r="K2105" s="41"/>
      <c r="L2105" s="115"/>
      <c r="M2105" s="115"/>
      <c r="N2105" s="79"/>
    </row>
    <row r="2106" spans="1:14">
      <c r="A2106" s="66"/>
      <c r="B2106" s="52" t="s">
        <v>1861</v>
      </c>
      <c r="C2106" s="41">
        <f>SUM(C2108,C2117,C2128,C2134,C2143,C2150,C2157,C2166,C2176,C2232)</f>
        <v>2081000</v>
      </c>
      <c r="D2106" s="41"/>
      <c r="E2106" s="41">
        <f>SUM(E2108,E2117,E2128,E2134,E2143,E2150,E2157,E2166,E2176,E2232)</f>
        <v>1634000</v>
      </c>
      <c r="F2106" s="41">
        <f>SUM(F2108,F2117,F2128,F2134,F2143,F2150,F2157,F2166,F2176,F2232)</f>
        <v>0</v>
      </c>
      <c r="G2106" s="41">
        <f>SUM(G2108,G2117,G2128,G2134,G2143,G2150,G2157,G2166,G2176,G2232)</f>
        <v>1486336.2</v>
      </c>
      <c r="H2106" s="66" t="s">
        <v>1379</v>
      </c>
      <c r="I2106" s="52" t="s">
        <v>1861</v>
      </c>
      <c r="J2106" s="41">
        <f>SUM(J2108,J2117,J2128,J2134,J2143,J2150,J2157,J2166,J2176,J2232)</f>
        <v>2415900</v>
      </c>
      <c r="K2106" s="41"/>
      <c r="L2106" s="41">
        <f>SUM(L2108,L2117,L2128,L2134,L2143,L2150,L2157,L2166,L2176,L2232)</f>
        <v>1836200</v>
      </c>
      <c r="M2106" s="41">
        <f>SUM(M2108,M2117,M2128,M2134,M2143,M2150,M2157,M2166,M2176,M2232)</f>
        <v>0</v>
      </c>
      <c r="N2106" s="41">
        <f>SUM(N2108,N2117,N2128,N2134,N2143,N2150,N2157,N2166,N2176,N2232)</f>
        <v>2052105.6</v>
      </c>
    </row>
    <row r="2107" spans="1:14">
      <c r="A2107" s="157" t="s">
        <v>12</v>
      </c>
      <c r="B2107" s="157" t="s">
        <v>994</v>
      </c>
      <c r="C2107" s="176" t="s">
        <v>660</v>
      </c>
      <c r="D2107" s="131"/>
      <c r="E2107" s="176" t="s">
        <v>7</v>
      </c>
      <c r="F2107" s="158"/>
      <c r="G2107" s="176" t="s">
        <v>7</v>
      </c>
      <c r="H2107" s="157" t="s">
        <v>12</v>
      </c>
      <c r="I2107" s="157" t="s">
        <v>994</v>
      </c>
      <c r="J2107" s="176" t="s">
        <v>660</v>
      </c>
      <c r="K2107" s="131"/>
      <c r="L2107" s="176" t="s">
        <v>7</v>
      </c>
      <c r="M2107" s="158"/>
      <c r="N2107" s="176" t="s">
        <v>7</v>
      </c>
    </row>
    <row r="2108" spans="1:14">
      <c r="A2108" s="50" t="s">
        <v>1376</v>
      </c>
      <c r="B2108" s="52" t="s">
        <v>1862</v>
      </c>
      <c r="C2108" s="41">
        <f>SUM(C2110)</f>
        <v>183000</v>
      </c>
      <c r="D2108" s="41"/>
      <c r="E2108" s="41">
        <f>SUM(E2110)</f>
        <v>255000</v>
      </c>
      <c r="F2108" s="41">
        <f>SUM(F2110)</f>
        <v>0</v>
      </c>
      <c r="G2108" s="41">
        <f>SUM(G2110)</f>
        <v>251171.1</v>
      </c>
      <c r="H2108" s="66" t="s">
        <v>1380</v>
      </c>
      <c r="I2108" s="52" t="s">
        <v>1862</v>
      </c>
      <c r="J2108" s="41">
        <f>SUM(J2110:J2114)</f>
        <v>183000</v>
      </c>
      <c r="K2108" s="41"/>
      <c r="L2108" s="41">
        <f>SUM(L2110:L2114)</f>
        <v>245000</v>
      </c>
      <c r="M2108" s="41">
        <f>SUM(M2110:M2114)</f>
        <v>0</v>
      </c>
      <c r="N2108" s="41">
        <f>SUM(N2110:N2114)</f>
        <v>237783.03</v>
      </c>
    </row>
    <row r="2109" spans="1:14">
      <c r="A2109" s="157" t="s">
        <v>12</v>
      </c>
      <c r="B2109" s="157" t="s">
        <v>994</v>
      </c>
      <c r="C2109" s="176" t="s">
        <v>660</v>
      </c>
      <c r="D2109" s="131"/>
      <c r="E2109" s="176" t="s">
        <v>7</v>
      </c>
      <c r="F2109" s="158"/>
      <c r="G2109" s="176" t="s">
        <v>7</v>
      </c>
      <c r="H2109" s="157" t="s">
        <v>12</v>
      </c>
      <c r="I2109" s="157" t="s">
        <v>994</v>
      </c>
      <c r="J2109" s="176" t="s">
        <v>660</v>
      </c>
      <c r="K2109" s="131"/>
      <c r="L2109" s="176" t="s">
        <v>7</v>
      </c>
      <c r="M2109" s="158"/>
      <c r="N2109" s="176" t="s">
        <v>7</v>
      </c>
    </row>
    <row r="2110" spans="1:14">
      <c r="A2110" s="52" t="s">
        <v>1277</v>
      </c>
      <c r="B2110" s="52" t="s">
        <v>5</v>
      </c>
      <c r="C2110" s="79">
        <v>183000</v>
      </c>
      <c r="D2110" s="79"/>
      <c r="E2110" s="132">
        <v>255000</v>
      </c>
      <c r="F2110" s="63"/>
      <c r="G2110" s="79">
        <v>251171.1</v>
      </c>
      <c r="H2110" s="52" t="s">
        <v>1933</v>
      </c>
      <c r="I2110" s="52" t="s">
        <v>1353</v>
      </c>
      <c r="J2110" s="79">
        <v>139500</v>
      </c>
      <c r="K2110" s="79"/>
      <c r="L2110" s="79">
        <v>150000</v>
      </c>
      <c r="M2110" s="63"/>
      <c r="N2110" s="79">
        <v>138100.03</v>
      </c>
    </row>
    <row r="2111" spans="1:14">
      <c r="C2111" s="41"/>
      <c r="D2111" s="41"/>
      <c r="E2111" s="136"/>
      <c r="F2111" s="76"/>
      <c r="G2111" s="41"/>
      <c r="I2111" s="16"/>
      <c r="J2111" s="79">
        <v>0</v>
      </c>
      <c r="K2111" s="79"/>
      <c r="L2111" s="79">
        <v>0</v>
      </c>
      <c r="M2111" s="63"/>
      <c r="N2111" s="79">
        <v>0</v>
      </c>
    </row>
    <row r="2112" spans="1:14">
      <c r="A2112" s="50"/>
      <c r="B2112" s="52"/>
      <c r="C2112" s="41"/>
      <c r="D2112" s="41"/>
      <c r="E2112" s="136"/>
      <c r="F2112" s="76"/>
      <c r="G2112" s="41"/>
      <c r="H2112" s="52" t="s">
        <v>1938</v>
      </c>
      <c r="I2112" s="52" t="s">
        <v>670</v>
      </c>
      <c r="J2112" s="79">
        <v>40000</v>
      </c>
      <c r="K2112" s="79"/>
      <c r="L2112" s="79">
        <v>91400</v>
      </c>
      <c r="M2112" s="63"/>
      <c r="N2112" s="79">
        <v>97083</v>
      </c>
    </row>
    <row r="2113" spans="1:14">
      <c r="A2113" s="54"/>
      <c r="B2113" s="54"/>
      <c r="C2113" s="41"/>
      <c r="D2113" s="41"/>
      <c r="E2113" s="136"/>
      <c r="F2113" s="76"/>
      <c r="G2113" s="41"/>
      <c r="I2113" s="16"/>
      <c r="J2113" s="79">
        <v>0</v>
      </c>
      <c r="K2113" s="79"/>
      <c r="L2113" s="79">
        <v>0</v>
      </c>
      <c r="M2113" s="63"/>
      <c r="N2113" s="79">
        <v>0</v>
      </c>
    </row>
    <row r="2114" spans="1:14">
      <c r="A2114" s="52"/>
      <c r="B2114" s="52"/>
      <c r="C2114" s="41"/>
      <c r="D2114" s="41"/>
      <c r="E2114" s="132"/>
      <c r="F2114" s="63"/>
      <c r="G2114" s="41"/>
      <c r="H2114" s="52" t="s">
        <v>277</v>
      </c>
      <c r="I2114" s="52" t="s">
        <v>657</v>
      </c>
      <c r="J2114" s="79">
        <v>3500</v>
      </c>
      <c r="K2114" s="79"/>
      <c r="L2114" s="79">
        <v>3600</v>
      </c>
      <c r="M2114" s="63"/>
      <c r="N2114" s="79">
        <v>2600</v>
      </c>
    </row>
    <row r="2115" spans="1:14">
      <c r="A2115" s="52"/>
      <c r="B2115" s="52"/>
      <c r="C2115" s="41"/>
      <c r="D2115" s="41"/>
      <c r="E2115" s="136"/>
      <c r="F2115" s="76"/>
      <c r="G2115" s="41"/>
      <c r="H2115" s="52"/>
      <c r="I2115" s="52"/>
      <c r="J2115" s="41"/>
      <c r="K2115" s="41"/>
      <c r="L2115" s="136"/>
      <c r="M2115" s="136"/>
      <c r="N2115" s="83"/>
    </row>
    <row r="2116" spans="1:14">
      <c r="A2116" s="52"/>
      <c r="B2116" s="52"/>
      <c r="C2116" s="41"/>
      <c r="D2116" s="41"/>
      <c r="E2116" s="136"/>
      <c r="F2116" s="76"/>
      <c r="G2116" s="41"/>
      <c r="I2116" s="16"/>
      <c r="J2116" s="41"/>
      <c r="K2116" s="41"/>
      <c r="L2116" s="41"/>
      <c r="M2116" s="41"/>
      <c r="N2116" s="83"/>
    </row>
    <row r="2117" spans="1:14">
      <c r="A2117" s="50" t="s">
        <v>535</v>
      </c>
      <c r="B2117" s="52" t="s">
        <v>1863</v>
      </c>
      <c r="C2117" s="41">
        <f>SUM(C2119)</f>
        <v>495000</v>
      </c>
      <c r="D2117" s="41"/>
      <c r="E2117" s="41">
        <f>SUM(E2119)</f>
        <v>370000</v>
      </c>
      <c r="F2117" s="41">
        <f>SUM(F2119)</f>
        <v>0</v>
      </c>
      <c r="G2117" s="41">
        <f>SUM(G2119)</f>
        <v>466860.18</v>
      </c>
      <c r="H2117" s="50" t="s">
        <v>982</v>
      </c>
      <c r="I2117" s="52" t="s">
        <v>1863</v>
      </c>
      <c r="J2117" s="41">
        <f>SUM(J2119:J2125)</f>
        <v>464000</v>
      </c>
      <c r="K2117" s="41"/>
      <c r="L2117" s="41">
        <f>SUM(L2119:L2125)</f>
        <v>329400</v>
      </c>
      <c r="M2117" s="41">
        <f>SUM(M2119:M2125)</f>
        <v>0</v>
      </c>
      <c r="N2117" s="41">
        <f>SUM(N2119:N2125)</f>
        <v>238562.79</v>
      </c>
    </row>
    <row r="2118" spans="1:14">
      <c r="A2118" s="157" t="s">
        <v>12</v>
      </c>
      <c r="B2118" s="157" t="s">
        <v>994</v>
      </c>
      <c r="C2118" s="176" t="s">
        <v>660</v>
      </c>
      <c r="D2118" s="131"/>
      <c r="E2118" s="176" t="s">
        <v>7</v>
      </c>
      <c r="F2118" s="158"/>
      <c r="G2118" s="176" t="s">
        <v>7</v>
      </c>
      <c r="H2118" s="157" t="s">
        <v>12</v>
      </c>
      <c r="I2118" s="157" t="s">
        <v>994</v>
      </c>
      <c r="J2118" s="176" t="s">
        <v>660</v>
      </c>
      <c r="K2118" s="131"/>
      <c r="L2118" s="176" t="s">
        <v>7</v>
      </c>
      <c r="M2118" s="158"/>
      <c r="N2118" s="176" t="s">
        <v>7</v>
      </c>
    </row>
    <row r="2119" spans="1:14">
      <c r="A2119" s="88" t="s">
        <v>1277</v>
      </c>
      <c r="B2119" s="28" t="s">
        <v>5</v>
      </c>
      <c r="C2119" s="79">
        <v>495000</v>
      </c>
      <c r="D2119" s="79"/>
      <c r="E2119" s="132">
        <v>370000</v>
      </c>
      <c r="F2119" s="63"/>
      <c r="G2119" s="79">
        <v>466860.18</v>
      </c>
      <c r="H2119" s="88" t="s">
        <v>1933</v>
      </c>
      <c r="I2119" s="28" t="s">
        <v>654</v>
      </c>
      <c r="J2119" s="79">
        <v>95000</v>
      </c>
      <c r="K2119" s="79"/>
      <c r="L2119" s="79">
        <v>71800</v>
      </c>
      <c r="M2119" s="63"/>
      <c r="N2119" s="79">
        <v>73937.87</v>
      </c>
    </row>
    <row r="2120" spans="1:14">
      <c r="A2120" s="48"/>
      <c r="B2120" s="48"/>
      <c r="C2120" s="41"/>
      <c r="D2120" s="41"/>
      <c r="E2120" s="41"/>
      <c r="F2120" s="75"/>
      <c r="G2120" s="41"/>
      <c r="H2120" s="48"/>
      <c r="I2120" s="48"/>
      <c r="J2120" s="79">
        <v>0</v>
      </c>
      <c r="K2120" s="79"/>
      <c r="L2120" s="79">
        <v>0</v>
      </c>
      <c r="M2120" s="63"/>
      <c r="N2120" s="79">
        <v>0</v>
      </c>
    </row>
    <row r="2121" spans="1:14">
      <c r="A2121" s="88"/>
      <c r="B2121" s="52"/>
      <c r="C2121" s="41"/>
      <c r="D2121" s="41"/>
      <c r="E2121" s="41"/>
      <c r="F2121" s="75"/>
      <c r="G2121" s="41"/>
      <c r="H2121" s="88" t="s">
        <v>1924</v>
      </c>
      <c r="I2121" s="52" t="s">
        <v>1362</v>
      </c>
      <c r="J2121" s="79">
        <v>6000</v>
      </c>
      <c r="K2121" s="79"/>
      <c r="L2121" s="79">
        <v>4000</v>
      </c>
      <c r="M2121" s="63"/>
      <c r="N2121" s="79">
        <v>5478.72</v>
      </c>
    </row>
    <row r="2122" spans="1:14">
      <c r="A2122" s="62"/>
      <c r="C2122" s="41"/>
      <c r="D2122" s="41"/>
      <c r="E2122" s="41"/>
      <c r="F2122" s="75"/>
      <c r="G2122" s="41"/>
      <c r="H2122" s="62"/>
      <c r="I2122" s="16"/>
      <c r="J2122" s="79">
        <v>0</v>
      </c>
      <c r="K2122" s="79"/>
      <c r="L2122" s="79">
        <v>0</v>
      </c>
      <c r="M2122" s="63"/>
      <c r="N2122" s="79">
        <v>0</v>
      </c>
    </row>
    <row r="2123" spans="1:14">
      <c r="A2123" s="52"/>
      <c r="B2123" s="52"/>
      <c r="C2123" s="41"/>
      <c r="D2123" s="41"/>
      <c r="E2123" s="41"/>
      <c r="F2123" s="75"/>
      <c r="G2123" s="41"/>
      <c r="H2123" s="52" t="s">
        <v>1938</v>
      </c>
      <c r="I2123" s="52" t="s">
        <v>670</v>
      </c>
      <c r="J2123" s="79">
        <v>350000</v>
      </c>
      <c r="K2123" s="79"/>
      <c r="L2123" s="79">
        <v>240000</v>
      </c>
      <c r="M2123" s="63"/>
      <c r="N2123" s="79">
        <v>146012</v>
      </c>
    </row>
    <row r="2124" spans="1:14">
      <c r="A2124" s="52"/>
      <c r="B2124" s="52"/>
      <c r="C2124" s="41"/>
      <c r="D2124" s="41"/>
      <c r="E2124" s="41"/>
      <c r="F2124" s="75"/>
      <c r="G2124" s="41"/>
      <c r="H2124" s="52"/>
      <c r="I2124" s="52"/>
      <c r="J2124" s="79">
        <v>0</v>
      </c>
      <c r="K2124" s="79"/>
      <c r="L2124" s="79">
        <v>0</v>
      </c>
      <c r="M2124" s="63"/>
      <c r="N2124" s="79">
        <v>0</v>
      </c>
    </row>
    <row r="2125" spans="1:14">
      <c r="A2125" s="56"/>
      <c r="C2125" s="41"/>
      <c r="D2125" s="41"/>
      <c r="E2125" s="41"/>
      <c r="F2125" s="75"/>
      <c r="G2125" s="41"/>
      <c r="H2125" s="56" t="s">
        <v>277</v>
      </c>
      <c r="I2125" s="16" t="s">
        <v>657</v>
      </c>
      <c r="J2125" s="79">
        <v>13000</v>
      </c>
      <c r="K2125" s="79"/>
      <c r="L2125" s="79">
        <v>13600</v>
      </c>
      <c r="M2125" s="63"/>
      <c r="N2125" s="79">
        <v>13134.2</v>
      </c>
    </row>
    <row r="2126" spans="1:14">
      <c r="A2126" s="56"/>
      <c r="C2126" s="41"/>
      <c r="D2126" s="41"/>
      <c r="E2126" s="41"/>
      <c r="F2126" s="75"/>
      <c r="G2126" s="41"/>
      <c r="H2126" s="56"/>
      <c r="I2126" s="16"/>
      <c r="J2126" s="79">
        <v>0</v>
      </c>
      <c r="K2126" s="79"/>
      <c r="L2126" s="41"/>
      <c r="M2126" s="41"/>
      <c r="N2126" s="79"/>
    </row>
    <row r="2127" spans="1:14">
      <c r="C2127" s="41"/>
      <c r="D2127" s="41"/>
      <c r="E2127" s="115"/>
      <c r="F2127" s="77"/>
      <c r="G2127" s="41"/>
      <c r="I2127" s="16"/>
      <c r="J2127" s="41"/>
      <c r="K2127" s="41"/>
      <c r="L2127" s="41"/>
      <c r="M2127" s="41"/>
      <c r="N2127" s="83"/>
    </row>
    <row r="2128" spans="1:14">
      <c r="A2128" s="50" t="s">
        <v>536</v>
      </c>
      <c r="B2128" s="52" t="s">
        <v>1864</v>
      </c>
      <c r="C2128" s="41">
        <f>SUM(C2130)</f>
        <v>60000</v>
      </c>
      <c r="D2128" s="41"/>
      <c r="E2128" s="41">
        <f>SUM(E2130)</f>
        <v>68000</v>
      </c>
      <c r="F2128" s="41">
        <f>SUM(F2130)</f>
        <v>0</v>
      </c>
      <c r="G2128" s="41">
        <f>SUM(G2130)</f>
        <v>59169.45</v>
      </c>
      <c r="H2128" s="50" t="s">
        <v>983</v>
      </c>
      <c r="I2128" s="52" t="s">
        <v>1864</v>
      </c>
      <c r="J2128" s="41">
        <f>SUM(J2130:J2132)</f>
        <v>60000</v>
      </c>
      <c r="K2128" s="41"/>
      <c r="L2128" s="41">
        <f>SUM(L2130:L2132)</f>
        <v>64500</v>
      </c>
      <c r="M2128" s="41">
        <f>SUM(M2130:M2132)</f>
        <v>0</v>
      </c>
      <c r="N2128" s="41">
        <f>SUM(N2130:N2132)</f>
        <v>82630.460000000006</v>
      </c>
    </row>
    <row r="2129" spans="1:15">
      <c r="A2129" s="157" t="s">
        <v>12</v>
      </c>
      <c r="B2129" s="157" t="s">
        <v>994</v>
      </c>
      <c r="C2129" s="176" t="s">
        <v>660</v>
      </c>
      <c r="D2129" s="131"/>
      <c r="E2129" s="176" t="s">
        <v>7</v>
      </c>
      <c r="F2129" s="158"/>
      <c r="G2129" s="176" t="s">
        <v>7</v>
      </c>
      <c r="H2129" s="157" t="s">
        <v>12</v>
      </c>
      <c r="I2129" s="157" t="s">
        <v>994</v>
      </c>
      <c r="J2129" s="176" t="s">
        <v>660</v>
      </c>
      <c r="K2129" s="131"/>
      <c r="L2129" s="176" t="s">
        <v>7</v>
      </c>
      <c r="M2129" s="158"/>
      <c r="N2129" s="176" t="s">
        <v>7</v>
      </c>
    </row>
    <row r="2130" spans="1:15">
      <c r="A2130" s="52" t="s">
        <v>1277</v>
      </c>
      <c r="B2130" s="52" t="s">
        <v>5</v>
      </c>
      <c r="C2130" s="79">
        <v>60000</v>
      </c>
      <c r="D2130" s="79"/>
      <c r="E2130" s="132">
        <v>68000</v>
      </c>
      <c r="F2130" s="63"/>
      <c r="G2130" s="79">
        <v>59169.45</v>
      </c>
      <c r="H2130" s="52" t="s">
        <v>1933</v>
      </c>
      <c r="I2130" s="52" t="s">
        <v>1353</v>
      </c>
      <c r="J2130" s="79">
        <v>59500</v>
      </c>
      <c r="K2130" s="79"/>
      <c r="L2130" s="79">
        <v>64000</v>
      </c>
      <c r="M2130" s="63"/>
      <c r="N2130" s="79">
        <v>82219.460000000006</v>
      </c>
    </row>
    <row r="2131" spans="1:15">
      <c r="A2131" s="52"/>
      <c r="B2131" s="52"/>
      <c r="C2131" s="41"/>
      <c r="D2131" s="41"/>
      <c r="E2131" s="115"/>
      <c r="F2131" s="77"/>
      <c r="G2131" s="41"/>
      <c r="H2131" s="52"/>
      <c r="I2131" s="52"/>
      <c r="J2131" s="79">
        <v>0</v>
      </c>
      <c r="K2131" s="79"/>
      <c r="L2131" s="79">
        <v>0</v>
      </c>
      <c r="M2131" s="63"/>
      <c r="N2131" s="79">
        <v>0</v>
      </c>
    </row>
    <row r="2132" spans="1:15" s="4" customFormat="1">
      <c r="A2132" s="52"/>
      <c r="B2132" s="52"/>
      <c r="C2132" s="41"/>
      <c r="D2132" s="41"/>
      <c r="E2132" s="115"/>
      <c r="F2132" s="77"/>
      <c r="G2132" s="41"/>
      <c r="H2132" s="52" t="s">
        <v>277</v>
      </c>
      <c r="I2132" s="52" t="s">
        <v>657</v>
      </c>
      <c r="J2132" s="79">
        <v>500</v>
      </c>
      <c r="K2132" s="79"/>
      <c r="L2132" s="79">
        <v>500</v>
      </c>
      <c r="M2132" s="63"/>
      <c r="N2132" s="79">
        <v>411</v>
      </c>
      <c r="O2132" s="23"/>
    </row>
    <row r="2133" spans="1:15">
      <c r="A2133" s="54"/>
      <c r="B2133" s="89"/>
      <c r="C2133" s="41"/>
      <c r="D2133" s="41"/>
      <c r="E2133" s="115"/>
      <c r="F2133" s="77"/>
      <c r="G2133" s="41"/>
      <c r="H2133" s="54"/>
      <c r="I2133" s="89"/>
      <c r="J2133" s="41"/>
      <c r="K2133" s="41"/>
      <c r="L2133" s="115"/>
      <c r="M2133" s="115"/>
      <c r="N2133" s="83"/>
    </row>
    <row r="2134" spans="1:15">
      <c r="A2134" s="50" t="s">
        <v>537</v>
      </c>
      <c r="B2134" s="52" t="s">
        <v>1865</v>
      </c>
      <c r="C2134" s="41">
        <f>SUM(C2136)</f>
        <v>42000</v>
      </c>
      <c r="D2134" s="41"/>
      <c r="E2134" s="41">
        <f>SUM(E2136)</f>
        <v>42000</v>
      </c>
      <c r="F2134" s="41">
        <f>SUM(F2136)</f>
        <v>0</v>
      </c>
      <c r="G2134" s="41">
        <f>SUM(G2136)</f>
        <v>42201.2</v>
      </c>
      <c r="H2134" s="50" t="s">
        <v>984</v>
      </c>
      <c r="I2134" s="52" t="s">
        <v>1865</v>
      </c>
      <c r="J2134" s="41">
        <f>SUM(J2136:J2140)</f>
        <v>42000</v>
      </c>
      <c r="K2134" s="41"/>
      <c r="L2134" s="41">
        <f>SUM(L2136:L2140)</f>
        <v>28500</v>
      </c>
      <c r="M2134" s="41">
        <f>SUM(M2136:M2140)</f>
        <v>0</v>
      </c>
      <c r="N2134" s="41">
        <f>SUM(N2136:N2140)</f>
        <v>39977.11</v>
      </c>
    </row>
    <row r="2135" spans="1:15">
      <c r="A2135" s="157" t="s">
        <v>12</v>
      </c>
      <c r="B2135" s="157" t="s">
        <v>994</v>
      </c>
      <c r="C2135" s="176" t="s">
        <v>660</v>
      </c>
      <c r="D2135" s="131"/>
      <c r="E2135" s="176" t="s">
        <v>7</v>
      </c>
      <c r="F2135" s="158"/>
      <c r="G2135" s="176" t="s">
        <v>7</v>
      </c>
      <c r="H2135" s="157" t="s">
        <v>12</v>
      </c>
      <c r="I2135" s="157" t="s">
        <v>994</v>
      </c>
      <c r="J2135" s="176" t="s">
        <v>660</v>
      </c>
      <c r="K2135" s="131"/>
      <c r="L2135" s="176" t="s">
        <v>7</v>
      </c>
      <c r="M2135" s="158"/>
      <c r="N2135" s="176" t="s">
        <v>7</v>
      </c>
    </row>
    <row r="2136" spans="1:15">
      <c r="A2136" s="52" t="s">
        <v>1277</v>
      </c>
      <c r="B2136" s="52" t="s">
        <v>5</v>
      </c>
      <c r="C2136" s="79">
        <v>42000</v>
      </c>
      <c r="D2136" s="79"/>
      <c r="E2136" s="132">
        <v>42000</v>
      </c>
      <c r="F2136" s="63"/>
      <c r="G2136" s="79">
        <v>42201.2</v>
      </c>
      <c r="H2136" s="52" t="s">
        <v>1933</v>
      </c>
      <c r="I2136" s="52" t="s">
        <v>1353</v>
      </c>
      <c r="J2136" s="79">
        <v>15000</v>
      </c>
      <c r="K2136" s="79"/>
      <c r="L2136" s="79">
        <v>6000</v>
      </c>
      <c r="M2136" s="63"/>
      <c r="N2136" s="79">
        <v>11877.11</v>
      </c>
    </row>
    <row r="2137" spans="1:15">
      <c r="A2137" s="52"/>
      <c r="B2137" s="52"/>
      <c r="C2137" s="41"/>
      <c r="D2137" s="41"/>
      <c r="E2137" s="41"/>
      <c r="F2137" s="75"/>
      <c r="G2137" s="41"/>
      <c r="H2137" s="52"/>
      <c r="I2137" s="52"/>
      <c r="J2137" s="79">
        <v>0</v>
      </c>
      <c r="K2137" s="79"/>
      <c r="L2137" s="79">
        <v>0</v>
      </c>
      <c r="M2137" s="63"/>
      <c r="N2137" s="79">
        <v>0</v>
      </c>
    </row>
    <row r="2138" spans="1:15">
      <c r="A2138" s="52"/>
      <c r="B2138" s="52"/>
      <c r="C2138" s="41"/>
      <c r="D2138" s="41"/>
      <c r="E2138" s="115"/>
      <c r="F2138" s="77"/>
      <c r="G2138" s="41"/>
      <c r="H2138" s="52" t="s">
        <v>1938</v>
      </c>
      <c r="I2138" s="52" t="s">
        <v>670</v>
      </c>
      <c r="J2138" s="79">
        <v>25000</v>
      </c>
      <c r="K2138" s="79"/>
      <c r="L2138" s="79">
        <v>22000</v>
      </c>
      <c r="M2138" s="63"/>
      <c r="N2138" s="79">
        <v>27100</v>
      </c>
    </row>
    <row r="2139" spans="1:15">
      <c r="C2139" s="41"/>
      <c r="D2139" s="41"/>
      <c r="E2139" s="115"/>
      <c r="F2139" s="77"/>
      <c r="G2139" s="41"/>
      <c r="I2139" s="16"/>
      <c r="J2139" s="79">
        <v>0</v>
      </c>
      <c r="K2139" s="79"/>
      <c r="L2139" s="79">
        <v>0</v>
      </c>
      <c r="M2139" s="63"/>
      <c r="N2139" s="79">
        <v>0</v>
      </c>
    </row>
    <row r="2140" spans="1:15">
      <c r="A2140" s="52"/>
      <c r="B2140" s="52"/>
      <c r="C2140" s="41"/>
      <c r="D2140" s="41"/>
      <c r="E2140" s="145"/>
      <c r="F2140" s="146"/>
      <c r="G2140" s="41"/>
      <c r="H2140" s="52" t="s">
        <v>277</v>
      </c>
      <c r="I2140" s="52" t="s">
        <v>651</v>
      </c>
      <c r="J2140" s="79">
        <v>2000</v>
      </c>
      <c r="K2140" s="79"/>
      <c r="L2140" s="79">
        <v>500</v>
      </c>
      <c r="M2140" s="63"/>
      <c r="N2140" s="79">
        <v>1000</v>
      </c>
    </row>
    <row r="2141" spans="1:15">
      <c r="A2141" s="52"/>
      <c r="B2141" s="52"/>
      <c r="C2141" s="41"/>
      <c r="D2141" s="41"/>
      <c r="E2141" s="145"/>
      <c r="F2141" s="146"/>
      <c r="G2141" s="41"/>
      <c r="H2141" s="52"/>
      <c r="I2141" s="52"/>
      <c r="J2141" s="41"/>
      <c r="K2141" s="41"/>
      <c r="L2141" s="41"/>
      <c r="M2141" s="41"/>
      <c r="N2141" s="83"/>
    </row>
    <row r="2142" spans="1:15">
      <c r="A2142" s="52"/>
      <c r="B2142" s="52"/>
      <c r="C2142" s="41"/>
      <c r="D2142" s="41"/>
      <c r="E2142" s="145"/>
      <c r="F2142" s="146"/>
      <c r="G2142" s="41"/>
      <c r="H2142" s="52"/>
      <c r="I2142" s="52"/>
      <c r="J2142" s="41"/>
      <c r="K2142" s="41"/>
      <c r="L2142" s="41"/>
      <c r="M2142" s="41"/>
      <c r="N2142" s="83"/>
    </row>
    <row r="2143" spans="1:15">
      <c r="A2143" s="50" t="s">
        <v>538</v>
      </c>
      <c r="B2143" s="52" t="s">
        <v>1866</v>
      </c>
      <c r="C2143" s="41">
        <f>SUM(C2145)</f>
        <v>4000</v>
      </c>
      <c r="D2143" s="41"/>
      <c r="E2143" s="41">
        <f>SUM(E2145)</f>
        <v>14000</v>
      </c>
      <c r="F2143" s="41">
        <f>SUM(F2145)</f>
        <v>0</v>
      </c>
      <c r="G2143" s="41">
        <f>SUM(G2145)</f>
        <v>3988.3</v>
      </c>
      <c r="H2143" s="50" t="s">
        <v>985</v>
      </c>
      <c r="I2143" s="52" t="s">
        <v>1866</v>
      </c>
      <c r="J2143" s="41">
        <f>SUM(J2145:J2147)</f>
        <v>4000</v>
      </c>
      <c r="K2143" s="41"/>
      <c r="L2143" s="41">
        <f>SUM(L2145:L2147)</f>
        <v>12200</v>
      </c>
      <c r="M2143" s="63"/>
      <c r="N2143" s="41">
        <f>SUM(N2145:N2147)</f>
        <v>30120.14</v>
      </c>
    </row>
    <row r="2144" spans="1:15">
      <c r="A2144" s="157" t="s">
        <v>12</v>
      </c>
      <c r="B2144" s="157" t="s">
        <v>994</v>
      </c>
      <c r="C2144" s="176" t="s">
        <v>660</v>
      </c>
      <c r="D2144" s="131"/>
      <c r="E2144" s="176" t="s">
        <v>7</v>
      </c>
      <c r="F2144" s="158"/>
      <c r="G2144" s="176" t="s">
        <v>7</v>
      </c>
      <c r="H2144" s="157" t="s">
        <v>12</v>
      </c>
      <c r="I2144" s="157" t="s">
        <v>994</v>
      </c>
      <c r="J2144" s="176" t="s">
        <v>660</v>
      </c>
      <c r="K2144" s="131"/>
      <c r="L2144" s="176" t="s">
        <v>7</v>
      </c>
      <c r="M2144" s="158"/>
      <c r="N2144" s="176" t="s">
        <v>7</v>
      </c>
    </row>
    <row r="2145" spans="1:15">
      <c r="A2145" s="52" t="s">
        <v>1277</v>
      </c>
      <c r="B2145" s="52" t="s">
        <v>5</v>
      </c>
      <c r="C2145" s="79">
        <v>4000</v>
      </c>
      <c r="D2145" s="79"/>
      <c r="E2145" s="132">
        <v>14000</v>
      </c>
      <c r="F2145" s="63"/>
      <c r="G2145" s="79">
        <v>3988.3</v>
      </c>
      <c r="H2145" s="52" t="s">
        <v>1933</v>
      </c>
      <c r="I2145" s="52" t="s">
        <v>133</v>
      </c>
      <c r="J2145" s="79">
        <v>4000</v>
      </c>
      <c r="K2145" s="79"/>
      <c r="L2145" s="79">
        <v>12000</v>
      </c>
      <c r="M2145" s="63"/>
      <c r="N2145" s="79">
        <v>29472.14</v>
      </c>
    </row>
    <row r="2146" spans="1:15">
      <c r="A2146" s="52"/>
      <c r="B2146" s="52"/>
      <c r="C2146" s="41"/>
      <c r="D2146" s="41"/>
      <c r="E2146" s="132"/>
      <c r="F2146" s="63"/>
      <c r="G2146" s="41"/>
      <c r="H2146" s="52"/>
      <c r="I2146" s="52"/>
      <c r="J2146" s="79">
        <v>0</v>
      </c>
      <c r="K2146" s="79"/>
      <c r="L2146" s="79">
        <v>0</v>
      </c>
      <c r="M2146" s="63"/>
      <c r="N2146" s="79">
        <v>0</v>
      </c>
    </row>
    <row r="2147" spans="1:15">
      <c r="A2147" s="52"/>
      <c r="B2147" s="52"/>
      <c r="C2147" s="41"/>
      <c r="D2147" s="41"/>
      <c r="E2147" s="132"/>
      <c r="F2147" s="63"/>
      <c r="G2147" s="41"/>
      <c r="H2147" s="52" t="s">
        <v>277</v>
      </c>
      <c r="I2147" s="52" t="s">
        <v>758</v>
      </c>
      <c r="J2147" s="79"/>
      <c r="K2147" s="79"/>
      <c r="L2147" s="79">
        <v>200</v>
      </c>
      <c r="M2147" s="63"/>
      <c r="N2147" s="79">
        <v>648</v>
      </c>
    </row>
    <row r="2148" spans="1:15">
      <c r="A2148" s="52"/>
      <c r="B2148" s="52"/>
      <c r="C2148" s="41"/>
      <c r="D2148" s="41"/>
      <c r="E2148" s="132"/>
      <c r="F2148" s="63"/>
      <c r="G2148" s="41"/>
      <c r="H2148" s="52"/>
      <c r="I2148" s="52"/>
      <c r="J2148" s="41">
        <v>0</v>
      </c>
      <c r="K2148" s="41"/>
      <c r="L2148" s="41">
        <v>0</v>
      </c>
      <c r="M2148" s="41"/>
      <c r="N2148" s="83">
        <v>0</v>
      </c>
    </row>
    <row r="2149" spans="1:15" s="4" customFormat="1">
      <c r="A2149" s="46"/>
      <c r="B2149" s="46"/>
      <c r="C2149" s="41"/>
      <c r="D2149" s="41"/>
      <c r="E2149" s="132"/>
      <c r="F2149" s="63"/>
      <c r="G2149" s="41"/>
      <c r="H2149" s="46"/>
      <c r="I2149" s="46"/>
      <c r="J2149" s="41"/>
      <c r="K2149" s="41"/>
      <c r="L2149" s="139"/>
      <c r="M2149" s="139"/>
      <c r="N2149" s="83"/>
      <c r="O2149" s="23"/>
    </row>
    <row r="2150" spans="1:15">
      <c r="A2150" s="48"/>
      <c r="B2150" s="48"/>
      <c r="C2150" s="41"/>
      <c r="D2150" s="41"/>
      <c r="E2150" s="104"/>
      <c r="F2150" s="47"/>
      <c r="G2150" s="41"/>
      <c r="H2150" s="50" t="s">
        <v>986</v>
      </c>
      <c r="I2150" s="52" t="s">
        <v>134</v>
      </c>
      <c r="J2150" s="41">
        <f>SUM(J2152:J2154)</f>
        <v>34400</v>
      </c>
      <c r="K2150" s="41"/>
      <c r="L2150" s="41">
        <f>SUM(L2152:L2154)</f>
        <v>32400</v>
      </c>
      <c r="M2150" s="41">
        <f>SUM(M2152:M2154)</f>
        <v>0</v>
      </c>
      <c r="N2150" s="41">
        <f>SUM(N2152:N2154)</f>
        <v>44816.46</v>
      </c>
    </row>
    <row r="2151" spans="1:15">
      <c r="A2151" s="50"/>
      <c r="B2151" s="52"/>
      <c r="C2151" s="41"/>
      <c r="D2151" s="41"/>
      <c r="E2151" s="104"/>
      <c r="F2151" s="47"/>
      <c r="G2151" s="41"/>
      <c r="H2151" s="157" t="s">
        <v>12</v>
      </c>
      <c r="I2151" s="157" t="s">
        <v>994</v>
      </c>
      <c r="J2151" s="176" t="s">
        <v>660</v>
      </c>
      <c r="K2151" s="131"/>
      <c r="L2151" s="176" t="s">
        <v>7</v>
      </c>
      <c r="M2151" s="158"/>
      <c r="N2151" s="176" t="s">
        <v>7</v>
      </c>
    </row>
    <row r="2152" spans="1:15">
      <c r="A2152" s="54"/>
      <c r="B2152" s="54"/>
      <c r="C2152" s="41"/>
      <c r="D2152" s="41"/>
      <c r="E2152" s="136"/>
      <c r="F2152" s="76"/>
      <c r="G2152" s="41"/>
      <c r="H2152" s="52" t="s">
        <v>1933</v>
      </c>
      <c r="I2152" s="52" t="s">
        <v>1353</v>
      </c>
      <c r="J2152" s="79">
        <v>34000</v>
      </c>
      <c r="K2152" s="79"/>
      <c r="L2152" s="79">
        <v>32000</v>
      </c>
      <c r="M2152" s="63"/>
      <c r="N2152" s="79">
        <v>43816.46</v>
      </c>
    </row>
    <row r="2153" spans="1:15">
      <c r="A2153" s="52"/>
      <c r="B2153" s="52"/>
      <c r="C2153" s="41"/>
      <c r="D2153" s="41"/>
      <c r="E2153" s="115"/>
      <c r="F2153" s="77"/>
      <c r="G2153" s="41"/>
      <c r="I2153" s="16"/>
      <c r="J2153" s="79"/>
      <c r="K2153" s="79"/>
      <c r="L2153" s="79">
        <v>0</v>
      </c>
      <c r="M2153" s="63"/>
      <c r="N2153" s="79">
        <v>0</v>
      </c>
    </row>
    <row r="2154" spans="1:15">
      <c r="C2154" s="41"/>
      <c r="D2154" s="41"/>
      <c r="E2154" s="115"/>
      <c r="F2154" s="77"/>
      <c r="G2154" s="41"/>
      <c r="H2154" s="52" t="s">
        <v>277</v>
      </c>
      <c r="I2154" s="52" t="s">
        <v>657</v>
      </c>
      <c r="J2154" s="79">
        <v>400</v>
      </c>
      <c r="K2154" s="79"/>
      <c r="L2154" s="79">
        <v>400</v>
      </c>
      <c r="M2154" s="63"/>
      <c r="N2154" s="79">
        <v>1000</v>
      </c>
    </row>
    <row r="2155" spans="1:15">
      <c r="C2155" s="41"/>
      <c r="D2155" s="41"/>
      <c r="E2155" s="115"/>
      <c r="F2155" s="77"/>
      <c r="G2155" s="41"/>
      <c r="H2155" s="52"/>
      <c r="I2155" s="52"/>
      <c r="J2155" s="41"/>
      <c r="K2155" s="41"/>
      <c r="L2155" s="41"/>
      <c r="M2155" s="41"/>
      <c r="N2155" s="79"/>
    </row>
    <row r="2156" spans="1:15">
      <c r="A2156" s="52" t="s">
        <v>11</v>
      </c>
      <c r="B2156" s="52" t="s">
        <v>11</v>
      </c>
      <c r="C2156" s="41"/>
      <c r="D2156" s="41"/>
      <c r="E2156" s="115"/>
      <c r="F2156" s="77"/>
      <c r="G2156" s="41"/>
      <c r="H2156" s="50"/>
      <c r="I2156" s="52"/>
      <c r="J2156" s="41"/>
      <c r="K2156" s="41"/>
      <c r="L2156" s="41"/>
      <c r="M2156" s="41"/>
      <c r="N2156" s="83"/>
    </row>
    <row r="2157" spans="1:15">
      <c r="A2157" s="50" t="s">
        <v>539</v>
      </c>
      <c r="B2157" s="52" t="s">
        <v>1867</v>
      </c>
      <c r="C2157" s="41">
        <f>SUM(C2159)</f>
        <v>82000</v>
      </c>
      <c r="D2157" s="41"/>
      <c r="E2157" s="41">
        <f>SUM(E2159)</f>
        <v>90000</v>
      </c>
      <c r="F2157" s="41">
        <f>SUM(F2159)</f>
        <v>0</v>
      </c>
      <c r="G2157" s="41">
        <f>SUM(G2159)</f>
        <v>97765.85</v>
      </c>
      <c r="H2157" s="50" t="s">
        <v>987</v>
      </c>
      <c r="I2157" s="52" t="s">
        <v>1867</v>
      </c>
      <c r="J2157" s="41">
        <f>SUM(J2159:J2163)</f>
        <v>82000</v>
      </c>
      <c r="K2157" s="41"/>
      <c r="L2157" s="41">
        <f>SUM(L2159:L2163)</f>
        <v>87600</v>
      </c>
      <c r="M2157" s="41">
        <f>SUM(M2159:M2163)</f>
        <v>0</v>
      </c>
      <c r="N2157" s="41">
        <f>SUM(N2159:N2163)</f>
        <v>56712.58</v>
      </c>
    </row>
    <row r="2158" spans="1:15">
      <c r="A2158" s="157" t="s">
        <v>12</v>
      </c>
      <c r="B2158" s="157" t="s">
        <v>994</v>
      </c>
      <c r="C2158" s="176" t="s">
        <v>660</v>
      </c>
      <c r="D2158" s="131"/>
      <c r="E2158" s="176" t="s">
        <v>7</v>
      </c>
      <c r="F2158" s="158"/>
      <c r="G2158" s="176" t="s">
        <v>7</v>
      </c>
      <c r="H2158" s="157" t="s">
        <v>12</v>
      </c>
      <c r="I2158" s="157" t="s">
        <v>994</v>
      </c>
      <c r="J2158" s="176" t="s">
        <v>660</v>
      </c>
      <c r="K2158" s="131"/>
      <c r="L2158" s="176" t="s">
        <v>7</v>
      </c>
      <c r="M2158" s="158"/>
      <c r="N2158" s="176" t="s">
        <v>7</v>
      </c>
    </row>
    <row r="2159" spans="1:15">
      <c r="A2159" s="52" t="s">
        <v>1277</v>
      </c>
      <c r="B2159" s="52" t="s">
        <v>5</v>
      </c>
      <c r="C2159" s="79">
        <v>82000</v>
      </c>
      <c r="D2159" s="79"/>
      <c r="E2159" s="132">
        <v>90000</v>
      </c>
      <c r="F2159" s="63"/>
      <c r="G2159" s="79">
        <v>97765.85</v>
      </c>
      <c r="H2159" s="52" t="s">
        <v>1933</v>
      </c>
      <c r="I2159" s="52" t="s">
        <v>1353</v>
      </c>
      <c r="J2159" s="79">
        <v>74400</v>
      </c>
      <c r="K2159" s="79"/>
      <c r="L2159" s="79">
        <v>80000</v>
      </c>
      <c r="M2159" s="63"/>
      <c r="N2159" s="79">
        <v>47968.58</v>
      </c>
    </row>
    <row r="2160" spans="1:15">
      <c r="A2160" s="52"/>
      <c r="B2160" s="52"/>
      <c r="C2160" s="41"/>
      <c r="D2160" s="41"/>
      <c r="E2160" s="41"/>
      <c r="F2160" s="75"/>
      <c r="G2160" s="41"/>
      <c r="H2160" s="52"/>
      <c r="I2160" s="52"/>
      <c r="J2160" s="79">
        <v>0</v>
      </c>
      <c r="K2160" s="79"/>
      <c r="L2160" s="79">
        <v>0</v>
      </c>
      <c r="M2160" s="63"/>
      <c r="N2160" s="79">
        <v>0</v>
      </c>
    </row>
    <row r="2161" spans="1:14">
      <c r="C2161" s="41"/>
      <c r="D2161" s="41"/>
      <c r="E2161" s="41"/>
      <c r="F2161" s="75"/>
      <c r="G2161" s="41"/>
      <c r="H2161" s="81" t="s">
        <v>1938</v>
      </c>
      <c r="I2161" s="33" t="s">
        <v>670</v>
      </c>
      <c r="J2161" s="79">
        <v>5700</v>
      </c>
      <c r="K2161" s="79"/>
      <c r="L2161" s="79">
        <v>5700</v>
      </c>
      <c r="M2161" s="63"/>
      <c r="N2161" s="79">
        <v>7509</v>
      </c>
    </row>
    <row r="2162" spans="1:14">
      <c r="A2162" s="81"/>
      <c r="B2162" s="33"/>
      <c r="C2162" s="41"/>
      <c r="D2162" s="41"/>
      <c r="E2162" s="41"/>
      <c r="F2162" s="75"/>
      <c r="G2162" s="41"/>
      <c r="H2162" s="81"/>
      <c r="I2162" s="33"/>
      <c r="J2162" s="79">
        <v>0</v>
      </c>
      <c r="K2162" s="79"/>
      <c r="L2162" s="79">
        <v>0</v>
      </c>
      <c r="M2162" s="63"/>
      <c r="N2162" s="79">
        <v>0</v>
      </c>
    </row>
    <row r="2163" spans="1:14">
      <c r="A2163" s="52"/>
      <c r="B2163" s="52"/>
      <c r="C2163" s="41"/>
      <c r="D2163" s="41"/>
      <c r="E2163" s="104"/>
      <c r="F2163" s="47"/>
      <c r="G2163" s="41"/>
      <c r="H2163" s="52" t="s">
        <v>277</v>
      </c>
      <c r="I2163" s="52" t="s">
        <v>657</v>
      </c>
      <c r="J2163" s="79">
        <v>1900</v>
      </c>
      <c r="K2163" s="124"/>
      <c r="L2163" s="79">
        <v>1900</v>
      </c>
      <c r="M2163" s="63"/>
      <c r="N2163" s="79">
        <v>1235</v>
      </c>
    </row>
    <row r="2164" spans="1:14">
      <c r="A2164" s="52"/>
      <c r="B2164" s="52"/>
      <c r="C2164" s="41"/>
      <c r="D2164" s="41"/>
      <c r="E2164" s="104"/>
      <c r="F2164" s="47"/>
      <c r="G2164" s="41"/>
      <c r="H2164" s="52"/>
      <c r="I2164" s="52"/>
      <c r="J2164" s="41"/>
      <c r="K2164" s="41"/>
      <c r="L2164" s="41"/>
      <c r="M2164" s="41"/>
      <c r="N2164" s="83"/>
    </row>
    <row r="2165" spans="1:14">
      <c r="A2165" s="62"/>
      <c r="C2165" s="41"/>
      <c r="D2165" s="41"/>
      <c r="E2165" s="104"/>
      <c r="F2165" s="47"/>
      <c r="G2165" s="41"/>
      <c r="H2165" s="62"/>
      <c r="I2165" s="16"/>
      <c r="J2165" s="41"/>
      <c r="K2165" s="41"/>
      <c r="L2165" s="115"/>
      <c r="M2165" s="115"/>
      <c r="N2165" s="83"/>
    </row>
    <row r="2166" spans="1:14">
      <c r="A2166" s="52" t="s">
        <v>1052</v>
      </c>
      <c r="B2166" s="52" t="s">
        <v>1677</v>
      </c>
      <c r="C2166" s="41">
        <f>SUM(C2168:C2170)</f>
        <v>570000</v>
      </c>
      <c r="D2166" s="41"/>
      <c r="E2166" s="41">
        <f>SUM(E2168:E2170)</f>
        <v>30000</v>
      </c>
      <c r="F2166" s="41">
        <f>SUM(F2168:F2170)</f>
        <v>0</v>
      </c>
      <c r="G2166" s="41">
        <f>SUM(G2168:G2170)</f>
        <v>0</v>
      </c>
      <c r="H2166" s="52" t="s">
        <v>990</v>
      </c>
      <c r="I2166" s="52" t="s">
        <v>1677</v>
      </c>
      <c r="J2166" s="41">
        <f>SUM(J2168:J2174)</f>
        <v>570000</v>
      </c>
      <c r="K2166" s="41"/>
      <c r="L2166" s="41">
        <f>SUM(L2168:L2174)</f>
        <v>29000</v>
      </c>
      <c r="M2166" s="41">
        <f>SUM(M2168:M2174)</f>
        <v>0</v>
      </c>
      <c r="N2166" s="41">
        <f>SUM(N2168:N2174)</f>
        <v>92372.55</v>
      </c>
    </row>
    <row r="2167" spans="1:14">
      <c r="A2167" s="157" t="s">
        <v>12</v>
      </c>
      <c r="B2167" s="157" t="s">
        <v>994</v>
      </c>
      <c r="C2167" s="176" t="s">
        <v>660</v>
      </c>
      <c r="D2167" s="131"/>
      <c r="E2167" s="176" t="s">
        <v>7</v>
      </c>
      <c r="F2167" s="158"/>
      <c r="G2167" s="176" t="s">
        <v>7</v>
      </c>
      <c r="H2167" s="157" t="s">
        <v>12</v>
      </c>
      <c r="I2167" s="157" t="s">
        <v>994</v>
      </c>
      <c r="J2167" s="176" t="s">
        <v>660</v>
      </c>
      <c r="K2167" s="131"/>
      <c r="L2167" s="176" t="s">
        <v>7</v>
      </c>
      <c r="M2167" s="158"/>
      <c r="N2167" s="176" t="s">
        <v>7</v>
      </c>
    </row>
    <row r="2168" spans="1:14">
      <c r="A2168" s="52" t="s">
        <v>1277</v>
      </c>
      <c r="B2168" s="52" t="s">
        <v>5</v>
      </c>
      <c r="C2168" s="79">
        <v>495000</v>
      </c>
      <c r="D2168" s="79"/>
      <c r="E2168" s="132">
        <v>30000</v>
      </c>
      <c r="F2168" s="63"/>
      <c r="G2168" s="79">
        <v>0</v>
      </c>
      <c r="H2168" s="52" t="s">
        <v>1933</v>
      </c>
      <c r="I2168" s="52" t="s">
        <v>1353</v>
      </c>
      <c r="J2168" s="79">
        <v>88000</v>
      </c>
      <c r="K2168" s="79"/>
      <c r="L2168" s="79">
        <v>20000</v>
      </c>
      <c r="M2168" s="63"/>
      <c r="N2168" s="79">
        <v>92372.55</v>
      </c>
    </row>
    <row r="2169" spans="1:14">
      <c r="A2169" s="52"/>
      <c r="B2169" s="52"/>
      <c r="C2169" s="79"/>
      <c r="D2169" s="79"/>
      <c r="E2169" s="132"/>
      <c r="F2169" s="63"/>
      <c r="G2169" s="79"/>
      <c r="H2169" s="52"/>
      <c r="I2169" s="52"/>
      <c r="J2169" s="79"/>
      <c r="K2169" s="79"/>
      <c r="L2169" s="79"/>
      <c r="M2169" s="63"/>
      <c r="N2169" s="79"/>
    </row>
    <row r="2170" spans="1:14">
      <c r="A2170" s="50" t="s">
        <v>372</v>
      </c>
      <c r="B2170" s="33" t="s">
        <v>729</v>
      </c>
      <c r="C2170" s="41">
        <v>75000</v>
      </c>
      <c r="D2170" s="41"/>
      <c r="E2170" s="104"/>
      <c r="F2170" s="47"/>
      <c r="G2170" s="41"/>
      <c r="H2170" s="50" t="s">
        <v>1757</v>
      </c>
      <c r="I2170" s="52" t="s">
        <v>759</v>
      </c>
      <c r="J2170" s="79">
        <v>84000</v>
      </c>
      <c r="K2170" s="79"/>
      <c r="L2170" s="79">
        <v>0</v>
      </c>
      <c r="M2170" s="63"/>
      <c r="N2170" s="79">
        <v>0</v>
      </c>
    </row>
    <row r="2171" spans="1:14">
      <c r="A2171" s="62"/>
      <c r="B2171" s="16" t="s">
        <v>730</v>
      </c>
      <c r="C2171" s="41"/>
      <c r="D2171" s="41"/>
      <c r="E2171" s="104"/>
      <c r="F2171" s="47"/>
      <c r="G2171" s="41"/>
      <c r="H2171" s="50"/>
      <c r="I2171" s="52"/>
      <c r="J2171" s="79"/>
      <c r="K2171" s="79"/>
      <c r="L2171" s="79"/>
      <c r="M2171" s="63"/>
      <c r="N2171" s="79"/>
    </row>
    <row r="2172" spans="1:14">
      <c r="H2172" s="50" t="s">
        <v>1938</v>
      </c>
      <c r="I2172" s="52" t="s">
        <v>670</v>
      </c>
      <c r="J2172" s="79">
        <v>395000</v>
      </c>
      <c r="K2172" s="79"/>
      <c r="L2172" s="79">
        <v>8600</v>
      </c>
      <c r="M2172" s="63"/>
      <c r="N2172" s="79">
        <v>0</v>
      </c>
    </row>
    <row r="2173" spans="1:14">
      <c r="H2173" s="56"/>
      <c r="I2173" s="16"/>
      <c r="J2173" s="79">
        <v>0</v>
      </c>
      <c r="K2173" s="79"/>
      <c r="L2173" s="79">
        <v>0</v>
      </c>
      <c r="M2173" s="63"/>
      <c r="N2173" s="79">
        <v>0</v>
      </c>
    </row>
    <row r="2174" spans="1:14">
      <c r="A2174" s="62"/>
      <c r="C2174" s="41"/>
      <c r="D2174" s="41"/>
      <c r="E2174" s="104"/>
      <c r="F2174" s="47"/>
      <c r="G2174" s="41"/>
      <c r="H2174" s="52" t="s">
        <v>277</v>
      </c>
      <c r="I2174" s="52" t="s">
        <v>657</v>
      </c>
      <c r="J2174" s="79">
        <v>3000</v>
      </c>
      <c r="K2174" s="79"/>
      <c r="L2174" s="79">
        <v>400</v>
      </c>
      <c r="M2174" s="63"/>
      <c r="N2174" s="79">
        <v>0</v>
      </c>
    </row>
    <row r="2175" spans="1:14">
      <c r="A2175" s="52"/>
      <c r="C2175" s="41"/>
      <c r="D2175" s="41"/>
      <c r="E2175" s="115"/>
      <c r="F2175" s="77"/>
      <c r="G2175" s="41"/>
      <c r="H2175" s="52"/>
      <c r="I2175" s="16"/>
      <c r="J2175" s="41"/>
      <c r="K2175" s="41"/>
      <c r="L2175" s="41"/>
      <c r="M2175" s="41"/>
      <c r="N2175" s="83"/>
    </row>
    <row r="2176" spans="1:14">
      <c r="A2176" s="88"/>
      <c r="B2176" s="52" t="s">
        <v>1730</v>
      </c>
      <c r="C2176" s="41">
        <f>SUM(C2178,C2199)</f>
        <v>610000</v>
      </c>
      <c r="D2176" s="41"/>
      <c r="E2176" s="41">
        <f>SUM(E2178,E2199)</f>
        <v>700000</v>
      </c>
      <c r="F2176" s="41">
        <f>SUM(F2178,F2199)</f>
        <v>0</v>
      </c>
      <c r="G2176" s="41">
        <f>SUM(G2178,G2199)</f>
        <v>540386.69000000006</v>
      </c>
      <c r="H2176" s="88"/>
      <c r="I2176" s="52" t="s">
        <v>1730</v>
      </c>
      <c r="J2176" s="41">
        <f>SUM(J2178,J2199)</f>
        <v>941500</v>
      </c>
      <c r="K2176" s="41"/>
      <c r="L2176" s="41">
        <f>SUM(L2178,L2199)</f>
        <v>925200</v>
      </c>
      <c r="M2176" s="41">
        <f>SUM(M2178,M2199)</f>
        <v>0</v>
      </c>
      <c r="N2176" s="41">
        <f>SUM(N2178,N2199)</f>
        <v>1056561.75</v>
      </c>
    </row>
    <row r="2177" spans="1:15">
      <c r="A2177" s="157" t="s">
        <v>12</v>
      </c>
      <c r="B2177" s="157" t="s">
        <v>994</v>
      </c>
      <c r="C2177" s="176" t="s">
        <v>660</v>
      </c>
      <c r="D2177" s="131"/>
      <c r="E2177" s="176" t="s">
        <v>7</v>
      </c>
      <c r="F2177" s="158"/>
      <c r="G2177" s="176" t="s">
        <v>7</v>
      </c>
      <c r="H2177" s="157" t="s">
        <v>12</v>
      </c>
      <c r="I2177" s="157" t="s">
        <v>994</v>
      </c>
      <c r="J2177" s="176" t="s">
        <v>660</v>
      </c>
      <c r="K2177" s="131"/>
      <c r="L2177" s="176" t="s">
        <v>7</v>
      </c>
      <c r="M2177" s="158"/>
      <c r="N2177" s="176" t="s">
        <v>7</v>
      </c>
    </row>
    <row r="2178" spans="1:15">
      <c r="A2178" s="88" t="s">
        <v>1934</v>
      </c>
      <c r="B2178" s="28" t="s">
        <v>1163</v>
      </c>
      <c r="C2178" s="41">
        <f>SUM(C2180)</f>
        <v>180000</v>
      </c>
      <c r="D2178" s="41"/>
      <c r="E2178" s="41">
        <f>SUM(E2180)</f>
        <v>180000</v>
      </c>
      <c r="F2178" s="41">
        <f>SUM(F2180)</f>
        <v>0</v>
      </c>
      <c r="G2178" s="41">
        <f>SUM(G2180)</f>
        <v>181532.02</v>
      </c>
      <c r="H2178" s="88" t="s">
        <v>991</v>
      </c>
      <c r="I2178" s="28" t="s">
        <v>1163</v>
      </c>
      <c r="J2178" s="41">
        <f>SUM(J2180:J2197)</f>
        <v>511500</v>
      </c>
      <c r="K2178" s="41"/>
      <c r="L2178" s="41">
        <f>SUM(L2180:L2197)</f>
        <v>459000</v>
      </c>
      <c r="M2178" s="41">
        <f>SUM(M2180:M2197)</f>
        <v>0</v>
      </c>
      <c r="N2178" s="41">
        <f>SUM(N2180:N2197)</f>
        <v>511758.34000000008</v>
      </c>
    </row>
    <row r="2179" spans="1:15">
      <c r="A2179" s="157" t="s">
        <v>12</v>
      </c>
      <c r="B2179" s="157" t="s">
        <v>994</v>
      </c>
      <c r="C2179" s="176" t="s">
        <v>660</v>
      </c>
      <c r="D2179" s="131"/>
      <c r="E2179" s="176" t="s">
        <v>7</v>
      </c>
      <c r="F2179" s="158"/>
      <c r="G2179" s="176" t="s">
        <v>7</v>
      </c>
      <c r="H2179" s="157" t="s">
        <v>12</v>
      </c>
      <c r="I2179" s="157" t="s">
        <v>994</v>
      </c>
      <c r="J2179" s="176" t="s">
        <v>660</v>
      </c>
      <c r="K2179" s="131"/>
      <c r="L2179" s="176" t="s">
        <v>7</v>
      </c>
      <c r="M2179" s="158"/>
      <c r="N2179" s="176" t="s">
        <v>7</v>
      </c>
    </row>
    <row r="2180" spans="1:15">
      <c r="A2180" s="52" t="s">
        <v>1616</v>
      </c>
      <c r="B2180" s="52" t="s">
        <v>1935</v>
      </c>
      <c r="C2180" s="79">
        <v>180000</v>
      </c>
      <c r="D2180" s="79"/>
      <c r="E2180" s="132">
        <v>180000</v>
      </c>
      <c r="F2180" s="63"/>
      <c r="G2180" s="79">
        <v>181532.02</v>
      </c>
      <c r="H2180" s="52" t="s">
        <v>1456</v>
      </c>
      <c r="I2180" s="52" t="s">
        <v>666</v>
      </c>
      <c r="J2180" s="79">
        <v>374000</v>
      </c>
      <c r="K2180" s="79"/>
      <c r="L2180" s="79">
        <v>374000</v>
      </c>
      <c r="M2180" s="63"/>
      <c r="N2180" s="79">
        <v>402635.27</v>
      </c>
    </row>
    <row r="2181" spans="1:15">
      <c r="A2181" s="52"/>
      <c r="B2181" s="28"/>
      <c r="C2181" s="41"/>
      <c r="D2181" s="41"/>
      <c r="E2181" s="115"/>
      <c r="F2181" s="77"/>
      <c r="G2181" s="41"/>
      <c r="H2181" s="52"/>
      <c r="I2181" s="28"/>
      <c r="J2181" s="79">
        <v>0</v>
      </c>
      <c r="K2181" s="79"/>
      <c r="L2181" s="79">
        <v>0</v>
      </c>
      <c r="M2181" s="63"/>
      <c r="N2181" s="79">
        <v>0</v>
      </c>
    </row>
    <row r="2182" spans="1:15">
      <c r="A2182" s="52"/>
      <c r="B2182" s="28"/>
      <c r="C2182" s="41"/>
      <c r="D2182" s="41"/>
      <c r="E2182" s="115"/>
      <c r="F2182" s="77"/>
      <c r="G2182" s="41"/>
      <c r="H2182" s="52" t="s">
        <v>1916</v>
      </c>
      <c r="I2182" s="28" t="s">
        <v>647</v>
      </c>
      <c r="J2182" s="79">
        <v>2700</v>
      </c>
      <c r="K2182" s="79"/>
      <c r="L2182" s="79">
        <v>2700</v>
      </c>
      <c r="M2182" s="63"/>
      <c r="N2182" s="79">
        <v>8720.7800000000007</v>
      </c>
    </row>
    <row r="2183" spans="1:15">
      <c r="A2183" s="52"/>
      <c r="B2183" s="28"/>
      <c r="C2183" s="41"/>
      <c r="D2183" s="41"/>
      <c r="E2183" s="115"/>
      <c r="F2183" s="77"/>
      <c r="G2183" s="41"/>
      <c r="H2183" s="50"/>
      <c r="I2183" s="28"/>
      <c r="J2183" s="79">
        <v>0</v>
      </c>
      <c r="K2183" s="79"/>
      <c r="L2183" s="79">
        <v>0</v>
      </c>
      <c r="M2183" s="63"/>
      <c r="N2183" s="79">
        <v>0</v>
      </c>
    </row>
    <row r="2184" spans="1:15">
      <c r="A2184" s="52"/>
      <c r="B2184" s="88"/>
      <c r="C2184" s="41"/>
      <c r="D2184" s="41"/>
      <c r="E2184" s="115"/>
      <c r="F2184" s="77"/>
      <c r="G2184" s="41"/>
      <c r="H2184" s="52" t="s">
        <v>329</v>
      </c>
      <c r="I2184" s="88" t="s">
        <v>1008</v>
      </c>
      <c r="J2184" s="79">
        <v>91900</v>
      </c>
      <c r="K2184" s="79"/>
      <c r="L2184" s="79">
        <v>70000</v>
      </c>
      <c r="M2184" s="63"/>
      <c r="N2184" s="79">
        <v>89176.36</v>
      </c>
    </row>
    <row r="2185" spans="1:15">
      <c r="A2185" s="52"/>
      <c r="C2185" s="41"/>
      <c r="D2185" s="41"/>
      <c r="E2185" s="115"/>
      <c r="F2185" s="77"/>
      <c r="G2185" s="41"/>
      <c r="H2185" s="52"/>
      <c r="I2185" s="16"/>
      <c r="J2185" s="79">
        <v>0</v>
      </c>
      <c r="K2185" s="79"/>
      <c r="L2185" s="79">
        <v>0</v>
      </c>
      <c r="M2185" s="63"/>
      <c r="N2185" s="79">
        <v>0</v>
      </c>
    </row>
    <row r="2186" spans="1:15" s="6" customFormat="1">
      <c r="A2186" s="52"/>
      <c r="B2186" s="52"/>
      <c r="C2186" s="41"/>
      <c r="D2186" s="41"/>
      <c r="E2186" s="115"/>
      <c r="F2186" s="77"/>
      <c r="G2186" s="41"/>
      <c r="H2186" s="52" t="s">
        <v>331</v>
      </c>
      <c r="I2186" s="52" t="s">
        <v>1026</v>
      </c>
      <c r="J2186" s="79">
        <v>2600</v>
      </c>
      <c r="K2186" s="79"/>
      <c r="L2186" s="79">
        <v>2600</v>
      </c>
      <c r="M2186" s="63"/>
      <c r="N2186" s="79">
        <v>2041.2</v>
      </c>
      <c r="O2186" s="23"/>
    </row>
    <row r="2187" spans="1:15" s="6" customFormat="1">
      <c r="A2187" s="52"/>
      <c r="B2187" s="28"/>
      <c r="C2187" s="41"/>
      <c r="D2187" s="41"/>
      <c r="E2187" s="115"/>
      <c r="F2187" s="77"/>
      <c r="G2187" s="41"/>
      <c r="H2187" s="52"/>
      <c r="I2187" s="28"/>
      <c r="J2187" s="79">
        <v>0</v>
      </c>
      <c r="K2187" s="79"/>
      <c r="L2187" s="79">
        <v>0</v>
      </c>
      <c r="M2187" s="63"/>
      <c r="N2187" s="79">
        <v>0</v>
      </c>
      <c r="O2187" s="23"/>
    </row>
    <row r="2188" spans="1:15" s="6" customFormat="1">
      <c r="A2188" s="52"/>
      <c r="B2188" s="52"/>
      <c r="C2188" s="41"/>
      <c r="D2188" s="41"/>
      <c r="E2188" s="115"/>
      <c r="F2188" s="77"/>
      <c r="G2188" s="41"/>
      <c r="H2188" s="52" t="s">
        <v>1772</v>
      </c>
      <c r="I2188" s="52" t="s">
        <v>1358</v>
      </c>
      <c r="J2188" s="79">
        <v>1100</v>
      </c>
      <c r="K2188" s="79"/>
      <c r="L2188" s="79">
        <v>1100</v>
      </c>
      <c r="M2188" s="63"/>
      <c r="N2188" s="79">
        <v>991</v>
      </c>
      <c r="O2188" s="23"/>
    </row>
    <row r="2189" spans="1:15" s="6" customFormat="1">
      <c r="A2189" s="52"/>
      <c r="B2189" s="16"/>
      <c r="C2189" s="41"/>
      <c r="D2189" s="41"/>
      <c r="E2189" s="115"/>
      <c r="F2189" s="77"/>
      <c r="G2189" s="41"/>
      <c r="H2189" s="52"/>
      <c r="I2189" s="16"/>
      <c r="J2189" s="79">
        <v>0</v>
      </c>
      <c r="K2189" s="79"/>
      <c r="L2189" s="79">
        <v>0</v>
      </c>
      <c r="M2189" s="63"/>
      <c r="N2189" s="79">
        <v>0</v>
      </c>
      <c r="O2189" s="23"/>
    </row>
    <row r="2190" spans="1:15">
      <c r="A2190" s="52"/>
      <c r="B2190" s="88"/>
      <c r="C2190" s="41"/>
      <c r="D2190" s="41"/>
      <c r="E2190" s="115"/>
      <c r="F2190" s="77"/>
      <c r="G2190" s="41"/>
      <c r="H2190" s="52" t="s">
        <v>332</v>
      </c>
      <c r="I2190" s="88" t="s">
        <v>135</v>
      </c>
      <c r="J2190" s="79">
        <v>4600</v>
      </c>
      <c r="K2190" s="79"/>
      <c r="L2190" s="79">
        <v>4000</v>
      </c>
      <c r="M2190" s="63"/>
      <c r="N2190" s="79">
        <v>4599.8900000000003</v>
      </c>
    </row>
    <row r="2191" spans="1:15">
      <c r="A2191" s="52"/>
      <c r="C2191" s="41"/>
      <c r="D2191" s="41"/>
      <c r="E2191" s="115"/>
      <c r="F2191" s="77"/>
      <c r="G2191" s="41"/>
      <c r="H2191" s="52"/>
      <c r="I2191" s="16"/>
      <c r="J2191" s="79">
        <v>0</v>
      </c>
      <c r="K2191" s="79"/>
      <c r="L2191" s="79">
        <v>0</v>
      </c>
      <c r="M2191" s="63"/>
      <c r="N2191" s="79">
        <v>0</v>
      </c>
    </row>
    <row r="2192" spans="1:15">
      <c r="A2192" s="52"/>
      <c r="B2192" s="28"/>
      <c r="C2192" s="41"/>
      <c r="D2192" s="41"/>
      <c r="E2192" s="115"/>
      <c r="F2192" s="77"/>
      <c r="G2192" s="41"/>
      <c r="H2192" s="52" t="s">
        <v>453</v>
      </c>
      <c r="I2192" s="28" t="s">
        <v>1363</v>
      </c>
      <c r="J2192" s="79">
        <v>2500</v>
      </c>
      <c r="K2192" s="79"/>
      <c r="L2192" s="79">
        <v>4000</v>
      </c>
      <c r="M2192" s="63"/>
      <c r="N2192" s="79">
        <v>2630</v>
      </c>
    </row>
    <row r="2193" spans="1:14">
      <c r="A2193" s="52"/>
      <c r="B2193" s="28"/>
      <c r="C2193" s="41"/>
      <c r="D2193" s="41"/>
      <c r="E2193" s="115"/>
      <c r="F2193" s="77"/>
      <c r="G2193" s="41"/>
      <c r="H2193" s="52"/>
      <c r="I2193" s="28"/>
      <c r="J2193" s="79">
        <v>0</v>
      </c>
      <c r="K2193" s="79"/>
      <c r="L2193" s="79">
        <v>0</v>
      </c>
      <c r="M2193" s="63"/>
      <c r="N2193" s="79">
        <v>0</v>
      </c>
    </row>
    <row r="2194" spans="1:14">
      <c r="A2194" s="52"/>
      <c r="B2194" s="28"/>
      <c r="C2194" s="41"/>
      <c r="D2194" s="41"/>
      <c r="E2194" s="115"/>
      <c r="F2194" s="77"/>
      <c r="G2194" s="41"/>
      <c r="H2194" s="52" t="s">
        <v>454</v>
      </c>
      <c r="I2194" s="28" t="s">
        <v>1364</v>
      </c>
      <c r="J2194" s="79">
        <v>500</v>
      </c>
      <c r="K2194" s="79"/>
      <c r="L2194" s="79">
        <v>500</v>
      </c>
      <c r="M2194" s="63"/>
      <c r="N2194" s="79">
        <v>825</v>
      </c>
    </row>
    <row r="2195" spans="1:14">
      <c r="A2195" s="52"/>
      <c r="B2195" s="28"/>
      <c r="C2195" s="41"/>
      <c r="D2195" s="41"/>
      <c r="E2195" s="115"/>
      <c r="F2195" s="77"/>
      <c r="G2195" s="41"/>
      <c r="H2195" s="52"/>
      <c r="I2195" s="28"/>
      <c r="J2195" s="79">
        <v>0</v>
      </c>
      <c r="K2195" s="79"/>
      <c r="L2195" s="79">
        <v>0</v>
      </c>
      <c r="M2195" s="63"/>
      <c r="N2195" s="79">
        <v>0</v>
      </c>
    </row>
    <row r="2196" spans="1:14">
      <c r="A2196" s="52"/>
      <c r="B2196" s="52"/>
      <c r="C2196" s="41"/>
      <c r="D2196" s="41"/>
      <c r="E2196" s="115"/>
      <c r="F2196" s="77"/>
      <c r="G2196" s="41"/>
      <c r="H2196" s="52" t="s">
        <v>1097</v>
      </c>
      <c r="I2196" s="52" t="s">
        <v>818</v>
      </c>
      <c r="J2196" s="79">
        <v>100</v>
      </c>
      <c r="K2196" s="79"/>
      <c r="L2196" s="79">
        <v>100</v>
      </c>
      <c r="M2196" s="63"/>
      <c r="N2196" s="79">
        <v>138.84</v>
      </c>
    </row>
    <row r="2197" spans="1:14">
      <c r="A2197" s="52"/>
      <c r="B2197" s="28"/>
      <c r="C2197" s="41"/>
      <c r="D2197" s="41"/>
      <c r="E2197" s="115"/>
      <c r="F2197" s="77"/>
      <c r="G2197" s="41"/>
      <c r="H2197" s="52" t="s">
        <v>103</v>
      </c>
      <c r="I2197" s="52" t="s">
        <v>138</v>
      </c>
      <c r="J2197" s="41">
        <v>31500</v>
      </c>
      <c r="K2197" s="41"/>
      <c r="L2197" s="41"/>
      <c r="M2197" s="41"/>
      <c r="N2197" s="79"/>
    </row>
    <row r="2198" spans="1:14">
      <c r="A2198" s="48"/>
      <c r="B2198" s="48"/>
      <c r="C2198" s="41"/>
      <c r="D2198" s="41"/>
      <c r="E2198" s="104"/>
      <c r="F2198" s="47"/>
      <c r="G2198" s="41"/>
      <c r="H2198" s="48"/>
      <c r="I2198" s="48"/>
      <c r="J2198" s="41"/>
      <c r="K2198" s="41"/>
      <c r="L2198" s="41"/>
      <c r="M2198" s="41"/>
      <c r="N2198" s="83"/>
    </row>
    <row r="2199" spans="1:14">
      <c r="A2199" s="88" t="s">
        <v>1053</v>
      </c>
      <c r="B2199" s="28" t="s">
        <v>567</v>
      </c>
      <c r="C2199" s="41">
        <f>SUM(C2201:C2203)</f>
        <v>430000</v>
      </c>
      <c r="D2199" s="41"/>
      <c r="E2199" s="41">
        <f>SUM(E2201:E2203)</f>
        <v>520000</v>
      </c>
      <c r="F2199" s="41">
        <f>SUM(F2201:F2203)</f>
        <v>0</v>
      </c>
      <c r="G2199" s="41">
        <f>SUM(G2201:G2203)</f>
        <v>358854.67000000004</v>
      </c>
      <c r="H2199" s="88" t="s">
        <v>948</v>
      </c>
      <c r="I2199" s="28" t="s">
        <v>1576</v>
      </c>
      <c r="J2199" s="41">
        <f>SUM(J2201:J2229)</f>
        <v>430000</v>
      </c>
      <c r="K2199" s="41"/>
      <c r="L2199" s="41">
        <f>SUM(L2201:L2229)</f>
        <v>466200</v>
      </c>
      <c r="M2199" s="41">
        <f>SUM(M2201:M2229)</f>
        <v>0</v>
      </c>
      <c r="N2199" s="41">
        <f>SUM(N2201:N2229)</f>
        <v>544803.41</v>
      </c>
    </row>
    <row r="2200" spans="1:14">
      <c r="A2200" s="157" t="s">
        <v>12</v>
      </c>
      <c r="B2200" s="157" t="s">
        <v>994</v>
      </c>
      <c r="C2200" s="176" t="s">
        <v>660</v>
      </c>
      <c r="D2200" s="131"/>
      <c r="E2200" s="176" t="s">
        <v>7</v>
      </c>
      <c r="F2200" s="158"/>
      <c r="G2200" s="176" t="s">
        <v>7</v>
      </c>
      <c r="H2200" s="157" t="s">
        <v>12</v>
      </c>
      <c r="I2200" s="157" t="s">
        <v>994</v>
      </c>
      <c r="J2200" s="176" t="s">
        <v>660</v>
      </c>
      <c r="K2200" s="131"/>
      <c r="L2200" s="176" t="s">
        <v>7</v>
      </c>
      <c r="M2200" s="158"/>
      <c r="N2200" s="176" t="s">
        <v>7</v>
      </c>
    </row>
    <row r="2201" spans="1:14">
      <c r="A2201" s="88" t="s">
        <v>1277</v>
      </c>
      <c r="B2201" s="28" t="s">
        <v>5</v>
      </c>
      <c r="C2201" s="79">
        <v>180000</v>
      </c>
      <c r="D2201" s="79"/>
      <c r="E2201" s="132">
        <v>330000</v>
      </c>
      <c r="F2201" s="63"/>
      <c r="G2201" s="79">
        <v>179046.67</v>
      </c>
      <c r="H2201" s="88" t="s">
        <v>1933</v>
      </c>
      <c r="I2201" s="28" t="s">
        <v>654</v>
      </c>
      <c r="J2201" s="79">
        <v>137300</v>
      </c>
      <c r="K2201" s="79"/>
      <c r="L2201" s="79">
        <v>147600</v>
      </c>
      <c r="M2201" s="63"/>
      <c r="N2201" s="79">
        <v>196528.28</v>
      </c>
    </row>
    <row r="2202" spans="1:14">
      <c r="A2202" s="88"/>
      <c r="B2202" s="28"/>
      <c r="C2202" s="79">
        <v>0</v>
      </c>
      <c r="D2202" s="79"/>
      <c r="E2202" s="132">
        <v>0</v>
      </c>
      <c r="F2202" s="63"/>
      <c r="G2202" s="79">
        <v>0</v>
      </c>
      <c r="H2202" s="88"/>
      <c r="I2202" s="28"/>
      <c r="J2202" s="79">
        <v>0</v>
      </c>
      <c r="K2202" s="79"/>
      <c r="L2202" s="79">
        <v>0</v>
      </c>
      <c r="M2202" s="63"/>
      <c r="N2202" s="79">
        <v>0</v>
      </c>
    </row>
    <row r="2203" spans="1:14">
      <c r="A2203" s="52" t="s">
        <v>1916</v>
      </c>
      <c r="B2203" s="28" t="s">
        <v>1481</v>
      </c>
      <c r="C2203" s="79">
        <v>250000</v>
      </c>
      <c r="D2203" s="79"/>
      <c r="E2203" s="132">
        <v>190000</v>
      </c>
      <c r="F2203" s="63"/>
      <c r="G2203" s="79">
        <v>179808</v>
      </c>
      <c r="H2203" s="52" t="s">
        <v>1916</v>
      </c>
      <c r="I2203" s="28" t="s">
        <v>647</v>
      </c>
      <c r="J2203" s="79">
        <v>10200</v>
      </c>
      <c r="K2203" s="79"/>
      <c r="L2203" s="79">
        <v>10200</v>
      </c>
      <c r="M2203" s="63"/>
      <c r="N2203" s="79">
        <v>14745.44</v>
      </c>
    </row>
    <row r="2204" spans="1:14">
      <c r="A2204" s="52"/>
      <c r="B2204" s="28"/>
      <c r="C2204" s="41"/>
      <c r="D2204" s="41"/>
      <c r="E2204" s="41"/>
      <c r="F2204" s="75"/>
      <c r="G2204" s="41"/>
      <c r="H2204" s="52"/>
      <c r="I2204" s="28"/>
      <c r="J2204" s="79">
        <v>0</v>
      </c>
      <c r="K2204" s="79"/>
      <c r="L2204" s="79">
        <v>0</v>
      </c>
      <c r="M2204" s="63"/>
      <c r="N2204" s="79">
        <v>0</v>
      </c>
    </row>
    <row r="2205" spans="1:14">
      <c r="A2205" s="52"/>
      <c r="B2205" s="88"/>
      <c r="C2205" s="41"/>
      <c r="D2205" s="41"/>
      <c r="E2205" s="41"/>
      <c r="F2205" s="75"/>
      <c r="G2205" s="41"/>
      <c r="H2205" s="52" t="s">
        <v>329</v>
      </c>
      <c r="I2205" s="88" t="s">
        <v>1008</v>
      </c>
      <c r="J2205" s="79">
        <v>89000</v>
      </c>
      <c r="K2205" s="79"/>
      <c r="L2205" s="79">
        <v>74000</v>
      </c>
      <c r="M2205" s="63"/>
      <c r="N2205" s="79">
        <v>87122.43</v>
      </c>
    </row>
    <row r="2206" spans="1:14">
      <c r="A2206" s="52"/>
      <c r="C2206" s="41"/>
      <c r="D2206" s="41"/>
      <c r="E2206" s="115"/>
      <c r="F2206" s="77"/>
      <c r="G2206" s="41"/>
      <c r="H2206" s="52"/>
      <c r="I2206" s="16"/>
      <c r="J2206" s="79">
        <v>0</v>
      </c>
      <c r="K2206" s="79"/>
      <c r="L2206" s="79">
        <v>0</v>
      </c>
      <c r="M2206" s="63"/>
      <c r="N2206" s="79">
        <v>0</v>
      </c>
    </row>
    <row r="2207" spans="1:14">
      <c r="A2207" s="52"/>
      <c r="B2207" s="88"/>
      <c r="C2207" s="41"/>
      <c r="D2207" s="41"/>
      <c r="E2207" s="115"/>
      <c r="F2207" s="77"/>
      <c r="G2207" s="41"/>
      <c r="H2207" s="52" t="s">
        <v>330</v>
      </c>
      <c r="I2207" s="88" t="s">
        <v>136</v>
      </c>
      <c r="J2207" s="79">
        <v>18100</v>
      </c>
      <c r="K2207" s="79"/>
      <c r="L2207" s="79">
        <v>15000</v>
      </c>
      <c r="M2207" s="63"/>
      <c r="N2207" s="79">
        <v>17052.759999999998</v>
      </c>
    </row>
    <row r="2208" spans="1:14">
      <c r="A2208" s="52"/>
      <c r="C2208" s="41"/>
      <c r="D2208" s="41"/>
      <c r="E2208" s="115"/>
      <c r="F2208" s="77"/>
      <c r="G2208" s="41"/>
      <c r="H2208" s="52"/>
      <c r="I2208" s="16"/>
      <c r="J2208" s="79">
        <v>0</v>
      </c>
      <c r="K2208" s="79"/>
      <c r="L2208" s="79">
        <v>0</v>
      </c>
      <c r="M2208" s="63"/>
      <c r="N2208" s="79">
        <v>0</v>
      </c>
    </row>
    <row r="2209" spans="1:14">
      <c r="A2209" s="52"/>
      <c r="B2209" s="52"/>
      <c r="C2209" s="41"/>
      <c r="D2209" s="41"/>
      <c r="E2209" s="115"/>
      <c r="F2209" s="77"/>
      <c r="G2209" s="41"/>
      <c r="H2209" s="52" t="s">
        <v>331</v>
      </c>
      <c r="I2209" s="52" t="s">
        <v>1026</v>
      </c>
      <c r="J2209" s="79">
        <v>6000</v>
      </c>
      <c r="K2209" s="79"/>
      <c r="L2209" s="79">
        <v>6000</v>
      </c>
      <c r="M2209" s="63"/>
      <c r="N2209" s="79">
        <v>4735.5600000000004</v>
      </c>
    </row>
    <row r="2210" spans="1:14">
      <c r="A2210" s="52"/>
      <c r="B2210" s="28"/>
      <c r="C2210" s="41"/>
      <c r="D2210" s="41"/>
      <c r="E2210" s="115"/>
      <c r="F2210" s="77"/>
      <c r="G2210" s="41"/>
      <c r="H2210" s="52"/>
      <c r="I2210" s="28"/>
      <c r="J2210" s="79">
        <v>0</v>
      </c>
      <c r="K2210" s="79"/>
      <c r="L2210" s="79">
        <v>0</v>
      </c>
      <c r="M2210" s="63"/>
      <c r="N2210" s="79">
        <v>0</v>
      </c>
    </row>
    <row r="2211" spans="1:14">
      <c r="A2211" s="88"/>
      <c r="B2211" s="52"/>
      <c r="C2211" s="41"/>
      <c r="D2211" s="41"/>
      <c r="E2211" s="115"/>
      <c r="F2211" s="77"/>
      <c r="G2211" s="41"/>
      <c r="H2211" s="88" t="s">
        <v>1772</v>
      </c>
      <c r="I2211" s="52" t="s">
        <v>1358</v>
      </c>
      <c r="J2211" s="79">
        <v>2000</v>
      </c>
      <c r="K2211" s="79"/>
      <c r="L2211" s="79">
        <v>2000</v>
      </c>
      <c r="M2211" s="63"/>
      <c r="N2211" s="79">
        <v>1538</v>
      </c>
    </row>
    <row r="2212" spans="1:14">
      <c r="A2212" s="52"/>
      <c r="C2212" s="41"/>
      <c r="D2212" s="41"/>
      <c r="E2212" s="115"/>
      <c r="F2212" s="77"/>
      <c r="G2212" s="41"/>
      <c r="H2212" s="52"/>
      <c r="I2212" s="16"/>
      <c r="J2212" s="79">
        <v>0</v>
      </c>
      <c r="K2212" s="79"/>
      <c r="L2212" s="79">
        <v>0</v>
      </c>
      <c r="M2212" s="63"/>
      <c r="N2212" s="79">
        <v>0</v>
      </c>
    </row>
    <row r="2213" spans="1:14">
      <c r="A2213" s="52"/>
      <c r="B2213" s="88"/>
      <c r="C2213" s="41"/>
      <c r="D2213" s="41"/>
      <c r="E2213" s="115"/>
      <c r="F2213" s="77"/>
      <c r="G2213" s="41"/>
      <c r="H2213" s="52" t="s">
        <v>332</v>
      </c>
      <c r="I2213" s="88" t="s">
        <v>135</v>
      </c>
      <c r="J2213" s="79">
        <v>7800</v>
      </c>
      <c r="K2213" s="79"/>
      <c r="L2213" s="79">
        <v>8000</v>
      </c>
      <c r="M2213" s="63"/>
      <c r="N2213" s="79">
        <v>7678.99</v>
      </c>
    </row>
    <row r="2214" spans="1:14">
      <c r="A2214" s="52"/>
      <c r="C2214" s="41"/>
      <c r="D2214" s="41"/>
      <c r="E2214" s="115"/>
      <c r="F2214" s="77"/>
      <c r="G2214" s="41"/>
      <c r="H2214" s="52"/>
      <c r="I2214" s="16"/>
      <c r="J2214" s="79">
        <v>0</v>
      </c>
      <c r="K2214" s="79"/>
      <c r="L2214" s="79">
        <v>0</v>
      </c>
      <c r="M2214" s="63"/>
      <c r="N2214" s="79">
        <v>0</v>
      </c>
    </row>
    <row r="2215" spans="1:14">
      <c r="A2215" s="88"/>
      <c r="B2215" s="28"/>
      <c r="C2215" s="41"/>
      <c r="D2215" s="41"/>
      <c r="E2215" s="115"/>
      <c r="F2215" s="77"/>
      <c r="G2215" s="41"/>
      <c r="H2215" s="88" t="s">
        <v>453</v>
      </c>
      <c r="I2215" s="28" t="s">
        <v>1363</v>
      </c>
      <c r="J2215" s="79">
        <v>5400</v>
      </c>
      <c r="K2215" s="79"/>
      <c r="L2215" s="79">
        <v>5400</v>
      </c>
      <c r="M2215" s="63"/>
      <c r="N2215" s="79">
        <v>4809</v>
      </c>
    </row>
    <row r="2216" spans="1:14">
      <c r="A2216" s="52"/>
      <c r="B2216" s="28"/>
      <c r="C2216" s="41"/>
      <c r="D2216" s="41"/>
      <c r="E2216" s="115"/>
      <c r="F2216" s="77"/>
      <c r="G2216" s="41"/>
      <c r="H2216" s="52"/>
      <c r="I2216" s="28"/>
      <c r="J2216" s="79">
        <v>0</v>
      </c>
      <c r="K2216" s="79"/>
      <c r="L2216" s="79">
        <v>0</v>
      </c>
      <c r="M2216" s="63"/>
      <c r="N2216" s="79">
        <v>0</v>
      </c>
    </row>
    <row r="2217" spans="1:14">
      <c r="A2217" s="88"/>
      <c r="B2217" s="28"/>
      <c r="C2217" s="41"/>
      <c r="D2217" s="41"/>
      <c r="E2217" s="115"/>
      <c r="F2217" s="77"/>
      <c r="G2217" s="41"/>
      <c r="H2217" s="88" t="s">
        <v>454</v>
      </c>
      <c r="I2217" s="28" t="s">
        <v>1364</v>
      </c>
      <c r="J2217" s="79">
        <v>1800</v>
      </c>
      <c r="K2217" s="79"/>
      <c r="L2217" s="79">
        <v>1800</v>
      </c>
      <c r="M2217" s="63"/>
      <c r="N2217" s="79">
        <v>870.2</v>
      </c>
    </row>
    <row r="2218" spans="1:14">
      <c r="A2218" s="52"/>
      <c r="B2218" s="28"/>
      <c r="C2218" s="41"/>
      <c r="D2218" s="41"/>
      <c r="E2218" s="115"/>
      <c r="F2218" s="77"/>
      <c r="G2218" s="41"/>
      <c r="H2218" s="52"/>
      <c r="I2218" s="28"/>
      <c r="J2218" s="79">
        <v>0</v>
      </c>
      <c r="K2218" s="79"/>
      <c r="L2218" s="79">
        <v>0</v>
      </c>
      <c r="M2218" s="63"/>
      <c r="N2218" s="79">
        <v>0</v>
      </c>
    </row>
    <row r="2219" spans="1:14">
      <c r="A2219" s="52"/>
      <c r="B2219" s="52"/>
      <c r="C2219" s="41"/>
      <c r="D2219" s="41"/>
      <c r="E2219" s="115"/>
      <c r="F2219" s="77"/>
      <c r="G2219" s="41"/>
      <c r="H2219" s="52" t="s">
        <v>1097</v>
      </c>
      <c r="I2219" s="52" t="s">
        <v>1365</v>
      </c>
      <c r="J2219" s="79">
        <v>100</v>
      </c>
      <c r="K2219" s="79"/>
      <c r="L2219" s="79">
        <v>100</v>
      </c>
      <c r="M2219" s="63"/>
      <c r="N2219" s="79">
        <v>138.84</v>
      </c>
    </row>
    <row r="2220" spans="1:14">
      <c r="A2220" s="33"/>
      <c r="B2220" s="33"/>
      <c r="C2220" s="41"/>
      <c r="D2220" s="41"/>
      <c r="E2220" s="115"/>
      <c r="F2220" s="77"/>
      <c r="G2220" s="41"/>
      <c r="H2220" s="33"/>
      <c r="I2220" s="33"/>
      <c r="J2220" s="79">
        <v>0</v>
      </c>
      <c r="K2220" s="79"/>
      <c r="L2220" s="79">
        <v>0</v>
      </c>
      <c r="M2220" s="63"/>
      <c r="N2220" s="79">
        <v>0</v>
      </c>
    </row>
    <row r="2221" spans="1:14">
      <c r="A2221" s="88"/>
      <c r="B2221" s="28"/>
      <c r="C2221" s="41"/>
      <c r="D2221" s="41"/>
      <c r="E2221" s="115"/>
      <c r="F2221" s="77"/>
      <c r="G2221" s="41"/>
      <c r="H2221" s="88" t="s">
        <v>276</v>
      </c>
      <c r="I2221" s="28" t="s">
        <v>137</v>
      </c>
      <c r="J2221" s="79">
        <v>5000</v>
      </c>
      <c r="K2221" s="79"/>
      <c r="L2221" s="79">
        <v>9000</v>
      </c>
      <c r="M2221" s="63"/>
      <c r="N2221" s="79">
        <v>12066</v>
      </c>
    </row>
    <row r="2222" spans="1:14">
      <c r="A2222" s="52"/>
      <c r="B2222" s="28"/>
      <c r="C2222" s="41"/>
      <c r="D2222" s="41"/>
      <c r="E2222" s="115"/>
      <c r="F2222" s="77"/>
      <c r="G2222" s="41"/>
      <c r="H2222" s="52"/>
      <c r="I2222" s="28"/>
      <c r="J2222" s="79">
        <v>0</v>
      </c>
      <c r="K2222" s="79"/>
      <c r="L2222" s="79">
        <v>0</v>
      </c>
      <c r="M2222" s="63"/>
      <c r="N2222" s="79">
        <v>0</v>
      </c>
    </row>
    <row r="2223" spans="1:14">
      <c r="A2223" s="52"/>
      <c r="B2223" s="52"/>
      <c r="C2223" s="41"/>
      <c r="D2223" s="41"/>
      <c r="E2223" s="115"/>
      <c r="F2223" s="77"/>
      <c r="G2223" s="41"/>
      <c r="H2223" s="52" t="s">
        <v>103</v>
      </c>
      <c r="I2223" s="52" t="s">
        <v>138</v>
      </c>
      <c r="J2223" s="79">
        <v>40200</v>
      </c>
      <c r="K2223" s="79"/>
      <c r="L2223" s="79">
        <v>50000</v>
      </c>
      <c r="M2223" s="63"/>
      <c r="N2223" s="79">
        <v>36529</v>
      </c>
    </row>
    <row r="2224" spans="1:14">
      <c r="A2224" s="52"/>
      <c r="B2224" s="28"/>
      <c r="C2224" s="41"/>
      <c r="D2224" s="41"/>
      <c r="E2224" s="115"/>
      <c r="F2224" s="77"/>
      <c r="G2224" s="41"/>
      <c r="H2224" s="52"/>
      <c r="I2224" s="28"/>
      <c r="J2224" s="79">
        <v>0</v>
      </c>
      <c r="K2224" s="79"/>
      <c r="L2224" s="79">
        <v>0</v>
      </c>
      <c r="M2224" s="63"/>
      <c r="N2224" s="79">
        <v>0</v>
      </c>
    </row>
    <row r="2225" spans="1:15">
      <c r="A2225" s="50"/>
      <c r="B2225" s="52"/>
      <c r="C2225" s="41"/>
      <c r="D2225" s="41"/>
      <c r="E2225" s="115"/>
      <c r="F2225" s="77"/>
      <c r="G2225" s="41"/>
      <c r="H2225" s="50" t="s">
        <v>1758</v>
      </c>
      <c r="I2225" s="52" t="s">
        <v>669</v>
      </c>
      <c r="J2225" s="79">
        <v>50000</v>
      </c>
      <c r="K2225" s="79"/>
      <c r="L2225" s="79">
        <v>50000</v>
      </c>
      <c r="M2225" s="63"/>
      <c r="N2225" s="79">
        <v>65761.22</v>
      </c>
    </row>
    <row r="2226" spans="1:15">
      <c r="A2226" s="50"/>
      <c r="B2226" s="52"/>
      <c r="C2226" s="41"/>
      <c r="D2226" s="41"/>
      <c r="E2226" s="115"/>
      <c r="F2226" s="77"/>
      <c r="G2226" s="41"/>
      <c r="H2226" s="50"/>
      <c r="I2226" s="52"/>
      <c r="J2226" s="79">
        <v>0</v>
      </c>
      <c r="K2226" s="79"/>
      <c r="L2226" s="79">
        <v>0</v>
      </c>
      <c r="M2226" s="63"/>
      <c r="N2226" s="79">
        <v>0</v>
      </c>
    </row>
    <row r="2227" spans="1:15">
      <c r="A2227" s="88"/>
      <c r="B2227" s="28"/>
      <c r="C2227" s="41"/>
      <c r="D2227" s="41"/>
      <c r="E2227" s="115"/>
      <c r="F2227" s="77"/>
      <c r="G2227" s="41"/>
      <c r="H2227" s="88" t="s">
        <v>1938</v>
      </c>
      <c r="I2227" s="28" t="s">
        <v>670</v>
      </c>
      <c r="J2227" s="79">
        <v>40000</v>
      </c>
      <c r="K2227" s="79"/>
      <c r="L2227" s="79">
        <v>70000</v>
      </c>
      <c r="M2227" s="63"/>
      <c r="N2227" s="79">
        <v>79414</v>
      </c>
    </row>
    <row r="2228" spans="1:15">
      <c r="A2228" s="88"/>
      <c r="B2228" s="28"/>
      <c r="C2228" s="41"/>
      <c r="D2228" s="41"/>
      <c r="E2228" s="115"/>
      <c r="F2228" s="77"/>
      <c r="G2228" s="41"/>
      <c r="H2228" s="88"/>
      <c r="I2228" s="28"/>
      <c r="J2228" s="79">
        <v>0</v>
      </c>
      <c r="K2228" s="79"/>
      <c r="L2228" s="79">
        <v>0</v>
      </c>
      <c r="M2228" s="63"/>
      <c r="N2228" s="79">
        <v>0</v>
      </c>
    </row>
    <row r="2229" spans="1:15">
      <c r="A2229" s="88"/>
      <c r="B2229" s="90"/>
      <c r="C2229" s="41"/>
      <c r="D2229" s="41"/>
      <c r="E2229" s="115"/>
      <c r="F2229" s="77"/>
      <c r="G2229" s="41"/>
      <c r="H2229" s="88" t="s">
        <v>277</v>
      </c>
      <c r="I2229" s="90" t="s">
        <v>47</v>
      </c>
      <c r="J2229" s="79">
        <v>17100</v>
      </c>
      <c r="K2229" s="79"/>
      <c r="L2229" s="79">
        <v>17100</v>
      </c>
      <c r="M2229" s="63"/>
      <c r="N2229" s="79">
        <v>15813.69</v>
      </c>
    </row>
    <row r="2230" spans="1:15">
      <c r="A2230" s="88"/>
      <c r="B2230" s="90"/>
      <c r="C2230" s="41"/>
      <c r="D2230" s="41"/>
      <c r="E2230" s="115"/>
      <c r="F2230" s="77"/>
      <c r="G2230" s="41"/>
      <c r="H2230" s="88"/>
      <c r="I2230" s="90"/>
      <c r="J2230" s="41"/>
      <c r="K2230" s="41"/>
      <c r="L2230" s="41"/>
      <c r="M2230" s="41"/>
      <c r="N2230" s="79"/>
    </row>
    <row r="2231" spans="1:15">
      <c r="A2231" s="52"/>
      <c r="B2231" s="52"/>
      <c r="C2231" s="41"/>
      <c r="D2231" s="41"/>
      <c r="E2231" s="139"/>
      <c r="F2231" s="128"/>
      <c r="G2231" s="41"/>
      <c r="H2231" s="52"/>
      <c r="I2231" s="52"/>
      <c r="J2231" s="41"/>
      <c r="K2231" s="41"/>
      <c r="L2231" s="41"/>
      <c r="M2231" s="41"/>
      <c r="N2231" s="79"/>
    </row>
    <row r="2232" spans="1:15" s="4" customFormat="1">
      <c r="A2232" s="88" t="s">
        <v>1051</v>
      </c>
      <c r="B2232" s="28" t="s">
        <v>2096</v>
      </c>
      <c r="C2232" s="41">
        <f>SUM(C2234:C2236)</f>
        <v>35000</v>
      </c>
      <c r="D2232" s="41"/>
      <c r="E2232" s="41">
        <f>SUM(E2234:E2236)</f>
        <v>65000</v>
      </c>
      <c r="F2232" s="63"/>
      <c r="G2232" s="41">
        <v>24793.43</v>
      </c>
      <c r="H2232" s="50" t="s">
        <v>988</v>
      </c>
      <c r="I2232" s="16" t="s">
        <v>2096</v>
      </c>
      <c r="J2232" s="41">
        <f>SUM(J2234:J2240)</f>
        <v>35000</v>
      </c>
      <c r="K2232" s="41"/>
      <c r="L2232" s="41">
        <f>SUM(L2234:L2240)</f>
        <v>82400</v>
      </c>
      <c r="M2232" s="63"/>
      <c r="N2232" s="41">
        <f>SUM(N2234:N2240)</f>
        <v>172568.72999999998</v>
      </c>
      <c r="O2232" s="23"/>
    </row>
    <row r="2233" spans="1:15">
      <c r="A2233" s="157" t="s">
        <v>12</v>
      </c>
      <c r="B2233" s="157" t="s">
        <v>994</v>
      </c>
      <c r="C2233" s="176" t="s">
        <v>660</v>
      </c>
      <c r="D2233" s="131"/>
      <c r="E2233" s="176" t="s">
        <v>7</v>
      </c>
      <c r="F2233" s="158"/>
      <c r="G2233" s="176" t="s">
        <v>7</v>
      </c>
      <c r="H2233" s="157" t="s">
        <v>12</v>
      </c>
      <c r="I2233" s="157" t="s">
        <v>994</v>
      </c>
      <c r="J2233" s="176" t="s">
        <v>660</v>
      </c>
      <c r="K2233" s="131"/>
      <c r="L2233" s="176" t="s">
        <v>7</v>
      </c>
      <c r="M2233" s="158"/>
      <c r="N2233" s="176" t="s">
        <v>7</v>
      </c>
    </row>
    <row r="2234" spans="1:15">
      <c r="A2234" s="88" t="s">
        <v>1277</v>
      </c>
      <c r="B2234" s="28" t="s">
        <v>5</v>
      </c>
      <c r="C2234" s="79">
        <v>35000</v>
      </c>
      <c r="D2234" s="79"/>
      <c r="E2234" s="132">
        <v>35000</v>
      </c>
      <c r="F2234" s="63"/>
      <c r="G2234" s="79">
        <v>24793.43</v>
      </c>
      <c r="H2234" s="52" t="s">
        <v>1933</v>
      </c>
      <c r="I2234" s="52" t="s">
        <v>1353</v>
      </c>
      <c r="J2234" s="79"/>
      <c r="K2234" s="79"/>
      <c r="L2234" s="79">
        <v>63000</v>
      </c>
      <c r="M2234" s="63"/>
      <c r="N2234" s="79">
        <v>147398.43</v>
      </c>
    </row>
    <row r="2235" spans="1:15">
      <c r="A2235" s="88"/>
      <c r="B2235" s="28"/>
      <c r="C2235" s="79">
        <v>0</v>
      </c>
      <c r="D2235" s="79"/>
      <c r="E2235" s="132">
        <v>0</v>
      </c>
      <c r="F2235" s="63"/>
      <c r="G2235" s="79">
        <v>0</v>
      </c>
      <c r="H2235" s="52"/>
      <c r="I2235" s="52"/>
      <c r="J2235" s="79">
        <v>0</v>
      </c>
      <c r="K2235" s="79"/>
      <c r="L2235" s="79">
        <v>0</v>
      </c>
      <c r="M2235" s="63"/>
      <c r="N2235" s="79">
        <v>0</v>
      </c>
    </row>
    <row r="2236" spans="1:15">
      <c r="A2236" s="52" t="s">
        <v>1916</v>
      </c>
      <c r="B2236" s="28" t="s">
        <v>731</v>
      </c>
      <c r="C2236" s="79"/>
      <c r="D2236" s="79"/>
      <c r="E2236" s="132">
        <v>30000</v>
      </c>
      <c r="F2236" s="63"/>
      <c r="G2236" s="79">
        <v>0</v>
      </c>
      <c r="H2236" s="52" t="s">
        <v>1928</v>
      </c>
      <c r="I2236" s="52" t="s">
        <v>1366</v>
      </c>
      <c r="J2236" s="79">
        <v>21900</v>
      </c>
      <c r="K2236" s="79"/>
      <c r="L2236" s="79">
        <v>12900</v>
      </c>
      <c r="M2236" s="63"/>
      <c r="N2236" s="79">
        <v>19890.96</v>
      </c>
    </row>
    <row r="2237" spans="1:15">
      <c r="A2237" s="62"/>
      <c r="C2237" s="41"/>
      <c r="D2237" s="41"/>
      <c r="E2237" s="104"/>
      <c r="F2237" s="47"/>
      <c r="G2237" s="41">
        <v>0</v>
      </c>
      <c r="I2237" s="16"/>
      <c r="J2237" s="79">
        <v>0</v>
      </c>
      <c r="K2237" s="79"/>
      <c r="L2237" s="79">
        <v>0</v>
      </c>
      <c r="M2237" s="63"/>
      <c r="N2237" s="79">
        <v>0</v>
      </c>
    </row>
    <row r="2238" spans="1:15" s="4" customFormat="1">
      <c r="A2238" s="62"/>
      <c r="B2238" s="16"/>
      <c r="C2238" s="41"/>
      <c r="D2238" s="41"/>
      <c r="E2238" s="104"/>
      <c r="F2238" s="47"/>
      <c r="G2238" s="41"/>
      <c r="H2238" s="52" t="s">
        <v>1938</v>
      </c>
      <c r="I2238" s="52" t="s">
        <v>670</v>
      </c>
      <c r="J2238" s="79">
        <v>10400</v>
      </c>
      <c r="K2238" s="79"/>
      <c r="L2238" s="79">
        <v>3800</v>
      </c>
      <c r="M2238" s="63"/>
      <c r="N2238" s="79">
        <v>1300</v>
      </c>
      <c r="O2238" s="23"/>
    </row>
    <row r="2239" spans="1:15">
      <c r="A2239" s="62"/>
      <c r="C2239" s="41"/>
      <c r="D2239" s="41"/>
      <c r="E2239" s="104"/>
      <c r="F2239" s="47"/>
      <c r="G2239" s="41"/>
      <c r="H2239" s="81"/>
      <c r="I2239" s="33"/>
      <c r="J2239" s="79">
        <v>0</v>
      </c>
      <c r="K2239" s="79"/>
      <c r="L2239" s="79">
        <v>0</v>
      </c>
      <c r="M2239" s="63"/>
      <c r="N2239" s="79">
        <v>0</v>
      </c>
    </row>
    <row r="2240" spans="1:15">
      <c r="A2240" s="62"/>
      <c r="C2240" s="41"/>
      <c r="D2240" s="41"/>
      <c r="E2240" s="104"/>
      <c r="F2240" s="47"/>
      <c r="G2240" s="41"/>
      <c r="H2240" s="52" t="s">
        <v>277</v>
      </c>
      <c r="I2240" s="52" t="s">
        <v>657</v>
      </c>
      <c r="J2240" s="79">
        <v>2700</v>
      </c>
      <c r="K2240" s="79"/>
      <c r="L2240" s="79">
        <v>2700</v>
      </c>
      <c r="M2240" s="63"/>
      <c r="N2240" s="79">
        <v>3979.34</v>
      </c>
    </row>
    <row r="2241" spans="1:15">
      <c r="A2241" s="52"/>
      <c r="B2241" s="52"/>
      <c r="C2241" s="41"/>
      <c r="D2241" s="41"/>
      <c r="E2241" s="139"/>
      <c r="F2241" s="128"/>
      <c r="G2241" s="41"/>
      <c r="H2241" s="52"/>
      <c r="I2241" s="52"/>
      <c r="J2241" s="41"/>
      <c r="K2241" s="41"/>
      <c r="L2241" s="41"/>
      <c r="M2241" s="41"/>
      <c r="N2241" s="79"/>
    </row>
    <row r="2242" spans="1:15" s="4" customFormat="1">
      <c r="A2242" s="48"/>
      <c r="B2242" s="48"/>
      <c r="C2242" s="41"/>
      <c r="D2242" s="41"/>
      <c r="E2242" s="104"/>
      <c r="F2242" s="47"/>
      <c r="G2242" s="41"/>
      <c r="H2242" s="48"/>
      <c r="I2242" s="48"/>
      <c r="J2242" s="41"/>
      <c r="K2242" s="41"/>
      <c r="L2242" s="115"/>
      <c r="M2242" s="115"/>
      <c r="N2242" s="83"/>
      <c r="O2242" s="23"/>
    </row>
    <row r="2243" spans="1:15">
      <c r="A2243" s="50" t="s">
        <v>1603</v>
      </c>
      <c r="B2243" s="52" t="s">
        <v>1482</v>
      </c>
      <c r="C2243" s="41">
        <f>SUM(C2245,C2266,C2273,C2280,C2290,C2303,C2315,C2326,C2337,C2344,C2365)</f>
        <v>1427000</v>
      </c>
      <c r="D2243" s="41"/>
      <c r="E2243" s="41">
        <f>SUM(E2245,E2266,E2273,E2280,E2290,E2303,E2315,E2326,E2337,E2344,E2365)</f>
        <v>1976000</v>
      </c>
      <c r="F2243" s="41">
        <f>SUM(F2245,F2266,F2273,F2280,F2290,F2303,F2315,F2326,F2337,F2344,F2365)</f>
        <v>0</v>
      </c>
      <c r="G2243" s="41">
        <f>SUM(G2245,G2266,G2273,G2280,G2290,G2303,G2315,G2326,G2337,G2344,G2365)</f>
        <v>1470946.6900000002</v>
      </c>
      <c r="H2243" s="50" t="s">
        <v>1603</v>
      </c>
      <c r="I2243" s="52" t="s">
        <v>1482</v>
      </c>
      <c r="J2243" s="41">
        <f>SUM(J2245,J2266,J2273,J2280,J2290,J2303,J2315,J2326,J2337,J2344,J2365)</f>
        <v>2037100</v>
      </c>
      <c r="K2243" s="41"/>
      <c r="L2243" s="41">
        <f>SUM(L2245,L2266,L2273,L2280,L2290,L2303,L2315,L2326,L2337,L2344,L2365)</f>
        <v>2518300</v>
      </c>
      <c r="M2243" s="41">
        <f>SUM(M2245,M2266,M2273,M2280,M2290,M2303,M2315,M2326,M2337,M2344,M2365)</f>
        <v>0</v>
      </c>
      <c r="N2243" s="41">
        <f>SUM(N2245,N2266,N2273,N2280,N2290,N2303,N2315,N2326,N2337,N2344,N2365)</f>
        <v>2747499.53</v>
      </c>
    </row>
    <row r="2244" spans="1:15">
      <c r="A2244" s="157" t="s">
        <v>12</v>
      </c>
      <c r="B2244" s="157" t="s">
        <v>994</v>
      </c>
      <c r="C2244" s="176" t="s">
        <v>660</v>
      </c>
      <c r="D2244" s="131"/>
      <c r="E2244" s="176" t="s">
        <v>7</v>
      </c>
      <c r="F2244" s="158"/>
      <c r="G2244" s="176" t="s">
        <v>7</v>
      </c>
      <c r="H2244" s="157" t="s">
        <v>12</v>
      </c>
      <c r="I2244" s="157" t="s">
        <v>994</v>
      </c>
      <c r="J2244" s="176" t="s">
        <v>660</v>
      </c>
      <c r="K2244" s="131"/>
      <c r="L2244" s="176" t="s">
        <v>7</v>
      </c>
      <c r="M2244" s="158"/>
      <c r="N2244" s="176" t="s">
        <v>7</v>
      </c>
    </row>
    <row r="2245" spans="1:15" s="4" customFormat="1">
      <c r="A2245" s="50" t="s">
        <v>1844</v>
      </c>
      <c r="B2245" s="48" t="s">
        <v>141</v>
      </c>
      <c r="C2245" s="41">
        <f>SUM(C2247:C2251)</f>
        <v>399000</v>
      </c>
      <c r="D2245" s="41"/>
      <c r="E2245" s="41">
        <f>SUM(E2247:E2251)</f>
        <v>419000</v>
      </c>
      <c r="F2245" s="41">
        <f>SUM(F2247:F2251)</f>
        <v>0</v>
      </c>
      <c r="G2245" s="41">
        <f>SUM(G2247:G2251)</f>
        <v>440313.19</v>
      </c>
      <c r="H2245" s="50" t="s">
        <v>1604</v>
      </c>
      <c r="I2245" s="48" t="s">
        <v>141</v>
      </c>
      <c r="J2245" s="41">
        <f>SUM(J2247:J2263)</f>
        <v>628700</v>
      </c>
      <c r="K2245" s="41"/>
      <c r="L2245" s="41">
        <f>SUM(L2247:L2263)</f>
        <v>689700</v>
      </c>
      <c r="M2245" s="41">
        <f>SUM(M2247:M2263)</f>
        <v>0</v>
      </c>
      <c r="N2245" s="41">
        <f>SUM(N2247:N2263)</f>
        <v>656787.46000000008</v>
      </c>
      <c r="O2245" s="23"/>
    </row>
    <row r="2246" spans="1:15">
      <c r="A2246" s="157" t="s">
        <v>12</v>
      </c>
      <c r="B2246" s="157" t="s">
        <v>994</v>
      </c>
      <c r="C2246" s="176" t="s">
        <v>660</v>
      </c>
      <c r="D2246" s="131"/>
      <c r="E2246" s="176" t="s">
        <v>7</v>
      </c>
      <c r="F2246" s="158"/>
      <c r="G2246" s="176" t="s">
        <v>7</v>
      </c>
      <c r="H2246" s="157" t="s">
        <v>12</v>
      </c>
      <c r="I2246" s="157" t="s">
        <v>994</v>
      </c>
      <c r="J2246" s="176" t="s">
        <v>660</v>
      </c>
      <c r="K2246" s="131"/>
      <c r="L2246" s="176" t="s">
        <v>7</v>
      </c>
      <c r="M2246" s="158"/>
      <c r="N2246" s="176" t="s">
        <v>7</v>
      </c>
    </row>
    <row r="2247" spans="1:15">
      <c r="A2247" s="88" t="s">
        <v>1277</v>
      </c>
      <c r="B2247" s="52" t="s">
        <v>5</v>
      </c>
      <c r="C2247" s="79">
        <v>380000</v>
      </c>
      <c r="D2247" s="79"/>
      <c r="E2247" s="132">
        <v>400000</v>
      </c>
      <c r="F2247" s="63"/>
      <c r="G2247" s="79">
        <v>423555.69</v>
      </c>
      <c r="H2247" s="88" t="s">
        <v>1933</v>
      </c>
      <c r="I2247" s="52" t="s">
        <v>140</v>
      </c>
      <c r="J2247" s="79">
        <v>330800</v>
      </c>
      <c r="K2247" s="79"/>
      <c r="L2247" s="79">
        <v>360000</v>
      </c>
      <c r="M2247" s="63"/>
      <c r="N2247" s="79">
        <v>413338.85</v>
      </c>
    </row>
    <row r="2248" spans="1:15">
      <c r="A2248" s="88"/>
      <c r="B2248" s="52"/>
      <c r="C2248" s="79">
        <v>0</v>
      </c>
      <c r="D2248" s="79"/>
      <c r="E2248" s="132">
        <v>0</v>
      </c>
      <c r="F2248" s="63"/>
      <c r="G2248" s="79">
        <v>0</v>
      </c>
      <c r="H2248" s="88"/>
      <c r="I2248" s="52"/>
      <c r="J2248" s="79">
        <v>0</v>
      </c>
      <c r="K2248" s="79"/>
      <c r="L2248" s="79">
        <v>0</v>
      </c>
      <c r="M2248" s="63"/>
      <c r="N2248" s="79">
        <v>0</v>
      </c>
    </row>
    <row r="2249" spans="1:15">
      <c r="A2249" s="81" t="s">
        <v>372</v>
      </c>
      <c r="B2249" s="33" t="s">
        <v>1483</v>
      </c>
      <c r="C2249" s="79">
        <v>15000</v>
      </c>
      <c r="D2249" s="79"/>
      <c r="E2249" s="132">
        <v>15000</v>
      </c>
      <c r="F2249" s="63"/>
      <c r="G2249" s="79">
        <v>12850</v>
      </c>
      <c r="H2249" s="90" t="s">
        <v>1757</v>
      </c>
      <c r="I2249" s="28" t="s">
        <v>141</v>
      </c>
      <c r="J2249" s="79">
        <v>229700</v>
      </c>
      <c r="K2249" s="79"/>
      <c r="L2249" s="79">
        <v>247000</v>
      </c>
      <c r="M2249" s="63"/>
      <c r="N2249" s="79">
        <v>170303.28</v>
      </c>
    </row>
    <row r="2250" spans="1:15">
      <c r="A2250" s="81"/>
      <c r="B2250" s="33"/>
      <c r="C2250" s="79">
        <v>0</v>
      </c>
      <c r="D2250" s="79"/>
      <c r="E2250" s="132">
        <v>0</v>
      </c>
      <c r="F2250" s="63"/>
      <c r="G2250" s="79">
        <v>0</v>
      </c>
      <c r="H2250" s="90"/>
      <c r="I2250" s="28"/>
      <c r="J2250" s="79">
        <v>0</v>
      </c>
      <c r="K2250" s="79"/>
      <c r="L2250" s="79">
        <v>0</v>
      </c>
      <c r="M2250" s="63"/>
      <c r="N2250" s="79">
        <v>0</v>
      </c>
    </row>
    <row r="2251" spans="1:15">
      <c r="A2251" s="52" t="s">
        <v>1916</v>
      </c>
      <c r="B2251" s="52" t="s">
        <v>1835</v>
      </c>
      <c r="C2251" s="79">
        <v>4000</v>
      </c>
      <c r="D2251" s="79"/>
      <c r="E2251" s="132">
        <v>4000</v>
      </c>
      <c r="F2251" s="63"/>
      <c r="G2251" s="79">
        <v>3907.5</v>
      </c>
      <c r="H2251" s="81" t="s">
        <v>1927</v>
      </c>
      <c r="I2251" s="33" t="s">
        <v>1310</v>
      </c>
      <c r="J2251" s="79">
        <v>100</v>
      </c>
      <c r="K2251" s="79"/>
      <c r="L2251" s="79">
        <v>100</v>
      </c>
      <c r="M2251" s="63"/>
      <c r="N2251" s="79">
        <v>138.84</v>
      </c>
    </row>
    <row r="2252" spans="1:15" s="4" customFormat="1">
      <c r="A2252" s="16"/>
      <c r="B2252" s="16"/>
      <c r="C2252" s="41"/>
      <c r="D2252" s="41"/>
      <c r="E2252" s="115"/>
      <c r="F2252" s="77"/>
      <c r="G2252" s="41"/>
      <c r="H2252" s="81"/>
      <c r="I2252" s="33"/>
      <c r="J2252" s="79">
        <v>0</v>
      </c>
      <c r="K2252" s="79"/>
      <c r="L2252" s="79">
        <v>0</v>
      </c>
      <c r="M2252" s="63"/>
      <c r="N2252" s="79">
        <v>0</v>
      </c>
      <c r="O2252" s="23"/>
    </row>
    <row r="2253" spans="1:15">
      <c r="C2253" s="41"/>
      <c r="D2253" s="41"/>
      <c r="E2253" s="115"/>
      <c r="F2253" s="77"/>
      <c r="G2253" s="41"/>
      <c r="H2253" s="52" t="s">
        <v>103</v>
      </c>
      <c r="I2253" s="52" t="s">
        <v>36</v>
      </c>
      <c r="J2253" s="79">
        <v>17100</v>
      </c>
      <c r="K2253" s="79"/>
      <c r="L2253" s="79">
        <v>29500</v>
      </c>
      <c r="M2253" s="63"/>
      <c r="N2253" s="79">
        <v>15527.54</v>
      </c>
    </row>
    <row r="2254" spans="1:15" s="4" customFormat="1">
      <c r="A2254" s="16"/>
      <c r="B2254" s="16"/>
      <c r="C2254" s="41" t="s">
        <v>11</v>
      </c>
      <c r="D2254" s="41"/>
      <c r="E2254" s="41" t="s">
        <v>11</v>
      </c>
      <c r="F2254" s="75"/>
      <c r="G2254" s="41" t="s">
        <v>11</v>
      </c>
      <c r="H2254" s="16"/>
      <c r="I2254" s="16"/>
      <c r="J2254" s="79">
        <v>0</v>
      </c>
      <c r="K2254" s="79"/>
      <c r="L2254" s="79">
        <v>0</v>
      </c>
      <c r="M2254" s="63"/>
      <c r="N2254" s="79">
        <v>0</v>
      </c>
      <c r="O2254" s="23"/>
    </row>
    <row r="2255" spans="1:15">
      <c r="A2255" s="50"/>
      <c r="B2255" s="52"/>
      <c r="C2255" s="41"/>
      <c r="D2255" s="41"/>
      <c r="E2255" s="41"/>
      <c r="F2255" s="75"/>
      <c r="G2255" s="41"/>
      <c r="H2255" s="50" t="s">
        <v>1758</v>
      </c>
      <c r="I2255" s="52" t="s">
        <v>669</v>
      </c>
      <c r="J2255" s="79">
        <v>20000</v>
      </c>
      <c r="K2255" s="79"/>
      <c r="L2255" s="79">
        <v>20000</v>
      </c>
      <c r="M2255" s="63"/>
      <c r="N2255" s="79">
        <v>23370.3</v>
      </c>
    </row>
    <row r="2256" spans="1:15">
      <c r="A2256" s="52"/>
      <c r="B2256" s="52"/>
      <c r="C2256" s="41"/>
      <c r="D2256" s="41"/>
      <c r="E2256" s="115"/>
      <c r="F2256" s="77"/>
      <c r="G2256" s="41"/>
      <c r="I2256" s="16"/>
      <c r="J2256" s="79">
        <v>0</v>
      </c>
      <c r="K2256" s="79"/>
      <c r="L2256" s="79">
        <v>0</v>
      </c>
      <c r="M2256" s="63"/>
      <c r="N2256" s="79">
        <v>0</v>
      </c>
    </row>
    <row r="2257" spans="1:14">
      <c r="A2257" s="50"/>
      <c r="B2257" s="52"/>
      <c r="C2257" s="41"/>
      <c r="D2257" s="41"/>
      <c r="E2257" s="115"/>
      <c r="F2257" s="77"/>
      <c r="G2257" s="41"/>
      <c r="H2257" s="50" t="s">
        <v>1938</v>
      </c>
      <c r="I2257" s="52" t="s">
        <v>670</v>
      </c>
      <c r="J2257" s="79">
        <v>5000</v>
      </c>
      <c r="K2257" s="79"/>
      <c r="L2257" s="79">
        <v>5000</v>
      </c>
      <c r="M2257" s="63"/>
      <c r="N2257" s="79">
        <v>6884</v>
      </c>
    </row>
    <row r="2258" spans="1:14">
      <c r="A2258" s="52"/>
      <c r="B2258" s="52"/>
      <c r="C2258" s="41"/>
      <c r="D2258" s="41"/>
      <c r="E2258" s="115"/>
      <c r="F2258" s="77"/>
      <c r="G2258" s="41"/>
      <c r="H2258" s="52"/>
      <c r="I2258" s="52"/>
      <c r="J2258" s="79">
        <v>0</v>
      </c>
      <c r="K2258" s="79"/>
      <c r="L2258" s="79">
        <v>0</v>
      </c>
      <c r="M2258" s="63"/>
      <c r="N2258" s="79">
        <v>0</v>
      </c>
    </row>
    <row r="2259" spans="1:14">
      <c r="A2259" s="52"/>
      <c r="B2259" s="52"/>
      <c r="C2259" s="41"/>
      <c r="D2259" s="41"/>
      <c r="E2259" s="115"/>
      <c r="F2259" s="77"/>
      <c r="G2259" s="41"/>
      <c r="H2259" s="50" t="s">
        <v>277</v>
      </c>
      <c r="I2259" s="52" t="s">
        <v>657</v>
      </c>
      <c r="J2259" s="79">
        <v>7000</v>
      </c>
      <c r="K2259" s="79"/>
      <c r="L2259" s="79">
        <v>10000</v>
      </c>
      <c r="M2259" s="63"/>
      <c r="N2259" s="79">
        <v>8027.65</v>
      </c>
    </row>
    <row r="2260" spans="1:14">
      <c r="A2260" s="52"/>
      <c r="B2260" s="52"/>
      <c r="C2260" s="41"/>
      <c r="D2260" s="41"/>
      <c r="E2260" s="115"/>
      <c r="F2260" s="77"/>
      <c r="G2260" s="41"/>
      <c r="H2260" s="52"/>
      <c r="I2260" s="52"/>
      <c r="J2260" s="79">
        <v>0</v>
      </c>
      <c r="K2260" s="79"/>
      <c r="L2260" s="79">
        <v>0</v>
      </c>
      <c r="M2260" s="63"/>
      <c r="N2260" s="79">
        <v>0</v>
      </c>
    </row>
    <row r="2261" spans="1:14">
      <c r="A2261" s="52"/>
      <c r="B2261" s="52"/>
      <c r="C2261" s="41"/>
      <c r="D2261" s="41"/>
      <c r="E2261" s="115"/>
      <c r="F2261" s="77"/>
      <c r="G2261" s="41"/>
      <c r="H2261" s="52" t="s">
        <v>1940</v>
      </c>
      <c r="I2261" s="52" t="s">
        <v>1715</v>
      </c>
      <c r="J2261" s="79">
        <v>4000</v>
      </c>
      <c r="K2261" s="79"/>
      <c r="L2261" s="79">
        <v>3800</v>
      </c>
      <c r="M2261" s="63"/>
      <c r="N2261" s="79">
        <v>1876</v>
      </c>
    </row>
    <row r="2262" spans="1:14">
      <c r="A2262" s="52"/>
      <c r="B2262" s="52"/>
      <c r="C2262" s="41"/>
      <c r="D2262" s="41"/>
      <c r="E2262" s="115"/>
      <c r="F2262" s="77"/>
      <c r="G2262" s="41"/>
      <c r="H2262" s="52"/>
      <c r="I2262" s="52"/>
      <c r="J2262" s="79">
        <v>0</v>
      </c>
      <c r="K2262" s="79"/>
      <c r="L2262" s="79">
        <v>0</v>
      </c>
      <c r="M2262" s="63"/>
      <c r="N2262" s="79">
        <v>0</v>
      </c>
    </row>
    <row r="2263" spans="1:14">
      <c r="A2263" s="52"/>
      <c r="B2263" s="52"/>
      <c r="C2263" s="41"/>
      <c r="D2263" s="41"/>
      <c r="E2263" s="115"/>
      <c r="F2263" s="77"/>
      <c r="G2263" s="41"/>
      <c r="H2263" s="52" t="s">
        <v>270</v>
      </c>
      <c r="I2263" s="52" t="s">
        <v>1483</v>
      </c>
      <c r="J2263" s="79">
        <v>15000</v>
      </c>
      <c r="K2263" s="79"/>
      <c r="L2263" s="79">
        <v>14300</v>
      </c>
      <c r="M2263" s="63"/>
      <c r="N2263" s="79">
        <v>17321</v>
      </c>
    </row>
    <row r="2264" spans="1:14">
      <c r="A2264" s="52"/>
      <c r="B2264" s="52"/>
      <c r="C2264" s="41"/>
      <c r="D2264" s="41"/>
      <c r="E2264" s="115"/>
      <c r="F2264" s="77"/>
      <c r="G2264" s="41"/>
      <c r="I2264" s="16"/>
      <c r="J2264" s="124"/>
      <c r="K2264" s="124"/>
      <c r="L2264" s="41"/>
      <c r="M2264" s="41"/>
      <c r="N2264" s="79"/>
    </row>
    <row r="2265" spans="1:14">
      <c r="A2265" s="52"/>
      <c r="C2265" s="41"/>
      <c r="D2265" s="41"/>
      <c r="E2265" s="115"/>
      <c r="F2265" s="77"/>
      <c r="G2265" s="41"/>
      <c r="H2265" s="52"/>
      <c r="I2265" s="16"/>
      <c r="J2265" s="41">
        <v>0</v>
      </c>
      <c r="K2265" s="41"/>
      <c r="L2265" s="41"/>
      <c r="M2265" s="41"/>
      <c r="N2265" s="79">
        <v>0</v>
      </c>
    </row>
    <row r="2266" spans="1:14">
      <c r="A2266" s="50" t="s">
        <v>205</v>
      </c>
      <c r="B2266" s="52" t="s">
        <v>2066</v>
      </c>
      <c r="C2266" s="41">
        <f>SUM(C2268)</f>
        <v>45000</v>
      </c>
      <c r="D2266" s="41"/>
      <c r="E2266" s="41">
        <f>SUM(E2268)</f>
        <v>61000</v>
      </c>
      <c r="F2266" s="41">
        <f>SUM(F2268)</f>
        <v>0</v>
      </c>
      <c r="G2266" s="41">
        <f>SUM(G2268)</f>
        <v>42260.3</v>
      </c>
      <c r="H2266" s="50" t="s">
        <v>1648</v>
      </c>
      <c r="I2266" s="52" t="s">
        <v>2066</v>
      </c>
      <c r="J2266" s="41">
        <f>SUM(J2268:J2270)</f>
        <v>55000</v>
      </c>
      <c r="K2266" s="41"/>
      <c r="L2266" s="41">
        <f>SUM(L2268:L2270)</f>
        <v>76000</v>
      </c>
      <c r="M2266" s="41">
        <f>SUM(M2268:M2270)</f>
        <v>0</v>
      </c>
      <c r="N2266" s="41">
        <f>SUM(N2268:N2270)</f>
        <v>69014.759999999995</v>
      </c>
    </row>
    <row r="2267" spans="1:14">
      <c r="A2267" s="157" t="s">
        <v>12</v>
      </c>
      <c r="B2267" s="157" t="s">
        <v>994</v>
      </c>
      <c r="C2267" s="176" t="s">
        <v>660</v>
      </c>
      <c r="D2267" s="131"/>
      <c r="E2267" s="176" t="s">
        <v>7</v>
      </c>
      <c r="F2267" s="158"/>
      <c r="G2267" s="176" t="s">
        <v>7</v>
      </c>
      <c r="H2267" s="157" t="s">
        <v>12</v>
      </c>
      <c r="I2267" s="157" t="s">
        <v>994</v>
      </c>
      <c r="J2267" s="176" t="s">
        <v>660</v>
      </c>
      <c r="K2267" s="131"/>
      <c r="L2267" s="176" t="s">
        <v>7</v>
      </c>
      <c r="M2267" s="158"/>
      <c r="N2267" s="176" t="s">
        <v>7</v>
      </c>
    </row>
    <row r="2268" spans="1:14">
      <c r="A2268" s="52" t="s">
        <v>1277</v>
      </c>
      <c r="B2268" s="52" t="s">
        <v>1808</v>
      </c>
      <c r="C2268" s="79">
        <v>45000</v>
      </c>
      <c r="D2268" s="79"/>
      <c r="E2268" s="132">
        <v>61000</v>
      </c>
      <c r="F2268" s="63"/>
      <c r="G2268" s="79">
        <v>42260.3</v>
      </c>
      <c r="H2268" s="52" t="s">
        <v>1938</v>
      </c>
      <c r="I2268" s="52" t="s">
        <v>670</v>
      </c>
      <c r="J2268" s="79">
        <v>54300</v>
      </c>
      <c r="K2268" s="79"/>
      <c r="L2268" s="79">
        <v>73300</v>
      </c>
      <c r="M2268" s="63"/>
      <c r="N2268" s="79">
        <v>66414.759999999995</v>
      </c>
    </row>
    <row r="2269" spans="1:14">
      <c r="A2269" s="56"/>
      <c r="B2269" s="52"/>
      <c r="C2269" s="41" t="s">
        <v>11</v>
      </c>
      <c r="D2269" s="41"/>
      <c r="E2269" s="132" t="s">
        <v>11</v>
      </c>
      <c r="F2269" s="63"/>
      <c r="G2269" s="41" t="s">
        <v>11</v>
      </c>
      <c r="H2269" s="56"/>
      <c r="I2269" s="52"/>
      <c r="J2269" s="79">
        <v>0</v>
      </c>
      <c r="K2269" s="79"/>
      <c r="L2269" s="79">
        <v>0</v>
      </c>
      <c r="M2269" s="63"/>
      <c r="N2269" s="79">
        <v>0</v>
      </c>
    </row>
    <row r="2270" spans="1:14">
      <c r="A2270" s="50"/>
      <c r="B2270" s="52"/>
      <c r="C2270" s="41" t="s">
        <v>11</v>
      </c>
      <c r="D2270" s="41"/>
      <c r="E2270" s="132" t="s">
        <v>11</v>
      </c>
      <c r="F2270" s="63"/>
      <c r="G2270" s="41" t="s">
        <v>11</v>
      </c>
      <c r="H2270" s="50" t="s">
        <v>277</v>
      </c>
      <c r="I2270" s="52" t="s">
        <v>657</v>
      </c>
      <c r="J2270" s="79">
        <v>700</v>
      </c>
      <c r="K2270" s="79"/>
      <c r="L2270" s="79">
        <v>2700</v>
      </c>
      <c r="M2270" s="63"/>
      <c r="N2270" s="79">
        <v>2600</v>
      </c>
    </row>
    <row r="2271" spans="1:14">
      <c r="A2271" s="56"/>
      <c r="B2271" s="52"/>
      <c r="C2271" s="41"/>
      <c r="D2271" s="41"/>
      <c r="E2271" s="115"/>
      <c r="F2271" s="77"/>
      <c r="G2271" s="41"/>
      <c r="H2271" s="56"/>
      <c r="I2271" s="52"/>
      <c r="J2271" s="41">
        <v>0</v>
      </c>
      <c r="K2271" s="41"/>
      <c r="L2271" s="41">
        <v>0</v>
      </c>
      <c r="M2271" s="41"/>
      <c r="N2271" s="83">
        <v>0</v>
      </c>
    </row>
    <row r="2272" spans="1:14">
      <c r="A2272" s="48"/>
      <c r="B2272" s="48"/>
      <c r="C2272" s="41"/>
      <c r="D2272" s="41"/>
      <c r="E2272" s="104"/>
      <c r="F2272" s="47"/>
      <c r="G2272" s="41"/>
      <c r="H2272" s="48"/>
      <c r="I2272" s="48"/>
      <c r="J2272" s="41"/>
      <c r="K2272" s="41"/>
      <c r="L2272" s="104"/>
      <c r="M2272" s="104"/>
      <c r="N2272" s="83"/>
    </row>
    <row r="2273" spans="1:14">
      <c r="A2273" s="50" t="s">
        <v>206</v>
      </c>
      <c r="B2273" s="52" t="s">
        <v>2067</v>
      </c>
      <c r="C2273" s="41">
        <f>SUM(C2275:C2277)</f>
        <v>25000</v>
      </c>
      <c r="D2273" s="41"/>
      <c r="E2273" s="41">
        <f>SUM(E2275:E2277)</f>
        <v>45000</v>
      </c>
      <c r="F2273" s="63"/>
      <c r="G2273" s="41">
        <f>SUM(G2275:G2277)</f>
        <v>24030.9</v>
      </c>
      <c r="H2273" s="50" t="s">
        <v>1649</v>
      </c>
      <c r="I2273" s="52" t="s">
        <v>2067</v>
      </c>
      <c r="J2273" s="41">
        <f>SUM(J2275:J2277)</f>
        <v>35000</v>
      </c>
      <c r="K2273" s="41"/>
      <c r="L2273" s="41">
        <f>SUM(L2275:L2277)</f>
        <v>55000</v>
      </c>
      <c r="M2273" s="41">
        <f>SUM(M2275:M2277)</f>
        <v>0</v>
      </c>
      <c r="N2273" s="41">
        <f>SUM(N2275:N2277)</f>
        <v>71182.83</v>
      </c>
    </row>
    <row r="2274" spans="1:14">
      <c r="A2274" s="157" t="s">
        <v>12</v>
      </c>
      <c r="B2274" s="157" t="s">
        <v>994</v>
      </c>
      <c r="C2274" s="176" t="s">
        <v>660</v>
      </c>
      <c r="D2274" s="131"/>
      <c r="E2274" s="176" t="s">
        <v>7</v>
      </c>
      <c r="F2274" s="158"/>
      <c r="G2274" s="176" t="s">
        <v>7</v>
      </c>
      <c r="H2274" s="157" t="s">
        <v>12</v>
      </c>
      <c r="I2274" s="157" t="s">
        <v>994</v>
      </c>
      <c r="J2274" s="176" t="s">
        <v>660</v>
      </c>
      <c r="K2274" s="131"/>
      <c r="L2274" s="176" t="s">
        <v>7</v>
      </c>
      <c r="M2274" s="158"/>
      <c r="N2274" s="176" t="s">
        <v>7</v>
      </c>
    </row>
    <row r="2275" spans="1:14">
      <c r="A2275" s="52" t="s">
        <v>1277</v>
      </c>
      <c r="B2275" s="52" t="s">
        <v>5</v>
      </c>
      <c r="C2275" s="79">
        <v>25000</v>
      </c>
      <c r="D2275" s="79"/>
      <c r="E2275" s="132">
        <v>44000</v>
      </c>
      <c r="F2275" s="63"/>
      <c r="G2275" s="79">
        <v>24030.9</v>
      </c>
      <c r="H2275" s="52" t="s">
        <v>1933</v>
      </c>
      <c r="I2275" s="52" t="s">
        <v>666</v>
      </c>
      <c r="J2275" s="79">
        <v>35000</v>
      </c>
      <c r="K2275" s="79"/>
      <c r="L2275" s="79">
        <v>54000</v>
      </c>
      <c r="M2275" s="63"/>
      <c r="N2275" s="79">
        <v>70182.83</v>
      </c>
    </row>
    <row r="2276" spans="1:14">
      <c r="A2276" s="52"/>
      <c r="B2276" s="52"/>
      <c r="C2276" s="79">
        <v>0</v>
      </c>
      <c r="D2276" s="79"/>
      <c r="E2276" s="132">
        <v>0</v>
      </c>
      <c r="F2276" s="63"/>
      <c r="G2276" s="79">
        <v>0</v>
      </c>
      <c r="H2276" s="52"/>
      <c r="I2276" s="52"/>
      <c r="J2276" s="79">
        <v>0</v>
      </c>
      <c r="K2276" s="79"/>
      <c r="L2276" s="79">
        <v>0</v>
      </c>
      <c r="M2276" s="63"/>
      <c r="N2276" s="79">
        <v>0</v>
      </c>
    </row>
    <row r="2277" spans="1:14">
      <c r="A2277" s="52" t="s">
        <v>1916</v>
      </c>
      <c r="B2277" s="52" t="s">
        <v>1809</v>
      </c>
      <c r="C2277" s="79"/>
      <c r="D2277" s="79"/>
      <c r="E2277" s="132">
        <v>1000</v>
      </c>
      <c r="F2277" s="63"/>
      <c r="G2277" s="79">
        <v>0</v>
      </c>
      <c r="H2277" s="52" t="s">
        <v>277</v>
      </c>
      <c r="I2277" s="52" t="s">
        <v>657</v>
      </c>
      <c r="J2277" s="79"/>
      <c r="K2277" s="79"/>
      <c r="L2277" s="79">
        <v>1000</v>
      </c>
      <c r="M2277" s="63"/>
      <c r="N2277" s="79">
        <v>1000</v>
      </c>
    </row>
    <row r="2278" spans="1:14">
      <c r="A2278" s="56"/>
      <c r="B2278" s="52"/>
      <c r="C2278" s="41"/>
      <c r="D2278" s="41"/>
      <c r="E2278" s="115"/>
      <c r="F2278" s="77"/>
      <c r="G2278" s="41"/>
      <c r="H2278" s="56"/>
      <c r="I2278" s="52"/>
      <c r="J2278" s="41"/>
      <c r="K2278" s="41"/>
      <c r="L2278" s="41"/>
      <c r="M2278" s="41"/>
      <c r="N2278" s="83"/>
    </row>
    <row r="2279" spans="1:14">
      <c r="C2279" s="41"/>
      <c r="D2279" s="41"/>
      <c r="E2279" s="115"/>
      <c r="F2279" s="77"/>
      <c r="G2279" s="41"/>
      <c r="I2279" s="16"/>
      <c r="J2279" s="41" t="s">
        <v>11</v>
      </c>
      <c r="K2279" s="41"/>
      <c r="L2279" s="41" t="s">
        <v>11</v>
      </c>
      <c r="M2279" s="41"/>
      <c r="N2279" s="83" t="s">
        <v>11</v>
      </c>
    </row>
    <row r="2280" spans="1:14">
      <c r="A2280" s="50" t="s">
        <v>207</v>
      </c>
      <c r="B2280" s="52" t="s">
        <v>2068</v>
      </c>
      <c r="C2280" s="41">
        <f>SUM(C2282:C2284)</f>
        <v>241800</v>
      </c>
      <c r="D2280" s="41"/>
      <c r="E2280" s="41">
        <f>SUM(E2282:E2284)</f>
        <v>485000</v>
      </c>
      <c r="F2280" s="41">
        <f>SUM(F2282:F2284)</f>
        <v>0</v>
      </c>
      <c r="G2280" s="41">
        <f>SUM(G2282:G2284)</f>
        <v>241896.45</v>
      </c>
      <c r="H2280" s="50" t="s">
        <v>1650</v>
      </c>
      <c r="I2280" s="52" t="s">
        <v>2068</v>
      </c>
      <c r="J2280" s="41">
        <f>SUM(J2282:J2288)</f>
        <v>241800</v>
      </c>
      <c r="K2280" s="41"/>
      <c r="L2280" s="41">
        <f>SUM(L2282:L2288)</f>
        <v>437800</v>
      </c>
      <c r="M2280" s="41">
        <f>SUM(M2282:M2288)</f>
        <v>0</v>
      </c>
      <c r="N2280" s="41">
        <f>SUM(N2282:N2288)</f>
        <v>468415.23000000004</v>
      </c>
    </row>
    <row r="2281" spans="1:14">
      <c r="A2281" s="157" t="s">
        <v>12</v>
      </c>
      <c r="B2281" s="157" t="s">
        <v>994</v>
      </c>
      <c r="C2281" s="176" t="s">
        <v>660</v>
      </c>
      <c r="D2281" s="131"/>
      <c r="E2281" s="176" t="s">
        <v>7</v>
      </c>
      <c r="F2281" s="158"/>
      <c r="G2281" s="176" t="s">
        <v>7</v>
      </c>
      <c r="H2281" s="157" t="s">
        <v>12</v>
      </c>
      <c r="I2281" s="157" t="s">
        <v>994</v>
      </c>
      <c r="J2281" s="176" t="s">
        <v>660</v>
      </c>
      <c r="K2281" s="131"/>
      <c r="L2281" s="176" t="s">
        <v>7</v>
      </c>
      <c r="M2281" s="158"/>
      <c r="N2281" s="176" t="s">
        <v>7</v>
      </c>
    </row>
    <row r="2282" spans="1:14">
      <c r="A2282" s="52" t="s">
        <v>372</v>
      </c>
      <c r="B2282" s="52" t="s">
        <v>2068</v>
      </c>
      <c r="C2282" s="79">
        <v>215800</v>
      </c>
      <c r="D2282" s="79"/>
      <c r="E2282" s="132">
        <v>445000</v>
      </c>
      <c r="F2282" s="63"/>
      <c r="G2282" s="79">
        <v>215363.17</v>
      </c>
      <c r="H2282" s="52" t="s">
        <v>1757</v>
      </c>
      <c r="I2282" s="52" t="s">
        <v>2068</v>
      </c>
      <c r="J2282" s="79">
        <v>239100</v>
      </c>
      <c r="K2282" s="79"/>
      <c r="L2282" s="79">
        <v>434200</v>
      </c>
      <c r="M2282" s="63"/>
      <c r="N2282" s="79">
        <v>465321.39</v>
      </c>
    </row>
    <row r="2283" spans="1:14">
      <c r="A2283" s="52"/>
      <c r="B2283" s="52"/>
      <c r="C2283" s="79">
        <v>0</v>
      </c>
      <c r="D2283" s="79"/>
      <c r="E2283" s="132">
        <v>0</v>
      </c>
      <c r="F2283" s="63"/>
      <c r="G2283" s="79">
        <v>0</v>
      </c>
      <c r="H2283" s="52"/>
      <c r="I2283" s="52"/>
      <c r="J2283" s="79">
        <v>0</v>
      </c>
      <c r="K2283" s="79"/>
      <c r="L2283" s="79">
        <v>0</v>
      </c>
      <c r="M2283" s="63"/>
      <c r="N2283" s="79">
        <v>0</v>
      </c>
    </row>
    <row r="2284" spans="1:14">
      <c r="A2284" s="56" t="s">
        <v>1916</v>
      </c>
      <c r="B2284" s="52" t="s">
        <v>1835</v>
      </c>
      <c r="C2284" s="79">
        <v>26000</v>
      </c>
      <c r="D2284" s="79"/>
      <c r="E2284" s="132">
        <v>40000</v>
      </c>
      <c r="F2284" s="63"/>
      <c r="G2284" s="79">
        <v>26533.279999999999</v>
      </c>
      <c r="H2284" s="56" t="s">
        <v>1927</v>
      </c>
      <c r="I2284" s="52" t="s">
        <v>1365</v>
      </c>
      <c r="J2284" s="79">
        <v>100</v>
      </c>
      <c r="K2284" s="79"/>
      <c r="L2284" s="79">
        <v>1000</v>
      </c>
      <c r="M2284" s="63"/>
      <c r="N2284" s="79">
        <v>138.84</v>
      </c>
    </row>
    <row r="2285" spans="1:14">
      <c r="A2285" s="56"/>
      <c r="B2285" s="52"/>
      <c r="C2285" s="41"/>
      <c r="D2285" s="41"/>
      <c r="E2285" s="115"/>
      <c r="F2285" s="77"/>
      <c r="G2285" s="41"/>
      <c r="H2285" s="56"/>
      <c r="I2285" s="52"/>
      <c r="J2285" s="79">
        <v>0</v>
      </c>
      <c r="K2285" s="79"/>
      <c r="L2285" s="79">
        <v>0</v>
      </c>
      <c r="M2285" s="63"/>
      <c r="N2285" s="79">
        <v>0</v>
      </c>
    </row>
    <row r="2286" spans="1:14">
      <c r="A2286" s="52"/>
      <c r="B2286" s="52"/>
      <c r="C2286" s="41"/>
      <c r="D2286" s="41"/>
      <c r="E2286" s="41"/>
      <c r="F2286" s="75"/>
      <c r="G2286" s="41"/>
      <c r="H2286" s="52" t="s">
        <v>1938</v>
      </c>
      <c r="I2286" s="52" t="s">
        <v>670</v>
      </c>
      <c r="J2286" s="79">
        <v>1900</v>
      </c>
      <c r="K2286" s="79"/>
      <c r="L2286" s="79">
        <v>1900</v>
      </c>
      <c r="M2286" s="63"/>
      <c r="N2286" s="79">
        <v>1500</v>
      </c>
    </row>
    <row r="2287" spans="1:14">
      <c r="C2287" s="41" t="s">
        <v>11</v>
      </c>
      <c r="D2287" s="41"/>
      <c r="E2287" s="41" t="s">
        <v>11</v>
      </c>
      <c r="F2287" s="75"/>
      <c r="G2287" s="41" t="s">
        <v>11</v>
      </c>
      <c r="I2287" s="16"/>
      <c r="J2287" s="79">
        <v>0</v>
      </c>
      <c r="K2287" s="79"/>
      <c r="L2287" s="79">
        <v>0</v>
      </c>
      <c r="M2287" s="63"/>
      <c r="N2287" s="79">
        <v>0</v>
      </c>
    </row>
    <row r="2288" spans="1:14">
      <c r="A2288" s="52"/>
      <c r="B2288" s="52"/>
      <c r="C2288" s="41"/>
      <c r="D2288" s="41"/>
      <c r="E2288" s="115"/>
      <c r="F2288" s="77"/>
      <c r="G2288" s="41"/>
      <c r="H2288" s="52" t="s">
        <v>1940</v>
      </c>
      <c r="I2288" s="52" t="s">
        <v>784</v>
      </c>
      <c r="J2288" s="79">
        <v>700</v>
      </c>
      <c r="K2288" s="79"/>
      <c r="L2288" s="79">
        <v>700</v>
      </c>
      <c r="M2288" s="63"/>
      <c r="N2288" s="79">
        <v>1455</v>
      </c>
    </row>
    <row r="2289" spans="1:14">
      <c r="A2289" s="52"/>
      <c r="B2289" s="52"/>
      <c r="C2289" s="41"/>
      <c r="D2289" s="41"/>
      <c r="E2289" s="41"/>
      <c r="F2289" s="75"/>
      <c r="G2289" s="41"/>
      <c r="H2289" s="52"/>
      <c r="I2289" s="52"/>
      <c r="J2289" s="41"/>
      <c r="K2289" s="41"/>
      <c r="L2289" s="115"/>
      <c r="M2289" s="115"/>
      <c r="N2289" s="83"/>
    </row>
    <row r="2290" spans="1:14">
      <c r="A2290" s="50" t="s">
        <v>1828</v>
      </c>
      <c r="B2290" s="52" t="s">
        <v>1230</v>
      </c>
      <c r="C2290" s="41">
        <f>SUM(C2292:C2294)</f>
        <v>105200</v>
      </c>
      <c r="D2290" s="41"/>
      <c r="E2290" s="41">
        <f>SUM(E2292:E2294)</f>
        <v>145000</v>
      </c>
      <c r="F2290" s="41">
        <f>SUM(F2292:F2294)</f>
        <v>0</v>
      </c>
      <c r="G2290" s="41">
        <f>SUM(G2292:G2294)</f>
        <v>103676.46</v>
      </c>
      <c r="H2290" s="50" t="s">
        <v>1651</v>
      </c>
      <c r="I2290" s="52" t="s">
        <v>1230</v>
      </c>
      <c r="J2290" s="41">
        <f>SUM(J2292:J2300)</f>
        <v>105200</v>
      </c>
      <c r="K2290" s="41"/>
      <c r="L2290" s="41">
        <f>SUM(L2292:L2300)</f>
        <v>115400</v>
      </c>
      <c r="M2290" s="41">
        <f>SUM(M2292:M2300)</f>
        <v>0</v>
      </c>
      <c r="N2290" s="41">
        <f>SUM(N2292:N2300)</f>
        <v>186904.56</v>
      </c>
    </row>
    <row r="2291" spans="1:14">
      <c r="A2291" s="157" t="s">
        <v>12</v>
      </c>
      <c r="B2291" s="157" t="s">
        <v>994</v>
      </c>
      <c r="C2291" s="176" t="s">
        <v>660</v>
      </c>
      <c r="D2291" s="131"/>
      <c r="E2291" s="176" t="s">
        <v>7</v>
      </c>
      <c r="F2291" s="158"/>
      <c r="G2291" s="176" t="s">
        <v>7</v>
      </c>
      <c r="H2291" s="157" t="s">
        <v>12</v>
      </c>
      <c r="I2291" s="157" t="s">
        <v>994</v>
      </c>
      <c r="J2291" s="176" t="s">
        <v>660</v>
      </c>
      <c r="K2291" s="131"/>
      <c r="L2291" s="176" t="s">
        <v>7</v>
      </c>
      <c r="M2291" s="158"/>
      <c r="N2291" s="176" t="s">
        <v>7</v>
      </c>
    </row>
    <row r="2292" spans="1:14">
      <c r="A2292" s="52" t="s">
        <v>1277</v>
      </c>
      <c r="B2292" s="52" t="s">
        <v>1025</v>
      </c>
      <c r="C2292" s="79">
        <v>105000</v>
      </c>
      <c r="D2292" s="79"/>
      <c r="E2292" s="132">
        <v>140000</v>
      </c>
      <c r="F2292" s="63"/>
      <c r="G2292" s="79">
        <v>96384.46</v>
      </c>
      <c r="H2292" s="52" t="s">
        <v>1933</v>
      </c>
      <c r="I2292" s="52" t="s">
        <v>666</v>
      </c>
      <c r="J2292" s="79">
        <v>47000</v>
      </c>
      <c r="K2292" s="79"/>
      <c r="L2292" s="79">
        <v>29000</v>
      </c>
      <c r="M2292" s="63"/>
      <c r="N2292" s="79">
        <v>72065.36</v>
      </c>
    </row>
    <row r="2293" spans="1:14">
      <c r="A2293" s="52"/>
      <c r="B2293" s="52"/>
      <c r="C2293" s="79">
        <v>0</v>
      </c>
      <c r="D2293" s="79"/>
      <c r="E2293" s="132">
        <v>0</v>
      </c>
      <c r="F2293" s="63"/>
      <c r="G2293" s="79">
        <v>0</v>
      </c>
      <c r="H2293" s="52"/>
      <c r="I2293" s="52"/>
      <c r="J2293" s="79">
        <v>0</v>
      </c>
      <c r="K2293" s="79"/>
      <c r="L2293" s="79">
        <v>0</v>
      </c>
      <c r="M2293" s="63"/>
      <c r="N2293" s="79">
        <v>0</v>
      </c>
    </row>
    <row r="2294" spans="1:14">
      <c r="A2294" s="52" t="s">
        <v>1916</v>
      </c>
      <c r="B2294" s="52" t="s">
        <v>1809</v>
      </c>
      <c r="C2294" s="79">
        <v>200</v>
      </c>
      <c r="D2294" s="79"/>
      <c r="E2294" s="132">
        <v>5000</v>
      </c>
      <c r="F2294" s="63"/>
      <c r="G2294" s="79">
        <v>7292</v>
      </c>
      <c r="H2294" s="52" t="s">
        <v>1100</v>
      </c>
      <c r="I2294" s="52" t="s">
        <v>664</v>
      </c>
      <c r="J2294" s="79">
        <v>1500</v>
      </c>
      <c r="K2294" s="79"/>
      <c r="L2294" s="79">
        <v>1500</v>
      </c>
      <c r="M2294" s="63"/>
      <c r="N2294" s="79">
        <v>1500</v>
      </c>
    </row>
    <row r="2295" spans="1:14">
      <c r="C2295" s="41" t="s">
        <v>11</v>
      </c>
      <c r="D2295" s="41"/>
      <c r="E2295" s="41"/>
      <c r="F2295" s="75"/>
      <c r="G2295" s="41" t="s">
        <v>11</v>
      </c>
      <c r="I2295" s="16"/>
      <c r="J2295" s="79">
        <v>0</v>
      </c>
      <c r="K2295" s="79"/>
      <c r="L2295" s="79">
        <v>0</v>
      </c>
      <c r="M2295" s="63"/>
      <c r="N2295" s="79">
        <v>0</v>
      </c>
    </row>
    <row r="2296" spans="1:14">
      <c r="A2296" s="52"/>
      <c r="B2296" s="52"/>
      <c r="C2296" s="41"/>
      <c r="D2296" s="41"/>
      <c r="E2296" s="41"/>
      <c r="F2296" s="75"/>
      <c r="G2296" s="41"/>
      <c r="H2296" s="52" t="s">
        <v>1938</v>
      </c>
      <c r="I2296" s="52" t="s">
        <v>670</v>
      </c>
      <c r="J2296" s="79">
        <v>46800</v>
      </c>
      <c r="K2296" s="79"/>
      <c r="L2296" s="79">
        <v>75000</v>
      </c>
      <c r="M2296" s="63"/>
      <c r="N2296" s="79">
        <v>105599.2</v>
      </c>
    </row>
    <row r="2297" spans="1:14">
      <c r="C2297" s="41"/>
      <c r="D2297" s="41"/>
      <c r="E2297" s="140"/>
      <c r="F2297" s="122"/>
      <c r="G2297" s="41"/>
      <c r="I2297" s="16"/>
      <c r="J2297" s="79">
        <v>0</v>
      </c>
      <c r="K2297" s="79"/>
      <c r="L2297" s="79">
        <v>0</v>
      </c>
      <c r="M2297" s="63"/>
      <c r="N2297" s="79">
        <v>0</v>
      </c>
    </row>
    <row r="2298" spans="1:14">
      <c r="A2298" s="52"/>
      <c r="B2298" s="88"/>
      <c r="C2298" s="41"/>
      <c r="D2298" s="41"/>
      <c r="E2298" s="140"/>
      <c r="F2298" s="122"/>
      <c r="G2298" s="41"/>
      <c r="H2298" s="52" t="s">
        <v>277</v>
      </c>
      <c r="I2298" s="88" t="s">
        <v>2069</v>
      </c>
      <c r="J2298" s="79">
        <v>3600</v>
      </c>
      <c r="K2298" s="79"/>
      <c r="L2298" s="79">
        <v>3600</v>
      </c>
      <c r="M2298" s="63"/>
      <c r="N2298" s="79">
        <v>2570</v>
      </c>
    </row>
    <row r="2299" spans="1:14">
      <c r="A2299" s="61"/>
      <c r="B2299" s="61"/>
      <c r="C2299" s="41"/>
      <c r="D2299" s="41"/>
      <c r="E2299" s="140"/>
      <c r="F2299" s="122"/>
      <c r="G2299" s="41"/>
      <c r="H2299" s="61"/>
      <c r="I2299" s="61"/>
      <c r="J2299" s="79">
        <v>0</v>
      </c>
      <c r="K2299" s="79"/>
      <c r="L2299" s="79">
        <v>0</v>
      </c>
      <c r="M2299" s="63"/>
      <c r="N2299" s="79">
        <v>0</v>
      </c>
    </row>
    <row r="2300" spans="1:14">
      <c r="A2300" s="50"/>
      <c r="B2300" s="88"/>
      <c r="C2300" s="41"/>
      <c r="D2300" s="41"/>
      <c r="E2300" s="140"/>
      <c r="F2300" s="122"/>
      <c r="G2300" s="41"/>
      <c r="H2300" s="50" t="s">
        <v>1940</v>
      </c>
      <c r="I2300" s="88" t="s">
        <v>2006</v>
      </c>
      <c r="J2300" s="79">
        <v>6300</v>
      </c>
      <c r="K2300" s="79"/>
      <c r="L2300" s="79">
        <v>6300</v>
      </c>
      <c r="M2300" s="63"/>
      <c r="N2300" s="79">
        <v>5170</v>
      </c>
    </row>
    <row r="2301" spans="1:14">
      <c r="A2301" s="62"/>
      <c r="C2301" s="41"/>
      <c r="D2301" s="41"/>
      <c r="E2301" s="140"/>
      <c r="F2301" s="122"/>
      <c r="G2301" s="41"/>
      <c r="H2301" s="62"/>
      <c r="I2301" s="16"/>
      <c r="J2301" s="41"/>
      <c r="K2301" s="41"/>
      <c r="L2301" s="115"/>
      <c r="M2301" s="115"/>
      <c r="N2301" s="83"/>
    </row>
    <row r="2302" spans="1:14">
      <c r="A2302" s="48"/>
      <c r="B2302" s="48"/>
      <c r="C2302" s="41"/>
      <c r="D2302" s="41"/>
      <c r="E2302" s="104"/>
      <c r="F2302" s="47"/>
      <c r="G2302" s="41"/>
      <c r="H2302" s="48"/>
      <c r="I2302" s="48"/>
      <c r="J2302" s="41"/>
      <c r="K2302" s="41"/>
      <c r="L2302" s="115"/>
      <c r="M2302" s="115"/>
      <c r="N2302" s="83"/>
    </row>
    <row r="2303" spans="1:14">
      <c r="A2303" s="50" t="s">
        <v>568</v>
      </c>
      <c r="B2303" s="52" t="s">
        <v>1231</v>
      </c>
      <c r="C2303" s="41">
        <f>SUM(C2305)</f>
        <v>260000</v>
      </c>
      <c r="D2303" s="41"/>
      <c r="E2303" s="41">
        <f>SUM(E2305)</f>
        <v>390000</v>
      </c>
      <c r="F2303" s="41">
        <f>SUM(F2305)</f>
        <v>0</v>
      </c>
      <c r="G2303" s="41">
        <f>SUM(G2305)</f>
        <v>236598.29</v>
      </c>
      <c r="H2303" s="50" t="s">
        <v>1652</v>
      </c>
      <c r="I2303" s="52" t="s">
        <v>1231</v>
      </c>
      <c r="J2303" s="41">
        <f>SUM(J2305:J2313)</f>
        <v>338000</v>
      </c>
      <c r="K2303" s="41"/>
      <c r="L2303" s="41">
        <f>SUM(L2305:L2313)</f>
        <v>431300</v>
      </c>
      <c r="M2303" s="63"/>
      <c r="N2303" s="41">
        <f>SUM(N2305:N2313)</f>
        <v>472089.60000000003</v>
      </c>
    </row>
    <row r="2304" spans="1:14">
      <c r="A2304" s="157" t="s">
        <v>12</v>
      </c>
      <c r="B2304" s="157" t="s">
        <v>994</v>
      </c>
      <c r="C2304" s="176" t="s">
        <v>660</v>
      </c>
      <c r="D2304" s="131"/>
      <c r="E2304" s="176" t="s">
        <v>7</v>
      </c>
      <c r="F2304" s="158"/>
      <c r="G2304" s="176" t="s">
        <v>7</v>
      </c>
      <c r="H2304" s="157" t="s">
        <v>12</v>
      </c>
      <c r="I2304" s="157" t="s">
        <v>994</v>
      </c>
      <c r="J2304" s="176" t="s">
        <v>660</v>
      </c>
      <c r="K2304" s="131"/>
      <c r="L2304" s="176" t="s">
        <v>7</v>
      </c>
      <c r="M2304" s="158"/>
      <c r="N2304" s="176" t="s">
        <v>7</v>
      </c>
    </row>
    <row r="2305" spans="1:14">
      <c r="A2305" s="52" t="s">
        <v>1277</v>
      </c>
      <c r="B2305" s="52" t="s">
        <v>5</v>
      </c>
      <c r="C2305" s="79">
        <v>260000</v>
      </c>
      <c r="D2305" s="79"/>
      <c r="E2305" s="132">
        <v>390000</v>
      </c>
      <c r="F2305" s="63"/>
      <c r="G2305" s="79">
        <v>236598.29</v>
      </c>
      <c r="H2305" s="52" t="s">
        <v>1933</v>
      </c>
      <c r="I2305" s="52" t="s">
        <v>666</v>
      </c>
      <c r="J2305" s="79">
        <v>334800</v>
      </c>
      <c r="K2305" s="79"/>
      <c r="L2305" s="79">
        <v>360000</v>
      </c>
      <c r="M2305" s="63"/>
      <c r="N2305" s="79">
        <v>398161.76</v>
      </c>
    </row>
    <row r="2306" spans="1:14">
      <c r="A2306" s="52"/>
      <c r="B2306" s="52"/>
      <c r="C2306" s="41"/>
      <c r="D2306" s="41"/>
      <c r="E2306" s="115"/>
      <c r="F2306" s="77"/>
      <c r="G2306" s="41"/>
      <c r="H2306" s="52"/>
      <c r="I2306" s="52"/>
      <c r="J2306" s="79">
        <v>0</v>
      </c>
      <c r="K2306" s="79"/>
      <c r="L2306" s="79">
        <v>0</v>
      </c>
      <c r="M2306" s="63"/>
      <c r="N2306" s="79">
        <v>0</v>
      </c>
    </row>
    <row r="2307" spans="1:14">
      <c r="A2307" s="81"/>
      <c r="B2307" s="33"/>
      <c r="C2307" s="41"/>
      <c r="D2307" s="41"/>
      <c r="E2307" s="115"/>
      <c r="F2307" s="77"/>
      <c r="G2307" s="41"/>
      <c r="H2307" s="81" t="s">
        <v>1927</v>
      </c>
      <c r="I2307" s="33" t="s">
        <v>1310</v>
      </c>
      <c r="J2307" s="79">
        <v>100</v>
      </c>
      <c r="K2307" s="79"/>
      <c r="L2307" s="79">
        <v>100</v>
      </c>
      <c r="M2307" s="63"/>
      <c r="N2307" s="79">
        <v>138.84</v>
      </c>
    </row>
    <row r="2308" spans="1:14">
      <c r="A2308" s="81"/>
      <c r="B2308" s="33"/>
      <c r="C2308" s="41"/>
      <c r="D2308" s="41"/>
      <c r="E2308" s="115"/>
      <c r="F2308" s="77"/>
      <c r="G2308" s="41"/>
      <c r="H2308" s="81"/>
      <c r="I2308" s="33"/>
      <c r="J2308" s="79">
        <v>0</v>
      </c>
      <c r="K2308" s="79"/>
      <c r="L2308" s="79">
        <v>0</v>
      </c>
      <c r="M2308" s="63"/>
      <c r="N2308" s="79">
        <v>0</v>
      </c>
    </row>
    <row r="2309" spans="1:14">
      <c r="A2309" s="56"/>
      <c r="C2309" s="41"/>
      <c r="D2309" s="41"/>
      <c r="E2309" s="115"/>
      <c r="F2309" s="77"/>
      <c r="G2309" s="41"/>
      <c r="H2309" s="56" t="s">
        <v>1100</v>
      </c>
      <c r="I2309" s="16" t="s">
        <v>664</v>
      </c>
      <c r="J2309" s="79">
        <v>2100</v>
      </c>
      <c r="K2309" s="79"/>
      <c r="L2309" s="79">
        <v>2200</v>
      </c>
      <c r="M2309" s="63"/>
      <c r="N2309" s="79">
        <v>2200</v>
      </c>
    </row>
    <row r="2310" spans="1:14">
      <c r="C2310" s="41"/>
      <c r="D2310" s="41"/>
      <c r="E2310" s="115"/>
      <c r="F2310" s="77"/>
      <c r="G2310" s="41"/>
      <c r="I2310" s="16"/>
      <c r="J2310" s="79">
        <v>0</v>
      </c>
      <c r="K2310" s="79"/>
      <c r="L2310" s="79">
        <v>0</v>
      </c>
      <c r="M2310" s="63"/>
      <c r="N2310" s="79">
        <v>0</v>
      </c>
    </row>
    <row r="2311" spans="1:14">
      <c r="A2311" s="52"/>
      <c r="B2311" s="52"/>
      <c r="C2311" s="41"/>
      <c r="D2311" s="41"/>
      <c r="E2311" s="115"/>
      <c r="F2311" s="77"/>
      <c r="G2311" s="41"/>
      <c r="H2311" s="52" t="s">
        <v>1938</v>
      </c>
      <c r="I2311" s="52" t="s">
        <v>670</v>
      </c>
      <c r="J2311" s="79"/>
      <c r="K2311" s="79"/>
      <c r="L2311" s="79">
        <v>65000</v>
      </c>
      <c r="M2311" s="63"/>
      <c r="N2311" s="79">
        <v>66291</v>
      </c>
    </row>
    <row r="2312" spans="1:14">
      <c r="A2312" s="56"/>
      <c r="C2312" s="41"/>
      <c r="D2312" s="41"/>
      <c r="E2312" s="115"/>
      <c r="F2312" s="77"/>
      <c r="G2312" s="41"/>
      <c r="H2312" s="56"/>
      <c r="I2312" s="16"/>
      <c r="J2312" s="79">
        <v>0</v>
      </c>
      <c r="K2312" s="79"/>
      <c r="L2312" s="79">
        <v>0</v>
      </c>
      <c r="M2312" s="63"/>
      <c r="N2312" s="79">
        <v>0</v>
      </c>
    </row>
    <row r="2313" spans="1:14">
      <c r="A2313" s="52"/>
      <c r="B2313" s="52"/>
      <c r="C2313" s="41"/>
      <c r="D2313" s="41"/>
      <c r="E2313" s="115"/>
      <c r="F2313" s="77"/>
      <c r="G2313" s="41"/>
      <c r="H2313" s="52" t="s">
        <v>277</v>
      </c>
      <c r="I2313" s="52" t="s">
        <v>1492</v>
      </c>
      <c r="J2313" s="79">
        <v>1000</v>
      </c>
      <c r="K2313" s="79"/>
      <c r="L2313" s="79">
        <v>4000</v>
      </c>
      <c r="M2313" s="63"/>
      <c r="N2313" s="79">
        <v>5298</v>
      </c>
    </row>
    <row r="2314" spans="1:14">
      <c r="A2314" s="50"/>
      <c r="B2314" s="52"/>
      <c r="C2314" s="41"/>
      <c r="D2314" s="41"/>
      <c r="E2314" s="115"/>
      <c r="F2314" s="77"/>
      <c r="G2314" s="41"/>
      <c r="H2314" s="52"/>
      <c r="I2314" s="52"/>
      <c r="J2314" s="41"/>
      <c r="K2314" s="41"/>
      <c r="L2314" s="41"/>
      <c r="M2314" s="41"/>
      <c r="N2314" s="83"/>
    </row>
    <row r="2315" spans="1:14">
      <c r="A2315" s="52"/>
      <c r="B2315" s="52"/>
      <c r="C2315" s="41"/>
      <c r="D2315" s="41"/>
      <c r="E2315" s="115"/>
      <c r="F2315" s="77"/>
      <c r="G2315" s="41"/>
      <c r="H2315" s="50" t="s">
        <v>1653</v>
      </c>
      <c r="I2315" s="52" t="s">
        <v>898</v>
      </c>
      <c r="J2315" s="41">
        <f>SUM(J2317:J2323)</f>
        <v>151400</v>
      </c>
      <c r="K2315" s="41"/>
      <c r="L2315" s="41">
        <f>SUM(L2317:L2323)</f>
        <v>162600</v>
      </c>
      <c r="M2315" s="63"/>
      <c r="N2315" s="41">
        <f>SUM(N2317:N2323)</f>
        <v>226259.79</v>
      </c>
    </row>
    <row r="2316" spans="1:14">
      <c r="A2316" s="157"/>
      <c r="B2316" s="157"/>
      <c r="C2316" s="176"/>
      <c r="D2316" s="131"/>
      <c r="E2316" s="176"/>
      <c r="F2316" s="158"/>
      <c r="G2316" s="176"/>
      <c r="H2316" s="157" t="s">
        <v>12</v>
      </c>
      <c r="I2316" s="157" t="s">
        <v>994</v>
      </c>
      <c r="J2316" s="176" t="s">
        <v>660</v>
      </c>
      <c r="K2316" s="131"/>
      <c r="L2316" s="176" t="s">
        <v>7</v>
      </c>
      <c r="M2316" s="158"/>
      <c r="N2316" s="176" t="s">
        <v>7</v>
      </c>
    </row>
    <row r="2317" spans="1:14">
      <c r="A2317" s="81"/>
      <c r="B2317" s="33"/>
      <c r="C2317" s="41"/>
      <c r="D2317" s="41"/>
      <c r="E2317" s="41"/>
      <c r="F2317" s="75"/>
      <c r="G2317" s="41"/>
      <c r="H2317" s="52" t="s">
        <v>1933</v>
      </c>
      <c r="I2317" s="52" t="s">
        <v>666</v>
      </c>
      <c r="J2317" s="79">
        <v>148800</v>
      </c>
      <c r="K2317" s="79"/>
      <c r="L2317" s="79">
        <v>160000</v>
      </c>
      <c r="M2317" s="63"/>
      <c r="N2317" s="79">
        <v>217193.95</v>
      </c>
    </row>
    <row r="2318" spans="1:14">
      <c r="A2318" s="81"/>
      <c r="B2318" s="33"/>
      <c r="C2318" s="41"/>
      <c r="D2318" s="41"/>
      <c r="E2318" s="41"/>
      <c r="F2318" s="75"/>
      <c r="G2318" s="41"/>
      <c r="H2318" s="52"/>
      <c r="I2318" s="52"/>
      <c r="J2318" s="79">
        <v>0</v>
      </c>
      <c r="K2318" s="79"/>
      <c r="L2318" s="79">
        <v>0</v>
      </c>
      <c r="M2318" s="63"/>
      <c r="N2318" s="79">
        <v>0</v>
      </c>
    </row>
    <row r="2319" spans="1:14">
      <c r="A2319" s="52"/>
      <c r="B2319" s="52"/>
      <c r="C2319" s="41"/>
      <c r="D2319" s="41"/>
      <c r="E2319" s="41"/>
      <c r="F2319" s="75"/>
      <c r="G2319" s="41"/>
      <c r="H2319" s="81" t="s">
        <v>1927</v>
      </c>
      <c r="I2319" s="33" t="s">
        <v>1310</v>
      </c>
      <c r="J2319" s="79">
        <v>100</v>
      </c>
      <c r="K2319" s="79"/>
      <c r="L2319" s="79">
        <v>100</v>
      </c>
      <c r="M2319" s="63"/>
      <c r="N2319" s="79">
        <v>138.84</v>
      </c>
    </row>
    <row r="2320" spans="1:14">
      <c r="A2320" s="81"/>
      <c r="B2320" s="33"/>
      <c r="C2320" s="41"/>
      <c r="D2320" s="41"/>
      <c r="E2320" s="41"/>
      <c r="F2320" s="75"/>
      <c r="G2320" s="41"/>
      <c r="H2320" s="81"/>
      <c r="I2320" s="33"/>
      <c r="J2320" s="79">
        <v>0</v>
      </c>
      <c r="K2320" s="79"/>
      <c r="L2320" s="79">
        <v>0</v>
      </c>
      <c r="M2320" s="63"/>
      <c r="N2320" s="79">
        <v>0</v>
      </c>
    </row>
    <row r="2321" spans="1:14">
      <c r="A2321" s="52"/>
      <c r="B2321" s="52"/>
      <c r="C2321" s="41"/>
      <c r="D2321" s="41"/>
      <c r="E2321" s="104"/>
      <c r="F2321" s="47"/>
      <c r="G2321" s="41"/>
      <c r="H2321" s="52" t="s">
        <v>1938</v>
      </c>
      <c r="I2321" s="52" t="s">
        <v>670</v>
      </c>
      <c r="J2321" s="79">
        <v>2000</v>
      </c>
      <c r="K2321" s="79"/>
      <c r="L2321" s="79">
        <v>2000</v>
      </c>
      <c r="M2321" s="63"/>
      <c r="N2321" s="79">
        <v>7900</v>
      </c>
    </row>
    <row r="2322" spans="1:14">
      <c r="C2322" s="41"/>
      <c r="D2322" s="41"/>
      <c r="E2322" s="115"/>
      <c r="F2322" s="77"/>
      <c r="G2322" s="41"/>
      <c r="H2322" s="81"/>
      <c r="I2322" s="33"/>
      <c r="J2322" s="79">
        <v>0</v>
      </c>
      <c r="K2322" s="79"/>
      <c r="L2322" s="79">
        <v>0</v>
      </c>
      <c r="M2322" s="63"/>
      <c r="N2322" s="79">
        <v>0</v>
      </c>
    </row>
    <row r="2323" spans="1:14">
      <c r="C2323" s="41"/>
      <c r="D2323" s="41"/>
      <c r="E2323" s="115"/>
      <c r="F2323" s="77"/>
      <c r="G2323" s="41"/>
      <c r="H2323" s="52" t="s">
        <v>277</v>
      </c>
      <c r="I2323" s="52" t="s">
        <v>1492</v>
      </c>
      <c r="J2323" s="79">
        <v>500</v>
      </c>
      <c r="K2323" s="79"/>
      <c r="L2323" s="79">
        <v>500</v>
      </c>
      <c r="M2323" s="63"/>
      <c r="N2323" s="79">
        <v>1027</v>
      </c>
    </row>
    <row r="2324" spans="1:14">
      <c r="C2324" s="41"/>
      <c r="D2324" s="41"/>
      <c r="E2324" s="115"/>
      <c r="F2324" s="77"/>
      <c r="G2324" s="41"/>
      <c r="H2324" s="52"/>
      <c r="I2324" s="52"/>
      <c r="J2324" s="41"/>
      <c r="K2324" s="41"/>
      <c r="L2324" s="41"/>
      <c r="M2324" s="41"/>
      <c r="N2324" s="79"/>
    </row>
    <row r="2325" spans="1:14">
      <c r="C2325" s="41"/>
      <c r="D2325" s="41"/>
      <c r="E2325" s="115"/>
      <c r="F2325" s="77"/>
      <c r="G2325" s="41"/>
      <c r="I2325" s="16"/>
      <c r="J2325" s="41"/>
      <c r="K2325" s="41"/>
      <c r="L2325" s="41"/>
      <c r="M2325" s="41"/>
      <c r="N2325" s="83"/>
    </row>
    <row r="2326" spans="1:14">
      <c r="A2326" s="50" t="s">
        <v>1824</v>
      </c>
      <c r="B2326" s="52" t="s">
        <v>1232</v>
      </c>
      <c r="C2326" s="41">
        <f>SUM(C2328:C2331)</f>
        <v>0</v>
      </c>
      <c r="D2326" s="41"/>
      <c r="E2326" s="41">
        <f>SUM(E2328:E2331)</f>
        <v>90000</v>
      </c>
      <c r="F2326" s="63"/>
      <c r="G2326" s="41">
        <f>SUM(G2328:G2331)</f>
        <v>46395.86</v>
      </c>
      <c r="H2326" s="50" t="s">
        <v>436</v>
      </c>
      <c r="I2326" s="52" t="s">
        <v>1232</v>
      </c>
      <c r="J2326" s="41">
        <f>SUM(J2328:J2334)</f>
        <v>0</v>
      </c>
      <c r="K2326" s="41"/>
      <c r="L2326" s="41">
        <f>SUM(L2328:L2334)</f>
        <v>75700</v>
      </c>
      <c r="M2326" s="41">
        <f>SUM(M2328:M2331)</f>
        <v>0</v>
      </c>
      <c r="N2326" s="41">
        <f>SUM(N2328:N2334)</f>
        <v>58402.13</v>
      </c>
    </row>
    <row r="2327" spans="1:14">
      <c r="A2327" s="157" t="s">
        <v>12</v>
      </c>
      <c r="B2327" s="157" t="s">
        <v>994</v>
      </c>
      <c r="C2327" s="176" t="s">
        <v>660</v>
      </c>
      <c r="D2327" s="131"/>
      <c r="E2327" s="176" t="s">
        <v>7</v>
      </c>
      <c r="F2327" s="158"/>
      <c r="G2327" s="176" t="s">
        <v>7</v>
      </c>
      <c r="H2327" s="157" t="s">
        <v>12</v>
      </c>
      <c r="I2327" s="157" t="s">
        <v>994</v>
      </c>
      <c r="J2327" s="176" t="s">
        <v>660</v>
      </c>
      <c r="K2327" s="131"/>
      <c r="L2327" s="176" t="s">
        <v>7</v>
      </c>
      <c r="M2327" s="158"/>
      <c r="N2327" s="176" t="s">
        <v>7</v>
      </c>
    </row>
    <row r="2328" spans="1:14">
      <c r="A2328" s="50" t="s">
        <v>1277</v>
      </c>
      <c r="B2328" s="52" t="s">
        <v>1233</v>
      </c>
      <c r="C2328" s="79"/>
      <c r="D2328" s="115"/>
      <c r="E2328" s="132">
        <v>75000</v>
      </c>
      <c r="F2328" s="63"/>
      <c r="G2328" s="79">
        <v>33295.86</v>
      </c>
      <c r="H2328" s="50" t="s">
        <v>1933</v>
      </c>
      <c r="I2328" s="52" t="s">
        <v>1353</v>
      </c>
      <c r="J2328" s="79"/>
      <c r="K2328" s="79"/>
      <c r="L2328" s="79">
        <v>68500</v>
      </c>
      <c r="M2328" s="63"/>
      <c r="N2328" s="79">
        <v>50749.13</v>
      </c>
    </row>
    <row r="2329" spans="1:14">
      <c r="A2329" s="50"/>
      <c r="B2329" s="52"/>
      <c r="C2329" s="79"/>
      <c r="D2329" s="115"/>
      <c r="E2329" s="132">
        <v>0</v>
      </c>
      <c r="F2329" s="63"/>
      <c r="G2329" s="79">
        <v>0</v>
      </c>
      <c r="H2329" s="50"/>
      <c r="I2329" s="52"/>
      <c r="J2329" s="79"/>
      <c r="K2329" s="79"/>
      <c r="L2329" s="79">
        <v>0</v>
      </c>
      <c r="M2329" s="63"/>
      <c r="N2329" s="79">
        <v>0</v>
      </c>
    </row>
    <row r="2330" spans="1:14">
      <c r="A2330" s="50" t="s">
        <v>997</v>
      </c>
      <c r="B2330" s="52" t="s">
        <v>1822</v>
      </c>
      <c r="C2330" s="79"/>
      <c r="D2330" s="115"/>
      <c r="E2330" s="132">
        <v>15000</v>
      </c>
      <c r="F2330" s="63"/>
      <c r="G2330" s="79">
        <v>13100</v>
      </c>
      <c r="H2330" s="50" t="s">
        <v>1100</v>
      </c>
      <c r="I2330" s="52" t="s">
        <v>664</v>
      </c>
      <c r="J2330" s="79"/>
      <c r="K2330" s="79"/>
      <c r="L2330" s="79">
        <v>1700</v>
      </c>
      <c r="M2330" s="63"/>
      <c r="N2330" s="79">
        <v>1700</v>
      </c>
    </row>
    <row r="2331" spans="1:14">
      <c r="A2331" s="50"/>
      <c r="B2331" s="52"/>
      <c r="C2331" s="41" t="s">
        <v>11</v>
      </c>
      <c r="D2331" s="41"/>
      <c r="E2331" s="132" t="s">
        <v>11</v>
      </c>
      <c r="F2331" s="63"/>
      <c r="G2331" s="41" t="s">
        <v>11</v>
      </c>
      <c r="H2331" s="52"/>
      <c r="I2331" s="52"/>
      <c r="J2331" s="79"/>
      <c r="K2331" s="79"/>
      <c r="L2331" s="79">
        <v>0</v>
      </c>
      <c r="M2331" s="63"/>
      <c r="N2331" s="79">
        <v>0</v>
      </c>
    </row>
    <row r="2332" spans="1:14">
      <c r="A2332" s="50"/>
      <c r="B2332" s="52"/>
      <c r="C2332" s="41"/>
      <c r="D2332" s="41"/>
      <c r="E2332" s="115"/>
      <c r="F2332" s="77"/>
      <c r="G2332" s="41"/>
      <c r="H2332" s="50" t="s">
        <v>276</v>
      </c>
      <c r="I2332" s="52" t="s">
        <v>650</v>
      </c>
      <c r="J2332" s="79"/>
      <c r="K2332" s="79"/>
      <c r="L2332" s="79">
        <v>2500</v>
      </c>
      <c r="M2332" s="63"/>
      <c r="N2332" s="79">
        <v>3505</v>
      </c>
    </row>
    <row r="2333" spans="1:14">
      <c r="A2333" s="52"/>
      <c r="B2333" s="52"/>
      <c r="C2333" s="41" t="s">
        <v>11</v>
      </c>
      <c r="D2333" s="41"/>
      <c r="E2333" s="41" t="s">
        <v>11</v>
      </c>
      <c r="F2333" s="75"/>
      <c r="G2333" s="41" t="s">
        <v>11</v>
      </c>
      <c r="H2333" s="52"/>
      <c r="I2333" s="52"/>
      <c r="J2333" s="79"/>
      <c r="K2333" s="79"/>
      <c r="L2333" s="79">
        <v>0</v>
      </c>
      <c r="M2333" s="63"/>
      <c r="N2333" s="79">
        <v>0</v>
      </c>
    </row>
    <row r="2334" spans="1:14">
      <c r="A2334" s="91"/>
      <c r="B2334" s="83"/>
      <c r="C2334" s="41"/>
      <c r="D2334" s="41"/>
      <c r="E2334" s="41"/>
      <c r="F2334" s="75"/>
      <c r="G2334" s="41"/>
      <c r="H2334" s="91" t="s">
        <v>1938</v>
      </c>
      <c r="I2334" s="83" t="s">
        <v>899</v>
      </c>
      <c r="J2334" s="79"/>
      <c r="K2334" s="79"/>
      <c r="L2334" s="79">
        <v>3000</v>
      </c>
      <c r="M2334" s="63"/>
      <c r="N2334" s="79">
        <v>2448</v>
      </c>
    </row>
    <row r="2335" spans="1:14">
      <c r="A2335" s="62"/>
      <c r="C2335" s="41"/>
      <c r="D2335" s="41"/>
      <c r="E2335" s="115"/>
      <c r="F2335" s="77"/>
      <c r="G2335" s="41"/>
      <c r="H2335" s="50"/>
      <c r="I2335" s="83"/>
      <c r="J2335" s="41"/>
      <c r="K2335" s="41"/>
      <c r="L2335" s="115"/>
      <c r="M2335" s="115"/>
      <c r="N2335" s="79"/>
    </row>
    <row r="2336" spans="1:14">
      <c r="C2336" s="41"/>
      <c r="D2336" s="41"/>
      <c r="E2336" s="115"/>
      <c r="F2336" s="77"/>
      <c r="G2336" s="41"/>
      <c r="I2336" s="16"/>
      <c r="J2336" s="41"/>
      <c r="K2336" s="41"/>
      <c r="L2336" s="115"/>
      <c r="M2336" s="115"/>
      <c r="N2336" s="83"/>
    </row>
    <row r="2337" spans="1:14">
      <c r="A2337" s="50" t="s">
        <v>1825</v>
      </c>
      <c r="B2337" s="83" t="s">
        <v>403</v>
      </c>
      <c r="C2337" s="41">
        <f>SUM(C2339:C2341)</f>
        <v>89000</v>
      </c>
      <c r="D2337" s="41"/>
      <c r="E2337" s="41">
        <f>SUM(E2339:E2341)</f>
        <v>71000</v>
      </c>
      <c r="F2337" s="41">
        <f>SUM(F2339:F2341)</f>
        <v>0</v>
      </c>
      <c r="G2337" s="41">
        <f>SUM(G2339:G2341)</f>
        <v>42553.55</v>
      </c>
      <c r="H2337" s="50" t="s">
        <v>437</v>
      </c>
      <c r="I2337" s="83" t="s">
        <v>403</v>
      </c>
      <c r="J2337" s="41">
        <f>SUM(J2339:J2341)</f>
        <v>89000</v>
      </c>
      <c r="K2337" s="41"/>
      <c r="L2337" s="41">
        <f>SUM(L2339:L2341)</f>
        <v>91000</v>
      </c>
      <c r="M2337" s="41">
        <f>SUM(M2339:M2341)</f>
        <v>0</v>
      </c>
      <c r="N2337" s="41">
        <f>SUM(N2339:N2341)</f>
        <v>131614.29999999999</v>
      </c>
    </row>
    <row r="2338" spans="1:14">
      <c r="A2338" s="157" t="s">
        <v>12</v>
      </c>
      <c r="B2338" s="157" t="s">
        <v>994</v>
      </c>
      <c r="C2338" s="176" t="s">
        <v>660</v>
      </c>
      <c r="D2338" s="131"/>
      <c r="E2338" s="176" t="s">
        <v>7</v>
      </c>
      <c r="F2338" s="158"/>
      <c r="G2338" s="176" t="s">
        <v>7</v>
      </c>
      <c r="H2338" s="157" t="s">
        <v>12</v>
      </c>
      <c r="I2338" s="157" t="s">
        <v>994</v>
      </c>
      <c r="J2338" s="176" t="s">
        <v>660</v>
      </c>
      <c r="K2338" s="131"/>
      <c r="L2338" s="176" t="s">
        <v>7</v>
      </c>
      <c r="M2338" s="158"/>
      <c r="N2338" s="176" t="s">
        <v>7</v>
      </c>
    </row>
    <row r="2339" spans="1:14">
      <c r="A2339" s="50" t="s">
        <v>1277</v>
      </c>
      <c r="B2339" s="52" t="s">
        <v>5</v>
      </c>
      <c r="C2339" s="79">
        <v>75000</v>
      </c>
      <c r="D2339" s="79"/>
      <c r="E2339" s="132">
        <v>71000</v>
      </c>
      <c r="F2339" s="63"/>
      <c r="G2339" s="79">
        <v>42553.55</v>
      </c>
      <c r="H2339" s="50" t="s">
        <v>1933</v>
      </c>
      <c r="I2339" s="52" t="s">
        <v>1353</v>
      </c>
      <c r="J2339" s="79">
        <v>70000</v>
      </c>
      <c r="K2339" s="79"/>
      <c r="L2339" s="79">
        <v>70000</v>
      </c>
      <c r="M2339" s="63"/>
      <c r="N2339" s="79">
        <v>113651.3</v>
      </c>
    </row>
    <row r="2340" spans="1:14">
      <c r="A2340" s="91"/>
      <c r="B2340" s="83"/>
      <c r="C2340" s="79"/>
      <c r="D2340" s="79"/>
      <c r="E2340" s="41"/>
      <c r="F2340" s="75"/>
      <c r="G2340" s="41"/>
      <c r="H2340" s="91"/>
      <c r="I2340" s="83"/>
      <c r="J2340" s="79"/>
      <c r="K2340" s="79"/>
      <c r="L2340" s="79">
        <v>0</v>
      </c>
      <c r="M2340" s="63"/>
      <c r="N2340" s="79">
        <v>0</v>
      </c>
    </row>
    <row r="2341" spans="1:14">
      <c r="A2341" s="50" t="s">
        <v>997</v>
      </c>
      <c r="B2341" s="52" t="s">
        <v>1822</v>
      </c>
      <c r="C2341" s="79">
        <v>14000</v>
      </c>
      <c r="D2341" s="79"/>
      <c r="E2341" s="41"/>
      <c r="F2341" s="75"/>
      <c r="G2341" s="41"/>
      <c r="H2341" s="91" t="s">
        <v>1938</v>
      </c>
      <c r="I2341" s="83" t="s">
        <v>899</v>
      </c>
      <c r="J2341" s="79">
        <v>19000</v>
      </c>
      <c r="K2341" s="79"/>
      <c r="L2341" s="79">
        <v>21000</v>
      </c>
      <c r="M2341" s="63"/>
      <c r="N2341" s="79">
        <v>17963</v>
      </c>
    </row>
    <row r="2342" spans="1:14">
      <c r="A2342" s="91"/>
      <c r="B2342" s="83"/>
      <c r="C2342" s="41"/>
      <c r="D2342" s="41"/>
      <c r="E2342" s="41"/>
      <c r="F2342" s="75"/>
      <c r="G2342" s="41"/>
      <c r="H2342" s="91"/>
      <c r="I2342" s="83"/>
      <c r="J2342" s="41"/>
      <c r="K2342" s="41"/>
      <c r="L2342" s="41"/>
      <c r="M2342" s="41"/>
      <c r="N2342" s="79"/>
    </row>
    <row r="2343" spans="1:14">
      <c r="A2343" s="50"/>
      <c r="B2343" s="52"/>
      <c r="C2343" s="41"/>
      <c r="D2343" s="41"/>
      <c r="E2343" s="41"/>
      <c r="F2343" s="75"/>
      <c r="G2343" s="41"/>
      <c r="H2343" s="50"/>
      <c r="I2343" s="52"/>
      <c r="J2343" s="41" t="s">
        <v>11</v>
      </c>
      <c r="K2343" s="41"/>
      <c r="L2343" s="41" t="s">
        <v>11</v>
      </c>
      <c r="M2343" s="41"/>
      <c r="N2343" s="83" t="s">
        <v>11</v>
      </c>
    </row>
    <row r="2344" spans="1:14">
      <c r="A2344" s="50" t="s">
        <v>1826</v>
      </c>
      <c r="B2344" s="73" t="s">
        <v>569</v>
      </c>
      <c r="C2344" s="41">
        <f>SUM(C2346:C2352)</f>
        <v>262000</v>
      </c>
      <c r="D2344" s="41"/>
      <c r="E2344" s="41">
        <f>SUM(E2346:E2352)</f>
        <v>270000</v>
      </c>
      <c r="F2344" s="63"/>
      <c r="G2344" s="41">
        <f>SUM(G2346:G2352)</f>
        <v>293221.69</v>
      </c>
      <c r="H2344" s="50" t="s">
        <v>438</v>
      </c>
      <c r="I2344" s="68" t="s">
        <v>569</v>
      </c>
      <c r="J2344" s="41">
        <f>SUM(J2346:J2362)</f>
        <v>262000</v>
      </c>
      <c r="K2344" s="41"/>
      <c r="L2344" s="41">
        <f>SUM(L2346:L2362)</f>
        <v>270000</v>
      </c>
      <c r="M2344" s="41">
        <f>SUM(M2346:M2362)</f>
        <v>0</v>
      </c>
      <c r="N2344" s="41">
        <f>SUM(N2346:N2362)</f>
        <v>286636.96999999997</v>
      </c>
    </row>
    <row r="2345" spans="1:14">
      <c r="A2345" s="157" t="s">
        <v>12</v>
      </c>
      <c r="B2345" s="157" t="s">
        <v>994</v>
      </c>
      <c r="C2345" s="176" t="s">
        <v>660</v>
      </c>
      <c r="D2345" s="131"/>
      <c r="E2345" s="176" t="s">
        <v>7</v>
      </c>
      <c r="F2345" s="158"/>
      <c r="G2345" s="176" t="s">
        <v>7</v>
      </c>
      <c r="H2345" s="157" t="s">
        <v>12</v>
      </c>
      <c r="I2345" s="157" t="s">
        <v>994</v>
      </c>
      <c r="J2345" s="176" t="s">
        <v>660</v>
      </c>
      <c r="K2345" s="131"/>
      <c r="L2345" s="176" t="s">
        <v>7</v>
      </c>
      <c r="M2345" s="158"/>
      <c r="N2345" s="176" t="s">
        <v>7</v>
      </c>
    </row>
    <row r="2346" spans="1:14">
      <c r="A2346" s="50" t="s">
        <v>1277</v>
      </c>
      <c r="B2346" s="46" t="s">
        <v>1234</v>
      </c>
      <c r="C2346" s="79">
        <v>190000</v>
      </c>
      <c r="D2346" s="79"/>
      <c r="E2346" s="132">
        <v>100000</v>
      </c>
      <c r="F2346" s="63"/>
      <c r="G2346" s="79">
        <v>147529.59</v>
      </c>
      <c r="H2346" s="50" t="s">
        <v>1933</v>
      </c>
      <c r="I2346" s="68" t="s">
        <v>1234</v>
      </c>
      <c r="J2346" s="79">
        <v>170000</v>
      </c>
      <c r="K2346" s="79"/>
      <c r="L2346" s="79">
        <v>80000</v>
      </c>
      <c r="M2346" s="63"/>
      <c r="N2346" s="79">
        <v>116280.21</v>
      </c>
    </row>
    <row r="2347" spans="1:14">
      <c r="A2347" s="50"/>
      <c r="B2347" s="46"/>
      <c r="C2347" s="79">
        <v>0</v>
      </c>
      <c r="D2347" s="79"/>
      <c r="E2347" s="132">
        <v>0</v>
      </c>
      <c r="F2347" s="63"/>
      <c r="G2347" s="79">
        <v>0</v>
      </c>
      <c r="H2347" s="50"/>
      <c r="I2347" s="46"/>
      <c r="J2347" s="79">
        <v>0</v>
      </c>
      <c r="K2347" s="79"/>
      <c r="L2347" s="79">
        <v>0</v>
      </c>
      <c r="M2347" s="63"/>
      <c r="N2347" s="79">
        <v>0</v>
      </c>
    </row>
    <row r="2348" spans="1:14">
      <c r="A2348" s="50" t="s">
        <v>372</v>
      </c>
      <c r="B2348" s="46" t="s">
        <v>1235</v>
      </c>
      <c r="C2348" s="79"/>
      <c r="D2348" s="79"/>
      <c r="E2348" s="132">
        <v>50000</v>
      </c>
      <c r="F2348" s="63"/>
      <c r="G2348" s="79">
        <v>0</v>
      </c>
      <c r="H2348" s="50" t="s">
        <v>1757</v>
      </c>
      <c r="I2348" s="68" t="s">
        <v>1235</v>
      </c>
      <c r="J2348" s="79"/>
      <c r="K2348" s="79"/>
      <c r="L2348" s="79">
        <v>25000</v>
      </c>
      <c r="M2348" s="63"/>
      <c r="N2348" s="79">
        <v>0</v>
      </c>
    </row>
    <row r="2349" spans="1:14">
      <c r="A2349" s="50"/>
      <c r="B2349" s="46"/>
      <c r="C2349" s="79">
        <v>0</v>
      </c>
      <c r="D2349" s="79"/>
      <c r="E2349" s="132">
        <v>0</v>
      </c>
      <c r="F2349" s="63"/>
      <c r="G2349" s="79">
        <v>0</v>
      </c>
      <c r="H2349" s="50"/>
      <c r="I2349" s="68"/>
      <c r="J2349" s="79">
        <v>0</v>
      </c>
      <c r="K2349" s="79"/>
      <c r="L2349" s="79">
        <v>0</v>
      </c>
      <c r="M2349" s="63"/>
      <c r="N2349" s="79">
        <v>0</v>
      </c>
    </row>
    <row r="2350" spans="1:14">
      <c r="A2350" s="50" t="s">
        <v>373</v>
      </c>
      <c r="B2350" s="46" t="s">
        <v>1236</v>
      </c>
      <c r="C2350" s="79">
        <v>72000</v>
      </c>
      <c r="D2350" s="79"/>
      <c r="E2350" s="132">
        <v>80000</v>
      </c>
      <c r="F2350" s="63"/>
      <c r="G2350" s="79">
        <v>145692.1</v>
      </c>
      <c r="H2350" s="50" t="s">
        <v>1472</v>
      </c>
      <c r="I2350" s="68" t="s">
        <v>1236</v>
      </c>
      <c r="J2350" s="79">
        <v>39000</v>
      </c>
      <c r="K2350" s="79"/>
      <c r="L2350" s="79">
        <v>42000</v>
      </c>
      <c r="M2350" s="63"/>
      <c r="N2350" s="79">
        <v>138865.16</v>
      </c>
    </row>
    <row r="2351" spans="1:14">
      <c r="A2351" s="61"/>
      <c r="B2351" s="61"/>
      <c r="C2351" s="79">
        <v>0</v>
      </c>
      <c r="D2351" s="79"/>
      <c r="E2351" s="132">
        <v>0</v>
      </c>
      <c r="F2351" s="63"/>
      <c r="G2351" s="79">
        <v>0</v>
      </c>
      <c r="H2351" s="61"/>
      <c r="I2351" s="152"/>
      <c r="J2351" s="79">
        <v>0</v>
      </c>
      <c r="K2351" s="79"/>
      <c r="L2351" s="79">
        <v>0</v>
      </c>
      <c r="M2351" s="63"/>
      <c r="N2351" s="79">
        <v>0</v>
      </c>
    </row>
    <row r="2352" spans="1:14">
      <c r="A2352" s="50" t="s">
        <v>374</v>
      </c>
      <c r="B2352" s="46" t="s">
        <v>1237</v>
      </c>
      <c r="C2352" s="79"/>
      <c r="D2352" s="79"/>
      <c r="E2352" s="132">
        <v>40000</v>
      </c>
      <c r="F2352" s="63"/>
      <c r="G2352" s="79">
        <v>0</v>
      </c>
      <c r="H2352" s="50" t="s">
        <v>1223</v>
      </c>
      <c r="I2352" s="68" t="s">
        <v>1237</v>
      </c>
      <c r="J2352" s="79"/>
      <c r="K2352" s="79"/>
      <c r="L2352" s="79">
        <v>40000</v>
      </c>
      <c r="M2352" s="63"/>
      <c r="N2352" s="79">
        <v>0</v>
      </c>
    </row>
    <row r="2353" spans="1:14">
      <c r="A2353" s="50"/>
      <c r="B2353" s="46"/>
      <c r="C2353" s="41"/>
      <c r="D2353" s="41"/>
      <c r="E2353" s="132"/>
      <c r="F2353" s="63"/>
      <c r="G2353" s="41"/>
      <c r="H2353" s="50"/>
      <c r="I2353" s="68"/>
      <c r="J2353" s="79">
        <v>0</v>
      </c>
      <c r="K2353" s="79"/>
      <c r="L2353" s="79">
        <v>0</v>
      </c>
      <c r="M2353" s="63"/>
      <c r="N2353" s="79">
        <v>0</v>
      </c>
    </row>
    <row r="2354" spans="1:14">
      <c r="A2354" s="50"/>
      <c r="B2354" s="46"/>
      <c r="C2354" s="41"/>
      <c r="D2354" s="41"/>
      <c r="E2354" s="132"/>
      <c r="F2354" s="63"/>
      <c r="G2354" s="41"/>
      <c r="H2354" s="50" t="s">
        <v>1459</v>
      </c>
      <c r="I2354" s="68" t="s">
        <v>900</v>
      </c>
      <c r="J2354" s="79">
        <v>20000</v>
      </c>
      <c r="K2354" s="79"/>
      <c r="L2354" s="79">
        <v>20000</v>
      </c>
      <c r="M2354" s="63"/>
      <c r="N2354" s="79">
        <v>18973.599999999999</v>
      </c>
    </row>
    <row r="2355" spans="1:14">
      <c r="A2355" s="62"/>
      <c r="C2355" s="41"/>
      <c r="D2355" s="41"/>
      <c r="E2355" s="132"/>
      <c r="F2355" s="63"/>
      <c r="G2355" s="41"/>
      <c r="H2355" s="62"/>
      <c r="I2355" s="16"/>
      <c r="J2355" s="79">
        <v>0</v>
      </c>
      <c r="K2355" s="79"/>
      <c r="L2355" s="79">
        <v>0</v>
      </c>
      <c r="M2355" s="63"/>
      <c r="N2355" s="79">
        <v>0</v>
      </c>
    </row>
    <row r="2356" spans="1:14">
      <c r="A2356" s="50"/>
      <c r="B2356" s="46"/>
      <c r="C2356" s="41"/>
      <c r="D2356" s="41"/>
      <c r="E2356" s="132"/>
      <c r="F2356" s="63"/>
      <c r="G2356" s="41"/>
      <c r="H2356" s="50" t="s">
        <v>1107</v>
      </c>
      <c r="I2356" s="46" t="s">
        <v>901</v>
      </c>
      <c r="J2356" s="79">
        <v>15000</v>
      </c>
      <c r="K2356" s="79"/>
      <c r="L2356" s="79">
        <v>20000</v>
      </c>
      <c r="M2356" s="63"/>
      <c r="N2356" s="79">
        <v>10200</v>
      </c>
    </row>
    <row r="2357" spans="1:14">
      <c r="A2357" s="62"/>
      <c r="C2357" s="41"/>
      <c r="D2357" s="41"/>
      <c r="E2357" s="41"/>
      <c r="F2357" s="75"/>
      <c r="G2357" s="41"/>
      <c r="H2357" s="62"/>
      <c r="I2357" s="16"/>
      <c r="J2357" s="79">
        <v>0</v>
      </c>
      <c r="K2357" s="79"/>
      <c r="L2357" s="79">
        <v>0</v>
      </c>
      <c r="M2357" s="63"/>
      <c r="N2357" s="79">
        <v>0</v>
      </c>
    </row>
    <row r="2358" spans="1:14">
      <c r="A2358" s="50"/>
      <c r="B2358" s="46"/>
      <c r="C2358" s="41"/>
      <c r="D2358" s="41"/>
      <c r="E2358" s="104"/>
      <c r="F2358" s="47"/>
      <c r="G2358" s="41"/>
      <c r="H2358" s="50" t="s">
        <v>169</v>
      </c>
      <c r="I2358" s="68" t="s">
        <v>902</v>
      </c>
      <c r="J2358" s="79"/>
      <c r="K2358" s="79"/>
      <c r="L2358" s="79">
        <v>25000</v>
      </c>
      <c r="M2358" s="63"/>
      <c r="N2358" s="79">
        <v>0</v>
      </c>
    </row>
    <row r="2359" spans="1:14">
      <c r="A2359" s="62"/>
      <c r="C2359" s="41"/>
      <c r="D2359" s="41"/>
      <c r="E2359" s="104"/>
      <c r="F2359" s="47"/>
      <c r="G2359" s="41"/>
      <c r="H2359" s="50"/>
      <c r="I2359" s="68"/>
      <c r="J2359" s="79">
        <v>0</v>
      </c>
      <c r="K2359" s="79"/>
      <c r="L2359" s="79">
        <v>0</v>
      </c>
      <c r="M2359" s="63"/>
      <c r="N2359" s="79">
        <v>0</v>
      </c>
    </row>
    <row r="2360" spans="1:14">
      <c r="A2360" s="50"/>
      <c r="C2360" s="41"/>
      <c r="D2360" s="41"/>
      <c r="E2360" s="104"/>
      <c r="F2360" s="47"/>
      <c r="G2360" s="41"/>
      <c r="H2360" s="50" t="s">
        <v>271</v>
      </c>
      <c r="I2360" s="16" t="s">
        <v>903</v>
      </c>
      <c r="J2360" s="79">
        <v>9000</v>
      </c>
      <c r="K2360" s="79"/>
      <c r="L2360" s="79">
        <v>9000</v>
      </c>
      <c r="M2360" s="63"/>
      <c r="N2360" s="79">
        <v>1820</v>
      </c>
    </row>
    <row r="2361" spans="1:14">
      <c r="A2361" s="62"/>
      <c r="C2361" s="41"/>
      <c r="D2361" s="41"/>
      <c r="E2361" s="104"/>
      <c r="F2361" s="47"/>
      <c r="G2361" s="41"/>
      <c r="H2361" s="62"/>
      <c r="I2361" s="16"/>
      <c r="J2361" s="79">
        <v>0</v>
      </c>
      <c r="K2361" s="79"/>
      <c r="L2361" s="79">
        <v>0</v>
      </c>
      <c r="M2361" s="63"/>
      <c r="N2361" s="79">
        <v>0</v>
      </c>
    </row>
    <row r="2362" spans="1:14">
      <c r="A2362" s="50"/>
      <c r="C2362" s="41"/>
      <c r="D2362" s="41"/>
      <c r="E2362" s="104"/>
      <c r="F2362" s="47"/>
      <c r="G2362" s="41"/>
      <c r="H2362" s="50" t="s">
        <v>272</v>
      </c>
      <c r="I2362" s="16" t="s">
        <v>904</v>
      </c>
      <c r="J2362" s="79">
        <v>9000</v>
      </c>
      <c r="K2362" s="79"/>
      <c r="L2362" s="79">
        <v>9000</v>
      </c>
      <c r="M2362" s="63"/>
      <c r="N2362" s="79">
        <v>498</v>
      </c>
    </row>
    <row r="2363" spans="1:14">
      <c r="A2363" s="50"/>
      <c r="C2363" s="41"/>
      <c r="D2363" s="41"/>
      <c r="E2363" s="104"/>
      <c r="F2363" s="47"/>
      <c r="G2363" s="41"/>
      <c r="H2363" s="50"/>
      <c r="I2363" s="16"/>
      <c r="J2363" s="41"/>
      <c r="K2363" s="41"/>
      <c r="L2363" s="41"/>
      <c r="M2363" s="41"/>
      <c r="N2363" s="79"/>
    </row>
    <row r="2364" spans="1:14">
      <c r="A2364" s="62"/>
      <c r="C2364" s="41"/>
      <c r="D2364" s="41"/>
      <c r="E2364" s="104"/>
      <c r="F2364" s="47"/>
      <c r="G2364" s="41"/>
      <c r="H2364" s="62"/>
      <c r="I2364" s="16"/>
      <c r="J2364" s="41"/>
      <c r="K2364" s="41"/>
      <c r="L2364" s="115"/>
      <c r="M2364" s="115"/>
      <c r="N2364" s="83"/>
    </row>
    <row r="2365" spans="1:14">
      <c r="A2365" s="50"/>
      <c r="B2365" s="52"/>
      <c r="C2365" s="41"/>
      <c r="D2365" s="41"/>
      <c r="E2365" s="41"/>
      <c r="F2365" s="75"/>
      <c r="G2365" s="41"/>
      <c r="H2365" s="50" t="s">
        <v>439</v>
      </c>
      <c r="I2365" s="52" t="s">
        <v>2167</v>
      </c>
      <c r="J2365" s="41">
        <f>SUM(J2367:J2369)</f>
        <v>131000</v>
      </c>
      <c r="K2365" s="41"/>
      <c r="L2365" s="41">
        <f>SUM(L2367:L2369)</f>
        <v>113800</v>
      </c>
      <c r="M2365" s="41">
        <f>SUM(M2367:M2369)</f>
        <v>0</v>
      </c>
      <c r="N2365" s="41">
        <f>SUM(N2367:N2369)</f>
        <v>120191.9</v>
      </c>
    </row>
    <row r="2366" spans="1:14">
      <c r="A2366" s="157"/>
      <c r="B2366" s="157"/>
      <c r="C2366" s="176"/>
      <c r="D2366" s="131"/>
      <c r="E2366" s="176"/>
      <c r="F2366" s="158"/>
      <c r="G2366" s="176"/>
      <c r="H2366" s="157" t="s">
        <v>12</v>
      </c>
      <c r="I2366" s="157" t="s">
        <v>994</v>
      </c>
      <c r="J2366" s="176" t="s">
        <v>660</v>
      </c>
      <c r="K2366" s="131"/>
      <c r="L2366" s="176" t="s">
        <v>7</v>
      </c>
      <c r="M2366" s="158"/>
      <c r="N2366" s="176" t="s">
        <v>7</v>
      </c>
    </row>
    <row r="2367" spans="1:14">
      <c r="A2367" s="52"/>
      <c r="B2367" s="52"/>
      <c r="C2367" s="41"/>
      <c r="D2367" s="41"/>
      <c r="E2367" s="41"/>
      <c r="F2367" s="75"/>
      <c r="G2367" s="41"/>
      <c r="H2367" s="52" t="s">
        <v>1933</v>
      </c>
      <c r="I2367" s="52" t="s">
        <v>1353</v>
      </c>
      <c r="J2367" s="79">
        <v>130000</v>
      </c>
      <c r="K2367" s="79"/>
      <c r="L2367" s="79">
        <v>112000</v>
      </c>
      <c r="M2367" s="63"/>
      <c r="N2367" s="79">
        <v>118391.9</v>
      </c>
    </row>
    <row r="2368" spans="1:14">
      <c r="A2368" s="52"/>
      <c r="B2368" s="52"/>
      <c r="C2368" s="41"/>
      <c r="D2368" s="41"/>
      <c r="E2368" s="115"/>
      <c r="F2368" s="77"/>
      <c r="G2368" s="41"/>
      <c r="H2368" s="52"/>
      <c r="I2368" s="52"/>
      <c r="J2368" s="79">
        <v>0</v>
      </c>
      <c r="K2368" s="79"/>
      <c r="L2368" s="79">
        <v>0</v>
      </c>
      <c r="M2368" s="63"/>
      <c r="N2368" s="79">
        <v>0</v>
      </c>
    </row>
    <row r="2369" spans="1:197">
      <c r="A2369" s="52"/>
      <c r="B2369" s="52"/>
      <c r="C2369" s="41"/>
      <c r="D2369" s="41"/>
      <c r="E2369" s="115"/>
      <c r="F2369" s="77"/>
      <c r="G2369" s="41"/>
      <c r="H2369" s="52" t="s">
        <v>277</v>
      </c>
      <c r="I2369" s="52" t="s">
        <v>651</v>
      </c>
      <c r="J2369" s="79">
        <v>1000</v>
      </c>
      <c r="K2369" s="79"/>
      <c r="L2369" s="79">
        <v>1800</v>
      </c>
      <c r="M2369" s="63"/>
      <c r="N2369" s="79">
        <v>1800</v>
      </c>
    </row>
    <row r="2370" spans="1:197">
      <c r="A2370" s="52"/>
      <c r="B2370" s="52"/>
      <c r="C2370" s="41"/>
      <c r="D2370" s="41"/>
      <c r="E2370" s="115"/>
      <c r="F2370" s="77"/>
      <c r="G2370" s="41"/>
      <c r="H2370" s="52"/>
      <c r="I2370" s="52"/>
      <c r="J2370" s="41"/>
      <c r="K2370" s="41"/>
      <c r="L2370" s="41"/>
      <c r="M2370" s="41"/>
      <c r="N2370" s="79"/>
    </row>
    <row r="2371" spans="1:197">
      <c r="C2371" s="41"/>
      <c r="D2371" s="41"/>
      <c r="E2371" s="115"/>
      <c r="F2371" s="77"/>
      <c r="G2371" s="41"/>
      <c r="I2371" s="16"/>
      <c r="J2371" s="41" t="s">
        <v>11</v>
      </c>
      <c r="K2371" s="41"/>
      <c r="L2371" s="41" t="s">
        <v>11</v>
      </c>
      <c r="M2371" s="41"/>
      <c r="N2371" s="83" t="s">
        <v>11</v>
      </c>
    </row>
    <row r="2372" spans="1:197">
      <c r="A2372" s="52" t="s">
        <v>1827</v>
      </c>
      <c r="B2372" s="52" t="s">
        <v>1238</v>
      </c>
      <c r="C2372" s="41">
        <f>SUM(C2374,C2385)</f>
        <v>3060000</v>
      </c>
      <c r="D2372" s="41"/>
      <c r="E2372" s="41">
        <f>SUM(E2374,E2385)</f>
        <v>3110000</v>
      </c>
      <c r="F2372" s="41">
        <f>SUM(F2374,F2385)</f>
        <v>0</v>
      </c>
      <c r="G2372" s="41">
        <f>SUM(G2374,G2385)</f>
        <v>2939404.03</v>
      </c>
      <c r="H2372" s="52" t="s">
        <v>440</v>
      </c>
      <c r="I2372" s="52" t="s">
        <v>1238</v>
      </c>
      <c r="J2372" s="41">
        <f>SUM(J2374,J2385)</f>
        <v>3060000</v>
      </c>
      <c r="K2372" s="41"/>
      <c r="L2372" s="41">
        <f>SUM(L2374,L2385)</f>
        <v>3111300</v>
      </c>
      <c r="M2372" s="41">
        <f>SUM(M2374,M2385)</f>
        <v>0</v>
      </c>
      <c r="N2372" s="41">
        <f>SUM(N2374,N2385)</f>
        <v>3188907.37</v>
      </c>
    </row>
    <row r="2373" spans="1:197" s="3" customFormat="1">
      <c r="A2373" s="157" t="s">
        <v>12</v>
      </c>
      <c r="B2373" s="157" t="s">
        <v>994</v>
      </c>
      <c r="C2373" s="176" t="s">
        <v>660</v>
      </c>
      <c r="D2373" s="131"/>
      <c r="E2373" s="176" t="s">
        <v>7</v>
      </c>
      <c r="F2373" s="158"/>
      <c r="G2373" s="176" t="s">
        <v>7</v>
      </c>
      <c r="H2373" s="157" t="s">
        <v>12</v>
      </c>
      <c r="I2373" s="157" t="s">
        <v>994</v>
      </c>
      <c r="J2373" s="176" t="s">
        <v>660</v>
      </c>
      <c r="K2373" s="131"/>
      <c r="L2373" s="176" t="s">
        <v>7</v>
      </c>
      <c r="M2373" s="158"/>
      <c r="N2373" s="176" t="s">
        <v>7</v>
      </c>
      <c r="O2373" s="92"/>
      <c r="P2373" s="5"/>
      <c r="Q2373" s="5"/>
      <c r="R2373" s="5"/>
      <c r="S2373" s="5"/>
      <c r="T2373" s="5"/>
      <c r="U2373" s="5"/>
      <c r="V2373" s="5"/>
      <c r="W2373" s="5"/>
      <c r="X2373" s="5"/>
      <c r="Y2373" s="5"/>
      <c r="Z2373" s="5"/>
      <c r="AA2373" s="5"/>
      <c r="AB2373" s="5"/>
      <c r="AC2373" s="5"/>
      <c r="AD2373" s="5"/>
      <c r="AE2373" s="5"/>
      <c r="AF2373" s="5"/>
      <c r="AG2373" s="5"/>
      <c r="AH2373" s="5"/>
      <c r="AI2373" s="5"/>
      <c r="AJ2373" s="5"/>
      <c r="AK2373" s="5"/>
      <c r="AL2373" s="5"/>
      <c r="AM2373" s="5"/>
      <c r="AN2373" s="5"/>
      <c r="AO2373" s="5"/>
      <c r="AP2373" s="5"/>
      <c r="AQ2373" s="5"/>
      <c r="AR2373" s="5"/>
      <c r="AS2373" s="5"/>
      <c r="AT2373" s="5"/>
      <c r="AU2373" s="5"/>
      <c r="AV2373" s="5"/>
      <c r="AW2373" s="5"/>
      <c r="AX2373" s="5"/>
      <c r="AY2373" s="5"/>
      <c r="AZ2373" s="5"/>
      <c r="BA2373" s="5"/>
      <c r="BB2373" s="5"/>
      <c r="BC2373" s="5"/>
      <c r="BD2373" s="5"/>
      <c r="BE2373" s="5"/>
      <c r="BF2373" s="5"/>
      <c r="BG2373" s="5"/>
      <c r="BH2373" s="5"/>
      <c r="BI2373" s="5"/>
      <c r="BJ2373" s="5"/>
      <c r="BK2373" s="5"/>
      <c r="BL2373" s="5"/>
      <c r="BM2373" s="5"/>
      <c r="BN2373" s="5"/>
      <c r="BO2373" s="5"/>
      <c r="BP2373" s="5"/>
      <c r="BQ2373" s="5"/>
      <c r="BR2373" s="5"/>
      <c r="BS2373" s="5"/>
      <c r="BT2373" s="5"/>
      <c r="BU2373" s="5"/>
      <c r="BV2373" s="5"/>
      <c r="BW2373" s="5"/>
      <c r="BX2373" s="5"/>
      <c r="BY2373" s="5"/>
      <c r="BZ2373" s="5"/>
      <c r="CA2373" s="5"/>
      <c r="CB2373" s="5"/>
      <c r="CC2373" s="5"/>
      <c r="CD2373" s="5"/>
      <c r="CE2373" s="5"/>
      <c r="CF2373" s="5"/>
      <c r="CG2373" s="5"/>
      <c r="CH2373" s="5"/>
      <c r="CI2373" s="5"/>
      <c r="CJ2373" s="5"/>
      <c r="CK2373" s="5"/>
      <c r="CL2373" s="5"/>
      <c r="CM2373" s="5"/>
      <c r="CN2373" s="5"/>
      <c r="CO2373" s="5"/>
      <c r="CP2373" s="5"/>
      <c r="CQ2373" s="5"/>
      <c r="CR2373" s="5"/>
      <c r="CS2373" s="5"/>
      <c r="CT2373" s="5"/>
      <c r="CU2373" s="5"/>
      <c r="CV2373" s="5"/>
      <c r="CW2373" s="5"/>
      <c r="CX2373" s="5"/>
      <c r="CY2373" s="5"/>
      <c r="CZ2373" s="5"/>
      <c r="DA2373" s="5"/>
      <c r="DB2373" s="5"/>
      <c r="DC2373" s="5"/>
      <c r="DD2373" s="5"/>
      <c r="DE2373" s="5"/>
      <c r="DF2373" s="5"/>
      <c r="DG2373" s="5"/>
      <c r="DH2373" s="5"/>
      <c r="DI2373" s="5"/>
      <c r="DJ2373" s="5"/>
      <c r="DK2373" s="5"/>
      <c r="DL2373" s="5"/>
      <c r="DM2373" s="5"/>
      <c r="DN2373" s="5"/>
      <c r="DO2373" s="5"/>
      <c r="DP2373" s="5"/>
      <c r="DQ2373" s="5"/>
      <c r="DR2373" s="5"/>
      <c r="DS2373" s="5"/>
      <c r="DT2373" s="5"/>
      <c r="DU2373" s="5"/>
      <c r="DV2373" s="5"/>
      <c r="DW2373" s="5"/>
      <c r="DX2373" s="5"/>
      <c r="DY2373" s="5"/>
      <c r="DZ2373" s="5"/>
      <c r="EA2373" s="5"/>
      <c r="EB2373" s="5"/>
      <c r="EC2373" s="5"/>
      <c r="ED2373" s="5"/>
      <c r="EE2373" s="5"/>
      <c r="EF2373" s="5"/>
      <c r="EG2373" s="5"/>
      <c r="EH2373" s="5"/>
      <c r="EI2373" s="5"/>
      <c r="EJ2373" s="5"/>
      <c r="EK2373" s="5"/>
      <c r="EL2373" s="5"/>
      <c r="EM2373" s="5"/>
      <c r="EN2373" s="5"/>
      <c r="EO2373" s="5"/>
      <c r="EP2373" s="5"/>
      <c r="EQ2373" s="5"/>
      <c r="ER2373" s="5"/>
      <c r="ES2373" s="5"/>
      <c r="ET2373" s="5"/>
      <c r="EU2373" s="5"/>
      <c r="EV2373" s="5"/>
      <c r="EW2373" s="5"/>
      <c r="EX2373" s="5"/>
      <c r="EY2373" s="5"/>
      <c r="EZ2373" s="5"/>
      <c r="FA2373" s="5"/>
      <c r="FB2373" s="5"/>
      <c r="FC2373" s="5"/>
      <c r="FD2373" s="5"/>
      <c r="FE2373" s="5"/>
      <c r="FF2373" s="5"/>
      <c r="FG2373" s="5"/>
      <c r="FH2373" s="5"/>
      <c r="FI2373" s="5"/>
      <c r="FJ2373" s="5"/>
      <c r="FK2373" s="5"/>
      <c r="FL2373" s="5"/>
      <c r="FM2373" s="5"/>
      <c r="FN2373" s="5"/>
      <c r="FO2373" s="5"/>
      <c r="FP2373" s="5"/>
      <c r="FQ2373" s="5"/>
      <c r="FR2373" s="5"/>
      <c r="FS2373" s="5"/>
      <c r="FT2373" s="5"/>
      <c r="FU2373" s="5"/>
      <c r="FV2373" s="5"/>
      <c r="FW2373" s="5"/>
      <c r="FX2373" s="5"/>
      <c r="FY2373" s="5"/>
      <c r="FZ2373" s="5"/>
      <c r="GA2373" s="5"/>
      <c r="GB2373" s="5"/>
      <c r="GC2373" s="5"/>
      <c r="GD2373" s="5"/>
      <c r="GE2373" s="5"/>
      <c r="GF2373" s="5"/>
      <c r="GG2373" s="5"/>
      <c r="GH2373" s="5"/>
      <c r="GI2373" s="5"/>
      <c r="GJ2373" s="5"/>
      <c r="GK2373" s="5"/>
      <c r="GL2373" s="5"/>
      <c r="GM2373" s="5"/>
      <c r="GN2373" s="5"/>
      <c r="GO2373" s="5"/>
    </row>
    <row r="2374" spans="1:197">
      <c r="A2374" s="52" t="s">
        <v>324</v>
      </c>
      <c r="B2374" s="52" t="s">
        <v>1239</v>
      </c>
      <c r="C2374" s="41">
        <f>SUM(C2376)</f>
        <v>2900000</v>
      </c>
      <c r="D2374" s="41"/>
      <c r="E2374" s="41">
        <f>SUM(E2376)</f>
        <v>2900000</v>
      </c>
      <c r="F2374" s="41">
        <f>SUM(F2376)</f>
        <v>0</v>
      </c>
      <c r="G2374" s="41">
        <f>SUM(G2376)</f>
        <v>2776522.73</v>
      </c>
      <c r="H2374" s="52" t="s">
        <v>441</v>
      </c>
      <c r="I2374" s="52" t="s">
        <v>1239</v>
      </c>
      <c r="J2374" s="41">
        <f>SUM(J2376:J2382)</f>
        <v>2900000</v>
      </c>
      <c r="K2374" s="41"/>
      <c r="L2374" s="41">
        <f>SUM(L2376:L2382)</f>
        <v>2883500</v>
      </c>
      <c r="M2374" s="41">
        <f>SUM(M2376:M2382)</f>
        <v>0</v>
      </c>
      <c r="N2374" s="41">
        <f>SUM(N2376:N2382)</f>
        <v>3007842.3200000003</v>
      </c>
    </row>
    <row r="2375" spans="1:197">
      <c r="A2375" s="157" t="s">
        <v>12</v>
      </c>
      <c r="B2375" s="157" t="s">
        <v>994</v>
      </c>
      <c r="C2375" s="176" t="s">
        <v>660</v>
      </c>
      <c r="D2375" s="131"/>
      <c r="E2375" s="176" t="s">
        <v>7</v>
      </c>
      <c r="F2375" s="158"/>
      <c r="G2375" s="176" t="s">
        <v>7</v>
      </c>
      <c r="H2375" s="157" t="s">
        <v>12</v>
      </c>
      <c r="I2375" s="157" t="s">
        <v>994</v>
      </c>
      <c r="J2375" s="176" t="s">
        <v>660</v>
      </c>
      <c r="K2375" s="131"/>
      <c r="L2375" s="176" t="s">
        <v>7</v>
      </c>
      <c r="M2375" s="158"/>
      <c r="N2375" s="176" t="s">
        <v>7</v>
      </c>
    </row>
    <row r="2376" spans="1:197">
      <c r="A2376" s="52" t="s">
        <v>1277</v>
      </c>
      <c r="B2376" s="52" t="s">
        <v>5</v>
      </c>
      <c r="C2376" s="79">
        <v>2900000</v>
      </c>
      <c r="D2376" s="79"/>
      <c r="E2376" s="132">
        <v>2900000</v>
      </c>
      <c r="F2376" s="63"/>
      <c r="G2376" s="79">
        <v>2776522.73</v>
      </c>
      <c r="H2376" s="52" t="s">
        <v>1933</v>
      </c>
      <c r="I2376" s="52" t="s">
        <v>666</v>
      </c>
      <c r="J2376" s="79">
        <v>1548000</v>
      </c>
      <c r="K2376" s="79"/>
      <c r="L2376" s="79">
        <v>1531200</v>
      </c>
      <c r="M2376" s="63"/>
      <c r="N2376" s="79">
        <v>1581692.3</v>
      </c>
    </row>
    <row r="2377" spans="1:197">
      <c r="A2377" s="52"/>
      <c r="B2377" s="52"/>
      <c r="C2377" s="41"/>
      <c r="D2377" s="41"/>
      <c r="E2377" s="41"/>
      <c r="F2377" s="75"/>
      <c r="G2377" s="41"/>
      <c r="H2377" s="52"/>
      <c r="I2377" s="52"/>
      <c r="J2377" s="79">
        <v>0</v>
      </c>
      <c r="K2377" s="79"/>
      <c r="L2377" s="79">
        <v>0</v>
      </c>
      <c r="M2377" s="63"/>
      <c r="N2377" s="79">
        <v>0</v>
      </c>
    </row>
    <row r="2378" spans="1:197">
      <c r="A2378" s="50"/>
      <c r="B2378" s="52"/>
      <c r="C2378" s="41"/>
      <c r="D2378" s="41"/>
      <c r="E2378" s="41"/>
      <c r="F2378" s="75"/>
      <c r="G2378" s="41"/>
      <c r="H2378" s="50" t="s">
        <v>1924</v>
      </c>
      <c r="I2378" s="52" t="s">
        <v>1362</v>
      </c>
      <c r="J2378" s="79">
        <v>9000</v>
      </c>
      <c r="K2378" s="79"/>
      <c r="L2378" s="79">
        <v>9000</v>
      </c>
      <c r="M2378" s="63"/>
      <c r="N2378" s="79">
        <v>13696.78</v>
      </c>
    </row>
    <row r="2379" spans="1:197">
      <c r="A2379" s="62"/>
      <c r="C2379" s="41"/>
      <c r="D2379" s="41"/>
      <c r="E2379" s="115"/>
      <c r="F2379" s="77"/>
      <c r="G2379" s="41"/>
      <c r="H2379" s="62"/>
      <c r="I2379" s="16"/>
      <c r="J2379" s="79">
        <v>0</v>
      </c>
      <c r="K2379" s="79"/>
      <c r="L2379" s="79">
        <v>0</v>
      </c>
      <c r="M2379" s="63"/>
      <c r="N2379" s="79">
        <v>0</v>
      </c>
    </row>
    <row r="2380" spans="1:197">
      <c r="A2380" s="52"/>
      <c r="B2380" s="52"/>
      <c r="C2380" s="41"/>
      <c r="D2380" s="41"/>
      <c r="E2380" s="115"/>
      <c r="F2380" s="77"/>
      <c r="G2380" s="41"/>
      <c r="H2380" s="52" t="s">
        <v>1940</v>
      </c>
      <c r="I2380" s="52" t="s">
        <v>905</v>
      </c>
      <c r="J2380" s="79">
        <v>1330000</v>
      </c>
      <c r="K2380" s="79"/>
      <c r="L2380" s="79">
        <v>1330000</v>
      </c>
      <c r="M2380" s="63"/>
      <c r="N2380" s="79">
        <v>1400444</v>
      </c>
    </row>
    <row r="2381" spans="1:197">
      <c r="C2381" s="41"/>
      <c r="D2381" s="41"/>
      <c r="E2381" s="115"/>
      <c r="F2381" s="77"/>
      <c r="G2381" s="41"/>
      <c r="I2381" s="16"/>
      <c r="J2381" s="79">
        <v>0</v>
      </c>
      <c r="K2381" s="79"/>
      <c r="L2381" s="79">
        <v>0</v>
      </c>
      <c r="M2381" s="63"/>
      <c r="N2381" s="79">
        <v>0</v>
      </c>
    </row>
    <row r="2382" spans="1:197">
      <c r="A2382" s="52"/>
      <c r="B2382" s="52"/>
      <c r="C2382" s="41"/>
      <c r="D2382" s="41"/>
      <c r="E2382" s="115"/>
      <c r="F2382" s="77"/>
      <c r="G2382" s="41"/>
      <c r="H2382" s="52" t="s">
        <v>273</v>
      </c>
      <c r="I2382" s="52" t="s">
        <v>906</v>
      </c>
      <c r="J2382" s="79">
        <v>13000</v>
      </c>
      <c r="K2382" s="79"/>
      <c r="L2382" s="79">
        <v>13300</v>
      </c>
      <c r="M2382" s="63"/>
      <c r="N2382" s="79">
        <v>12009.24</v>
      </c>
    </row>
    <row r="2383" spans="1:197">
      <c r="C2383" s="41"/>
      <c r="D2383" s="41"/>
      <c r="E2383" s="115"/>
      <c r="F2383" s="77"/>
      <c r="G2383" s="41"/>
      <c r="I2383" s="16"/>
      <c r="J2383" s="41" t="s">
        <v>11</v>
      </c>
      <c r="K2383" s="41"/>
      <c r="L2383" s="41" t="s">
        <v>11</v>
      </c>
      <c r="M2383" s="41"/>
      <c r="N2383" s="79" t="s">
        <v>11</v>
      </c>
    </row>
    <row r="2384" spans="1:197">
      <c r="A2384" s="50"/>
      <c r="C2384" s="41"/>
      <c r="D2384" s="41"/>
      <c r="E2384" s="115"/>
      <c r="F2384" s="77"/>
      <c r="G2384" s="41"/>
      <c r="H2384" s="50"/>
      <c r="I2384" s="16"/>
      <c r="J2384" s="41"/>
      <c r="K2384" s="41"/>
      <c r="L2384" s="41"/>
      <c r="M2384" s="41"/>
      <c r="N2384" s="83"/>
    </row>
    <row r="2385" spans="1:14">
      <c r="A2385" s="52" t="s">
        <v>1504</v>
      </c>
      <c r="B2385" s="52" t="s">
        <v>1240</v>
      </c>
      <c r="C2385" s="41">
        <f>SUM(C2387,C2394,C2400)</f>
        <v>160000</v>
      </c>
      <c r="D2385" s="41"/>
      <c r="E2385" s="41">
        <f>SUM(E2387,E2394,E2400)</f>
        <v>210000</v>
      </c>
      <c r="F2385" s="41">
        <f>SUM(F2387,F2394,F2400)</f>
        <v>0</v>
      </c>
      <c r="G2385" s="41">
        <f>SUM(G2387,G2394,G2400)</f>
        <v>162881.29999999999</v>
      </c>
      <c r="H2385" s="52" t="s">
        <v>442</v>
      </c>
      <c r="I2385" s="52" t="s">
        <v>1240</v>
      </c>
      <c r="J2385" s="41">
        <f>SUM(J2387,J2394,J2400)</f>
        <v>160000</v>
      </c>
      <c r="K2385" s="41"/>
      <c r="L2385" s="41">
        <f>SUM(L2387,L2394,L2400)</f>
        <v>227800</v>
      </c>
      <c r="M2385" s="41">
        <f>SUM(M2387,M2394,M2400)</f>
        <v>0</v>
      </c>
      <c r="N2385" s="41">
        <f>SUM(N2387,N2394,N2400)</f>
        <v>181065.05</v>
      </c>
    </row>
    <row r="2386" spans="1:14">
      <c r="A2386" s="157" t="s">
        <v>12</v>
      </c>
      <c r="B2386" s="157" t="s">
        <v>994</v>
      </c>
      <c r="C2386" s="176" t="s">
        <v>660</v>
      </c>
      <c r="D2386" s="131"/>
      <c r="E2386" s="176" t="s">
        <v>7</v>
      </c>
      <c r="F2386" s="158"/>
      <c r="G2386" s="176" t="s">
        <v>7</v>
      </c>
      <c r="H2386" s="157" t="s">
        <v>12</v>
      </c>
      <c r="I2386" s="157" t="s">
        <v>994</v>
      </c>
      <c r="J2386" s="176" t="s">
        <v>660</v>
      </c>
      <c r="K2386" s="131"/>
      <c r="L2386" s="176" t="s">
        <v>7</v>
      </c>
      <c r="M2386" s="158"/>
      <c r="N2386" s="176" t="s">
        <v>7</v>
      </c>
    </row>
    <row r="2387" spans="1:14">
      <c r="A2387" s="52" t="s">
        <v>1505</v>
      </c>
      <c r="B2387" s="52" t="s">
        <v>570</v>
      </c>
      <c r="C2387" s="41">
        <f>SUM(C2389)</f>
        <v>20000</v>
      </c>
      <c r="D2387" s="41"/>
      <c r="E2387" s="41">
        <f>SUM(E2389)</f>
        <v>40000</v>
      </c>
      <c r="F2387" s="41">
        <f>SUM(F2389)</f>
        <v>0</v>
      </c>
      <c r="G2387" s="41">
        <f>SUM(G2389)</f>
        <v>34561</v>
      </c>
      <c r="H2387" s="52" t="s">
        <v>443</v>
      </c>
      <c r="I2387" s="52" t="s">
        <v>1147</v>
      </c>
      <c r="J2387" s="41">
        <v>20000</v>
      </c>
      <c r="K2387" s="41"/>
      <c r="L2387" s="41">
        <v>39000</v>
      </c>
      <c r="M2387" s="63"/>
      <c r="N2387" s="41">
        <v>29810.61</v>
      </c>
    </row>
    <row r="2388" spans="1:14">
      <c r="A2388" s="157" t="s">
        <v>12</v>
      </c>
      <c r="B2388" s="157" t="s">
        <v>994</v>
      </c>
      <c r="C2388" s="176" t="s">
        <v>660</v>
      </c>
      <c r="D2388" s="131"/>
      <c r="E2388" s="176" t="s">
        <v>7</v>
      </c>
      <c r="F2388" s="158"/>
      <c r="G2388" s="176" t="s">
        <v>7</v>
      </c>
      <c r="H2388" s="157" t="s">
        <v>12</v>
      </c>
      <c r="I2388" s="157" t="s">
        <v>994</v>
      </c>
      <c r="J2388" s="176" t="s">
        <v>660</v>
      </c>
      <c r="K2388" s="131"/>
      <c r="L2388" s="176" t="s">
        <v>7</v>
      </c>
      <c r="M2388" s="158"/>
      <c r="N2388" s="176" t="s">
        <v>7</v>
      </c>
    </row>
    <row r="2389" spans="1:14">
      <c r="A2389" s="52" t="s">
        <v>1916</v>
      </c>
      <c r="B2389" s="28" t="s">
        <v>571</v>
      </c>
      <c r="C2389" s="79">
        <v>20000</v>
      </c>
      <c r="D2389" s="79"/>
      <c r="E2389" s="132">
        <v>40000</v>
      </c>
      <c r="F2389" s="63"/>
      <c r="G2389" s="79">
        <v>34561</v>
      </c>
      <c r="H2389" s="52" t="s">
        <v>1933</v>
      </c>
      <c r="I2389" s="28" t="s">
        <v>907</v>
      </c>
      <c r="J2389" s="79">
        <v>19000</v>
      </c>
      <c r="K2389" s="79"/>
      <c r="L2389" s="79">
        <v>20000</v>
      </c>
      <c r="M2389" s="63"/>
      <c r="N2389" s="79">
        <v>22595.61</v>
      </c>
    </row>
    <row r="2390" spans="1:14">
      <c r="B2390" s="28"/>
      <c r="C2390" s="41"/>
      <c r="D2390" s="41"/>
      <c r="E2390" s="115"/>
      <c r="F2390" s="77"/>
      <c r="G2390" s="41"/>
      <c r="I2390" s="28"/>
      <c r="J2390" s="79">
        <v>0</v>
      </c>
      <c r="K2390" s="79"/>
      <c r="L2390" s="79">
        <v>0</v>
      </c>
      <c r="M2390" s="63"/>
      <c r="N2390" s="79">
        <v>0</v>
      </c>
    </row>
    <row r="2391" spans="1:14">
      <c r="A2391" s="52"/>
      <c r="B2391" s="28"/>
      <c r="C2391" s="41"/>
      <c r="D2391" s="41"/>
      <c r="E2391" s="115"/>
      <c r="F2391" s="77"/>
      <c r="G2391" s="41"/>
      <c r="H2391" s="52" t="s">
        <v>277</v>
      </c>
      <c r="I2391" s="28" t="s">
        <v>908</v>
      </c>
      <c r="J2391" s="79">
        <v>1000</v>
      </c>
      <c r="K2391" s="79"/>
      <c r="L2391" s="79">
        <v>19000</v>
      </c>
      <c r="M2391" s="63"/>
      <c r="N2391" s="79">
        <v>7215</v>
      </c>
    </row>
    <row r="2392" spans="1:14">
      <c r="C2392" s="41"/>
      <c r="D2392" s="41"/>
      <c r="E2392" s="115"/>
      <c r="F2392" s="77"/>
      <c r="G2392" s="41"/>
      <c r="I2392" s="16"/>
      <c r="J2392" s="41" t="s">
        <v>11</v>
      </c>
      <c r="K2392" s="41"/>
      <c r="L2392" s="41"/>
      <c r="M2392" s="41"/>
      <c r="N2392" s="83" t="s">
        <v>11</v>
      </c>
    </row>
    <row r="2393" spans="1:14">
      <c r="B2393" s="52" t="s">
        <v>572</v>
      </c>
      <c r="C2393" s="41"/>
      <c r="D2393" s="41"/>
      <c r="E2393" s="115"/>
      <c r="F2393" s="77"/>
      <c r="G2393" s="41"/>
      <c r="I2393" s="16"/>
      <c r="J2393" s="41" t="s">
        <v>11</v>
      </c>
      <c r="K2393" s="41"/>
      <c r="L2393" s="41" t="s">
        <v>11</v>
      </c>
      <c r="M2393" s="41"/>
      <c r="N2393" s="83" t="s">
        <v>11</v>
      </c>
    </row>
    <row r="2394" spans="1:14">
      <c r="A2394" s="52" t="s">
        <v>1506</v>
      </c>
      <c r="B2394" s="52" t="s">
        <v>573</v>
      </c>
      <c r="C2394" s="41">
        <f>SUM(C2396)</f>
        <v>140000</v>
      </c>
      <c r="D2394" s="41"/>
      <c r="E2394" s="41">
        <f>SUM(E2396)</f>
        <v>120000</v>
      </c>
      <c r="F2394" s="41">
        <f>SUM(F2396)</f>
        <v>0</v>
      </c>
      <c r="G2394" s="41">
        <f>SUM(G2396)</f>
        <v>128320.3</v>
      </c>
      <c r="H2394" s="52" t="s">
        <v>444</v>
      </c>
      <c r="I2394" s="52" t="s">
        <v>1148</v>
      </c>
      <c r="J2394" s="41">
        <f>SUM(J2396:J2398)</f>
        <v>140000</v>
      </c>
      <c r="K2394" s="41"/>
      <c r="L2394" s="41">
        <f>SUM(L2396:L2398)</f>
        <v>116800</v>
      </c>
      <c r="M2394" s="41">
        <f>SUM(M2396:M2398)</f>
        <v>0</v>
      </c>
      <c r="N2394" s="41">
        <f>SUM(N2396:N2398)</f>
        <v>151254.44</v>
      </c>
    </row>
    <row r="2395" spans="1:14">
      <c r="A2395" s="157" t="s">
        <v>12</v>
      </c>
      <c r="B2395" s="157" t="s">
        <v>994</v>
      </c>
      <c r="C2395" s="176" t="s">
        <v>660</v>
      </c>
      <c r="D2395" s="131"/>
      <c r="E2395" s="176" t="s">
        <v>7</v>
      </c>
      <c r="F2395" s="158"/>
      <c r="G2395" s="176" t="s">
        <v>7</v>
      </c>
      <c r="H2395" s="157" t="s">
        <v>12</v>
      </c>
      <c r="I2395" s="157" t="s">
        <v>994</v>
      </c>
      <c r="J2395" s="176" t="s">
        <v>660</v>
      </c>
      <c r="K2395" s="131"/>
      <c r="L2395" s="176" t="s">
        <v>7</v>
      </c>
      <c r="M2395" s="158"/>
      <c r="N2395" s="176" t="s">
        <v>7</v>
      </c>
    </row>
    <row r="2396" spans="1:14">
      <c r="A2396" s="52" t="s">
        <v>1470</v>
      </c>
      <c r="B2396" s="28" t="s">
        <v>574</v>
      </c>
      <c r="C2396" s="79">
        <v>140000</v>
      </c>
      <c r="D2396" s="79"/>
      <c r="E2396" s="132">
        <v>120000</v>
      </c>
      <c r="F2396" s="63"/>
      <c r="G2396" s="79">
        <v>128320.3</v>
      </c>
      <c r="H2396" s="52" t="s">
        <v>1933</v>
      </c>
      <c r="I2396" s="28" t="s">
        <v>909</v>
      </c>
      <c r="J2396" s="79">
        <v>75000</v>
      </c>
      <c r="K2396" s="79"/>
      <c r="L2396" s="79">
        <v>55000</v>
      </c>
      <c r="M2396" s="63"/>
      <c r="N2396" s="79">
        <v>73591.44</v>
      </c>
    </row>
    <row r="2397" spans="1:14">
      <c r="A2397" s="52"/>
      <c r="B2397" s="28"/>
      <c r="C2397" s="41"/>
      <c r="D2397" s="41"/>
      <c r="E2397" s="115"/>
      <c r="F2397" s="77"/>
      <c r="G2397" s="41"/>
      <c r="H2397" s="52"/>
      <c r="I2397" s="28"/>
      <c r="J2397" s="79">
        <v>0</v>
      </c>
      <c r="K2397" s="79"/>
      <c r="L2397" s="79">
        <v>0</v>
      </c>
      <c r="M2397" s="63"/>
      <c r="N2397" s="79">
        <v>0</v>
      </c>
    </row>
    <row r="2398" spans="1:14">
      <c r="A2398" s="52"/>
      <c r="B2398" s="28"/>
      <c r="C2398" s="41"/>
      <c r="D2398" s="41"/>
      <c r="E2398" s="110"/>
      <c r="F2398" s="77"/>
      <c r="G2398" s="41"/>
      <c r="H2398" s="52" t="s">
        <v>277</v>
      </c>
      <c r="I2398" s="28" t="s">
        <v>910</v>
      </c>
      <c r="J2398" s="79">
        <v>65000</v>
      </c>
      <c r="K2398" s="79"/>
      <c r="L2398" s="79">
        <v>61800</v>
      </c>
      <c r="M2398" s="63"/>
      <c r="N2398" s="79">
        <v>77663</v>
      </c>
    </row>
    <row r="2399" spans="1:14">
      <c r="A2399" s="52"/>
      <c r="B2399" s="52"/>
      <c r="C2399" s="41"/>
      <c r="D2399" s="41"/>
      <c r="E2399" s="136"/>
      <c r="F2399" s="75"/>
      <c r="G2399" s="41"/>
      <c r="H2399" s="52"/>
      <c r="I2399" s="52"/>
      <c r="J2399" s="41"/>
      <c r="K2399" s="41"/>
      <c r="L2399" s="41"/>
      <c r="M2399" s="41"/>
      <c r="N2399" s="83"/>
    </row>
    <row r="2400" spans="1:14">
      <c r="A2400" s="50" t="s">
        <v>1954</v>
      </c>
      <c r="B2400" s="52" t="s">
        <v>1955</v>
      </c>
      <c r="C2400" s="41">
        <f>SUM(C2402:C2406)</f>
        <v>0</v>
      </c>
      <c r="D2400" s="41"/>
      <c r="E2400" s="41">
        <f>SUM(E2402:E2406)</f>
        <v>50000</v>
      </c>
      <c r="F2400" s="41">
        <f>SUM(F2402:F2406)</f>
        <v>0</v>
      </c>
      <c r="G2400" s="41">
        <f>SUM(G2402:G2406)</f>
        <v>0</v>
      </c>
      <c r="H2400" s="50">
        <v>813823</v>
      </c>
      <c r="I2400" s="52" t="s">
        <v>1955</v>
      </c>
      <c r="J2400" s="41">
        <f>SUM(J2402:J2406)</f>
        <v>0</v>
      </c>
      <c r="K2400" s="41"/>
      <c r="L2400" s="41">
        <f>SUM(L2402:L2406)</f>
        <v>72000</v>
      </c>
      <c r="M2400" s="41">
        <f>SUM(M2402:M2406)</f>
        <v>0</v>
      </c>
      <c r="N2400" s="41">
        <f>SUM(N2402:N2406)</f>
        <v>0</v>
      </c>
    </row>
    <row r="2401" spans="1:15">
      <c r="A2401" s="157" t="s">
        <v>12</v>
      </c>
      <c r="B2401" s="157" t="s">
        <v>994</v>
      </c>
      <c r="C2401" s="176" t="s">
        <v>660</v>
      </c>
      <c r="D2401" s="131"/>
      <c r="E2401" s="176" t="s">
        <v>7</v>
      </c>
      <c r="F2401" s="158"/>
      <c r="G2401" s="176" t="s">
        <v>7</v>
      </c>
      <c r="H2401" s="157" t="s">
        <v>12</v>
      </c>
      <c r="I2401" s="157" t="s">
        <v>994</v>
      </c>
      <c r="J2401" s="176" t="s">
        <v>660</v>
      </c>
      <c r="K2401" s="131"/>
      <c r="L2401" s="176" t="s">
        <v>7</v>
      </c>
      <c r="M2401" s="158"/>
      <c r="N2401" s="176" t="s">
        <v>7</v>
      </c>
    </row>
    <row r="2402" spans="1:15">
      <c r="A2402" s="52" t="s">
        <v>1277</v>
      </c>
      <c r="B2402" s="52" t="s">
        <v>5</v>
      </c>
      <c r="C2402" s="79"/>
      <c r="D2402" s="79"/>
      <c r="E2402" s="132">
        <v>50000</v>
      </c>
      <c r="F2402" s="63"/>
      <c r="G2402" s="79"/>
      <c r="H2402" s="50" t="s">
        <v>1915</v>
      </c>
      <c r="I2402" s="16" t="s">
        <v>666</v>
      </c>
      <c r="J2402" s="79"/>
      <c r="K2402" s="79"/>
      <c r="L2402" s="79">
        <v>10000</v>
      </c>
      <c r="M2402" s="63"/>
      <c r="N2402" s="79"/>
    </row>
    <row r="2403" spans="1:15">
      <c r="A2403" s="52"/>
      <c r="B2403" s="52"/>
      <c r="C2403" s="41"/>
      <c r="D2403" s="41"/>
      <c r="E2403" s="136"/>
      <c r="F2403" s="75"/>
      <c r="G2403" s="41"/>
      <c r="H2403" s="52"/>
      <c r="I2403" s="52"/>
      <c r="J2403" s="79"/>
      <c r="K2403" s="79"/>
      <c r="L2403" s="79">
        <v>0</v>
      </c>
      <c r="M2403" s="63"/>
      <c r="N2403" s="79"/>
    </row>
    <row r="2404" spans="1:15">
      <c r="A2404" s="52"/>
      <c r="B2404" s="52"/>
      <c r="C2404" s="41"/>
      <c r="D2404" s="41"/>
      <c r="E2404" s="136"/>
      <c r="F2404" s="75"/>
      <c r="G2404" s="41"/>
      <c r="H2404" s="91" t="s">
        <v>1938</v>
      </c>
      <c r="I2404" s="83" t="s">
        <v>899</v>
      </c>
      <c r="J2404" s="79"/>
      <c r="K2404" s="79"/>
      <c r="L2404" s="79">
        <v>50000</v>
      </c>
      <c r="M2404" s="63"/>
      <c r="N2404" s="79"/>
    </row>
    <row r="2405" spans="1:15">
      <c r="A2405" s="52"/>
      <c r="B2405" s="52"/>
      <c r="C2405" s="41"/>
      <c r="D2405" s="41"/>
      <c r="E2405" s="136"/>
      <c r="F2405" s="75"/>
      <c r="G2405" s="41"/>
      <c r="H2405" s="52"/>
      <c r="I2405" s="52"/>
      <c r="J2405" s="79"/>
      <c r="K2405" s="79"/>
      <c r="L2405" s="79">
        <v>0</v>
      </c>
      <c r="M2405" s="63"/>
      <c r="N2405" s="79"/>
    </row>
    <row r="2406" spans="1:15">
      <c r="A2406" s="52"/>
      <c r="B2406" s="52"/>
      <c r="C2406" s="41"/>
      <c r="D2406" s="41"/>
      <c r="E2406" s="136"/>
      <c r="F2406" s="75"/>
      <c r="G2406" s="41"/>
      <c r="H2406" s="52" t="s">
        <v>277</v>
      </c>
      <c r="I2406" s="52" t="s">
        <v>651</v>
      </c>
      <c r="J2406" s="79"/>
      <c r="K2406" s="79"/>
      <c r="L2406" s="79">
        <v>12000</v>
      </c>
      <c r="M2406" s="63"/>
      <c r="N2406" s="79"/>
    </row>
    <row r="2407" spans="1:15">
      <c r="A2407" s="52"/>
      <c r="B2407" s="52"/>
      <c r="C2407" s="41"/>
      <c r="D2407" s="41"/>
      <c r="E2407" s="136"/>
      <c r="F2407" s="75"/>
      <c r="G2407" s="41"/>
      <c r="H2407" s="52"/>
      <c r="I2407" s="52"/>
      <c r="J2407" s="79"/>
      <c r="K2407" s="79"/>
      <c r="L2407" s="79"/>
      <c r="M2407" s="63"/>
      <c r="N2407" s="79"/>
    </row>
    <row r="2408" spans="1:15">
      <c r="A2408" s="52"/>
      <c r="B2408" s="52"/>
      <c r="C2408" s="41"/>
      <c r="D2408" s="41"/>
      <c r="E2408" s="136"/>
      <c r="F2408" s="75"/>
      <c r="G2408" s="41"/>
      <c r="H2408" s="52"/>
      <c r="I2408" s="52"/>
      <c r="J2408" s="79"/>
      <c r="K2408" s="79"/>
      <c r="L2408" s="79"/>
      <c r="M2408" s="63"/>
      <c r="N2408" s="79"/>
    </row>
    <row r="2409" spans="1:15">
      <c r="A2409" s="52"/>
      <c r="B2409" s="52"/>
      <c r="C2409" s="41"/>
      <c r="D2409" s="41"/>
      <c r="E2409" s="136"/>
      <c r="F2409" s="75"/>
      <c r="G2409" s="41"/>
      <c r="H2409" s="52"/>
      <c r="I2409" s="52"/>
      <c r="J2409" s="79"/>
      <c r="K2409" s="79"/>
      <c r="L2409" s="79"/>
      <c r="M2409" s="63"/>
      <c r="N2409" s="79"/>
    </row>
    <row r="2410" spans="1:15">
      <c r="A2410" s="52"/>
      <c r="B2410" s="52"/>
      <c r="C2410" s="41"/>
      <c r="D2410" s="41"/>
      <c r="E2410" s="136"/>
      <c r="F2410" s="75"/>
      <c r="G2410" s="41"/>
      <c r="H2410" s="52"/>
      <c r="I2410" s="52"/>
      <c r="J2410" s="79"/>
      <c r="K2410" s="79"/>
      <c r="L2410" s="79"/>
      <c r="M2410" s="63"/>
      <c r="N2410" s="79"/>
    </row>
    <row r="2411" spans="1:15">
      <c r="A2411" s="52"/>
      <c r="B2411" s="52" t="s">
        <v>718</v>
      </c>
      <c r="C2411" s="79">
        <f>SUM(C2413,C2537,C2555)</f>
        <v>1636000</v>
      </c>
      <c r="D2411" s="79"/>
      <c r="E2411" s="79">
        <f>SUM(E2413,E2537,E2555)</f>
        <v>1923600</v>
      </c>
      <c r="F2411" s="79">
        <f>SUM(F2413,F2537,F2555)</f>
        <v>0</v>
      </c>
      <c r="G2411" s="79">
        <f>SUM(G2413,G2537,G2555)</f>
        <v>1944220.09</v>
      </c>
      <c r="H2411" s="52"/>
      <c r="I2411" s="52" t="s">
        <v>718</v>
      </c>
      <c r="J2411" s="79">
        <f>SUM(J2413,J2537,J2555)</f>
        <v>4584000</v>
      </c>
      <c r="K2411" s="79"/>
      <c r="L2411" s="79">
        <f>SUM(L2413,L2537,L2555)</f>
        <v>4257900</v>
      </c>
      <c r="M2411" s="79">
        <f>SUM(M2413,M2537,M2555)</f>
        <v>0</v>
      </c>
      <c r="N2411" s="79">
        <f>SUM(N2413,N2537,N2555)</f>
        <v>4597733.51</v>
      </c>
      <c r="O2411" s="93"/>
    </row>
    <row r="2412" spans="1:15">
      <c r="A2412" s="157" t="s">
        <v>12</v>
      </c>
      <c r="B2412" s="157" t="s">
        <v>994</v>
      </c>
      <c r="C2412" s="176" t="s">
        <v>660</v>
      </c>
      <c r="D2412" s="131"/>
      <c r="E2412" s="176" t="s">
        <v>7</v>
      </c>
      <c r="F2412" s="158"/>
      <c r="G2412" s="176" t="s">
        <v>7</v>
      </c>
      <c r="H2412" s="157" t="s">
        <v>12</v>
      </c>
      <c r="I2412" s="157" t="s">
        <v>994</v>
      </c>
      <c r="J2412" s="176" t="s">
        <v>660</v>
      </c>
      <c r="K2412" s="131"/>
      <c r="L2412" s="176" t="s">
        <v>7</v>
      </c>
      <c r="M2412" s="158"/>
      <c r="N2412" s="176" t="s">
        <v>7</v>
      </c>
    </row>
    <row r="2413" spans="1:15">
      <c r="A2413" s="52" t="s">
        <v>1507</v>
      </c>
      <c r="B2413" s="52" t="s">
        <v>1149</v>
      </c>
      <c r="C2413" s="41">
        <f>SUM(C2415,C2435,C2508)</f>
        <v>1451000</v>
      </c>
      <c r="D2413" s="41"/>
      <c r="E2413" s="41">
        <f>SUM(E2415,E2435,E2508)</f>
        <v>1798600</v>
      </c>
      <c r="F2413" s="41">
        <f>SUM(F2415,F2435,F2508)</f>
        <v>0</v>
      </c>
      <c r="G2413" s="41">
        <f>SUM(G2415,G2435,G2508)</f>
        <v>1602867.09</v>
      </c>
      <c r="H2413" s="52" t="s">
        <v>445</v>
      </c>
      <c r="I2413" s="52" t="s">
        <v>1149</v>
      </c>
      <c r="J2413" s="41">
        <f>SUM(J2415,J2435,J2508)</f>
        <v>3639100</v>
      </c>
      <c r="K2413" s="41"/>
      <c r="L2413" s="41">
        <f>SUM(L2415,L2435,L2508)</f>
        <v>3428100</v>
      </c>
      <c r="M2413" s="41">
        <f>SUM(M2415,M2435,M2508)</f>
        <v>0</v>
      </c>
      <c r="N2413" s="41">
        <f>SUM(N2415,N2435,N2508)</f>
        <v>3597789.83</v>
      </c>
      <c r="O2413" s="18">
        <f>SUM(O2415,O2435)</f>
        <v>0</v>
      </c>
    </row>
    <row r="2414" spans="1:15">
      <c r="A2414" s="157" t="s">
        <v>12</v>
      </c>
      <c r="B2414" s="157" t="s">
        <v>994</v>
      </c>
      <c r="C2414" s="176" t="s">
        <v>660</v>
      </c>
      <c r="D2414" s="131"/>
      <c r="E2414" s="176" t="s">
        <v>7</v>
      </c>
      <c r="F2414" s="158"/>
      <c r="G2414" s="176" t="s">
        <v>7</v>
      </c>
      <c r="H2414" s="157" t="s">
        <v>12</v>
      </c>
      <c r="I2414" s="157" t="s">
        <v>994</v>
      </c>
      <c r="J2414" s="176" t="s">
        <v>660</v>
      </c>
      <c r="K2414" s="131"/>
      <c r="L2414" s="176" t="s">
        <v>7</v>
      </c>
      <c r="M2414" s="158"/>
      <c r="N2414" s="176" t="s">
        <v>7</v>
      </c>
    </row>
    <row r="2415" spans="1:15">
      <c r="A2415" s="52"/>
      <c r="B2415" s="52"/>
      <c r="C2415" s="41"/>
      <c r="D2415" s="41"/>
      <c r="E2415" s="41"/>
      <c r="F2415" s="75"/>
      <c r="G2415" s="41"/>
      <c r="H2415" s="52" t="s">
        <v>446</v>
      </c>
      <c r="I2415" s="52" t="s">
        <v>1149</v>
      </c>
      <c r="J2415" s="41">
        <f>SUM(J2417:J2433)</f>
        <v>531400</v>
      </c>
      <c r="K2415" s="41"/>
      <c r="L2415" s="41">
        <f>SUM(L2417:L2433)</f>
        <v>477400</v>
      </c>
      <c r="M2415" s="41">
        <f>SUM(M2417:M2433)</f>
        <v>0</v>
      </c>
      <c r="N2415" s="41">
        <f>SUM(N2417:N2433)</f>
        <v>515952</v>
      </c>
    </row>
    <row r="2416" spans="1:15">
      <c r="A2416" s="54"/>
      <c r="B2416" s="54"/>
      <c r="C2416" s="136"/>
      <c r="D2416" s="136"/>
      <c r="E2416" s="136"/>
      <c r="F2416" s="76"/>
      <c r="G2416" s="136"/>
      <c r="H2416" s="157" t="s">
        <v>12</v>
      </c>
      <c r="I2416" s="157" t="s">
        <v>994</v>
      </c>
      <c r="J2416" s="176" t="s">
        <v>660</v>
      </c>
      <c r="K2416" s="131"/>
      <c r="L2416" s="176" t="s">
        <v>7</v>
      </c>
      <c r="M2416" s="158"/>
      <c r="N2416" s="176" t="s">
        <v>7</v>
      </c>
    </row>
    <row r="2417" spans="1:14">
      <c r="A2417" s="52"/>
      <c r="B2417" s="52"/>
      <c r="C2417" s="41"/>
      <c r="D2417" s="41"/>
      <c r="E2417" s="41"/>
      <c r="F2417" s="75"/>
      <c r="G2417" s="41"/>
      <c r="H2417" s="52" t="s">
        <v>1456</v>
      </c>
      <c r="I2417" s="52" t="s">
        <v>1353</v>
      </c>
      <c r="J2417" s="79">
        <v>427000</v>
      </c>
      <c r="K2417" s="79"/>
      <c r="L2417" s="79">
        <v>364800</v>
      </c>
      <c r="M2417" s="63"/>
      <c r="N2417" s="79">
        <v>399790.05</v>
      </c>
    </row>
    <row r="2418" spans="1:14">
      <c r="A2418" s="52"/>
      <c r="B2418" s="52"/>
      <c r="C2418" s="41" t="s">
        <v>11</v>
      </c>
      <c r="D2418" s="41"/>
      <c r="E2418" s="41" t="s">
        <v>11</v>
      </c>
      <c r="F2418" s="75"/>
      <c r="G2418" s="41" t="s">
        <v>11</v>
      </c>
      <c r="H2418" s="52"/>
      <c r="I2418" s="52"/>
      <c r="J2418" s="79">
        <v>0</v>
      </c>
      <c r="K2418" s="79"/>
      <c r="L2418" s="79">
        <v>0</v>
      </c>
      <c r="M2418" s="63"/>
      <c r="N2418" s="79">
        <v>0</v>
      </c>
    </row>
    <row r="2419" spans="1:14">
      <c r="A2419" s="52"/>
      <c r="B2419" s="52"/>
      <c r="C2419" s="41"/>
      <c r="D2419" s="41"/>
      <c r="E2419" s="41"/>
      <c r="F2419" s="75"/>
      <c r="G2419" s="41"/>
      <c r="H2419" s="52" t="s">
        <v>1772</v>
      </c>
      <c r="I2419" s="52" t="s">
        <v>1717</v>
      </c>
      <c r="J2419" s="79">
        <v>900</v>
      </c>
      <c r="K2419" s="79"/>
      <c r="L2419" s="79">
        <v>900</v>
      </c>
      <c r="M2419" s="63"/>
      <c r="N2419" s="79">
        <v>900</v>
      </c>
    </row>
    <row r="2420" spans="1:14">
      <c r="A2420" s="52"/>
      <c r="B2420" s="52"/>
      <c r="C2420" s="41"/>
      <c r="D2420" s="41"/>
      <c r="E2420" s="41"/>
      <c r="F2420" s="75"/>
      <c r="G2420" s="41"/>
      <c r="H2420" s="52"/>
      <c r="I2420" s="52"/>
      <c r="J2420" s="79">
        <v>0</v>
      </c>
      <c r="K2420" s="79"/>
      <c r="L2420" s="79">
        <v>0</v>
      </c>
      <c r="M2420" s="63"/>
      <c r="N2420" s="79">
        <v>0</v>
      </c>
    </row>
    <row r="2421" spans="1:14">
      <c r="A2421" s="50"/>
      <c r="B2421" s="52"/>
      <c r="C2421" s="41" t="s">
        <v>11</v>
      </c>
      <c r="D2421" s="41"/>
      <c r="E2421" s="41" t="s">
        <v>11</v>
      </c>
      <c r="F2421" s="75"/>
      <c r="G2421" s="41" t="s">
        <v>11</v>
      </c>
      <c r="H2421" s="50" t="s">
        <v>1922</v>
      </c>
      <c r="I2421" s="52" t="s">
        <v>1360</v>
      </c>
      <c r="J2421" s="79">
        <v>57600</v>
      </c>
      <c r="K2421" s="79"/>
      <c r="L2421" s="79">
        <v>50000</v>
      </c>
      <c r="M2421" s="63"/>
      <c r="N2421" s="79">
        <v>54620.480000000003</v>
      </c>
    </row>
    <row r="2422" spans="1:14">
      <c r="A2422" s="50"/>
      <c r="B2422" s="52"/>
      <c r="C2422" s="41"/>
      <c r="D2422" s="41"/>
      <c r="E2422" s="41"/>
      <c r="F2422" s="75"/>
      <c r="G2422" s="41"/>
      <c r="H2422" s="50"/>
      <c r="I2422" s="52"/>
      <c r="J2422" s="79">
        <v>0</v>
      </c>
      <c r="K2422" s="79"/>
      <c r="L2422" s="79">
        <v>0</v>
      </c>
      <c r="M2422" s="63"/>
      <c r="N2422" s="79">
        <v>0</v>
      </c>
    </row>
    <row r="2423" spans="1:14">
      <c r="A2423" s="52"/>
      <c r="B2423" s="52"/>
      <c r="C2423" s="41" t="s">
        <v>11</v>
      </c>
      <c r="D2423" s="41"/>
      <c r="E2423" s="41" t="s">
        <v>11</v>
      </c>
      <c r="F2423" s="75"/>
      <c r="G2423" s="41" t="s">
        <v>11</v>
      </c>
      <c r="H2423" s="52" t="s">
        <v>332</v>
      </c>
      <c r="I2423" s="52" t="s">
        <v>1361</v>
      </c>
      <c r="J2423" s="79">
        <v>5800</v>
      </c>
      <c r="K2423" s="79"/>
      <c r="L2423" s="79">
        <v>4300</v>
      </c>
      <c r="M2423" s="63"/>
      <c r="N2423" s="79">
        <v>5703.4</v>
      </c>
    </row>
    <row r="2424" spans="1:14">
      <c r="A2424" s="52"/>
      <c r="B2424" s="52"/>
      <c r="C2424" s="41" t="s">
        <v>11</v>
      </c>
      <c r="D2424" s="41"/>
      <c r="E2424" s="41" t="s">
        <v>11</v>
      </c>
      <c r="F2424" s="75"/>
      <c r="G2424" s="41" t="s">
        <v>11</v>
      </c>
      <c r="H2424" s="52"/>
      <c r="I2424" s="52"/>
      <c r="J2424" s="79">
        <v>0</v>
      </c>
      <c r="K2424" s="79"/>
      <c r="L2424" s="79">
        <v>0</v>
      </c>
      <c r="M2424" s="63"/>
      <c r="N2424" s="79">
        <v>0</v>
      </c>
    </row>
    <row r="2425" spans="1:14">
      <c r="A2425" s="52"/>
      <c r="B2425" s="52"/>
      <c r="C2425" s="41" t="s">
        <v>11</v>
      </c>
      <c r="D2425" s="41"/>
      <c r="E2425" s="41" t="s">
        <v>11</v>
      </c>
      <c r="F2425" s="75"/>
      <c r="G2425" s="41" t="s">
        <v>11</v>
      </c>
      <c r="H2425" s="52" t="s">
        <v>452</v>
      </c>
      <c r="I2425" s="52" t="s">
        <v>648</v>
      </c>
      <c r="J2425" s="79">
        <v>4000</v>
      </c>
      <c r="K2425" s="79"/>
      <c r="L2425" s="79">
        <v>4000</v>
      </c>
      <c r="M2425" s="63"/>
      <c r="N2425" s="79">
        <v>5981.72</v>
      </c>
    </row>
    <row r="2426" spans="1:14">
      <c r="A2426" s="52"/>
      <c r="B2426" s="52"/>
      <c r="C2426" s="41" t="s">
        <v>11</v>
      </c>
      <c r="D2426" s="41"/>
      <c r="E2426" s="41" t="s">
        <v>11</v>
      </c>
      <c r="F2426" s="75"/>
      <c r="G2426" s="41" t="s">
        <v>11</v>
      </c>
      <c r="H2426" s="52"/>
      <c r="I2426" s="52"/>
      <c r="J2426" s="79">
        <v>0</v>
      </c>
      <c r="K2426" s="79"/>
      <c r="L2426" s="79">
        <v>0</v>
      </c>
      <c r="M2426" s="63"/>
      <c r="N2426" s="79">
        <v>0</v>
      </c>
    </row>
    <row r="2427" spans="1:14">
      <c r="A2427" s="52"/>
      <c r="B2427" s="52"/>
      <c r="C2427" s="41" t="s">
        <v>11</v>
      </c>
      <c r="D2427" s="41"/>
      <c r="E2427" s="41" t="s">
        <v>11</v>
      </c>
      <c r="F2427" s="75"/>
      <c r="G2427" s="41" t="s">
        <v>11</v>
      </c>
      <c r="H2427" s="52" t="s">
        <v>453</v>
      </c>
      <c r="I2427" s="52" t="s">
        <v>1363</v>
      </c>
      <c r="J2427" s="79">
        <v>4000</v>
      </c>
      <c r="K2427" s="79"/>
      <c r="L2427" s="79">
        <v>4000</v>
      </c>
      <c r="M2427" s="63"/>
      <c r="N2427" s="79">
        <v>0</v>
      </c>
    </row>
    <row r="2428" spans="1:14">
      <c r="A2428" s="52"/>
      <c r="C2428" s="41" t="s">
        <v>11</v>
      </c>
      <c r="D2428" s="41"/>
      <c r="E2428" s="41" t="s">
        <v>11</v>
      </c>
      <c r="F2428" s="75"/>
      <c r="G2428" s="41" t="s">
        <v>11</v>
      </c>
      <c r="H2428" s="52"/>
      <c r="I2428" s="16"/>
      <c r="J2428" s="79">
        <v>0</v>
      </c>
      <c r="K2428" s="79"/>
      <c r="L2428" s="79">
        <v>0</v>
      </c>
      <c r="M2428" s="63"/>
      <c r="N2428" s="79">
        <v>0</v>
      </c>
    </row>
    <row r="2429" spans="1:14">
      <c r="A2429" s="52"/>
      <c r="B2429" s="52"/>
      <c r="C2429" s="41"/>
      <c r="D2429" s="41"/>
      <c r="E2429" s="41"/>
      <c r="F2429" s="75"/>
      <c r="G2429" s="41"/>
      <c r="H2429" s="52" t="s">
        <v>454</v>
      </c>
      <c r="I2429" s="52" t="s">
        <v>649</v>
      </c>
      <c r="J2429" s="79">
        <v>1800</v>
      </c>
      <c r="K2429" s="79"/>
      <c r="L2429" s="79">
        <v>1800</v>
      </c>
      <c r="M2429" s="63"/>
      <c r="N2429" s="79">
        <v>2431.6999999999998</v>
      </c>
    </row>
    <row r="2430" spans="1:14">
      <c r="A2430" s="88"/>
      <c r="B2430" s="52"/>
      <c r="C2430" s="41" t="s">
        <v>11</v>
      </c>
      <c r="D2430" s="41"/>
      <c r="E2430" s="41" t="s">
        <v>11</v>
      </c>
      <c r="F2430" s="75"/>
      <c r="G2430" s="41" t="s">
        <v>11</v>
      </c>
      <c r="H2430" s="88"/>
      <c r="I2430" s="52"/>
      <c r="J2430" s="79">
        <v>0</v>
      </c>
      <c r="K2430" s="79"/>
      <c r="L2430" s="79">
        <v>0</v>
      </c>
      <c r="M2430" s="63"/>
      <c r="N2430" s="79">
        <v>0</v>
      </c>
    </row>
    <row r="2431" spans="1:14">
      <c r="A2431" s="52"/>
      <c r="B2431" s="52"/>
      <c r="C2431" s="41" t="s">
        <v>11</v>
      </c>
      <c r="D2431" s="41"/>
      <c r="E2431" s="41" t="s">
        <v>11</v>
      </c>
      <c r="F2431" s="75"/>
      <c r="G2431" s="41" t="s">
        <v>11</v>
      </c>
      <c r="H2431" s="52" t="s">
        <v>1097</v>
      </c>
      <c r="I2431" s="52" t="s">
        <v>1365</v>
      </c>
      <c r="J2431" s="79">
        <v>300</v>
      </c>
      <c r="K2431" s="79"/>
      <c r="L2431" s="79">
        <v>100</v>
      </c>
      <c r="M2431" s="63"/>
      <c r="N2431" s="79">
        <v>277.64999999999998</v>
      </c>
    </row>
    <row r="2432" spans="1:14">
      <c r="A2432" s="52"/>
      <c r="B2432" s="52"/>
      <c r="C2432" s="41"/>
      <c r="D2432" s="41"/>
      <c r="E2432" s="41"/>
      <c r="F2432" s="75"/>
      <c r="G2432" s="41"/>
      <c r="H2432" s="56"/>
      <c r="I2432" s="52"/>
      <c r="J2432" s="79">
        <v>0</v>
      </c>
      <c r="K2432" s="79"/>
      <c r="L2432" s="79">
        <v>0</v>
      </c>
      <c r="M2432" s="63"/>
      <c r="N2432" s="79"/>
    </row>
    <row r="2433" spans="1:15">
      <c r="A2433" s="48"/>
      <c r="B2433" s="48"/>
      <c r="C2433" s="104"/>
      <c r="D2433" s="104"/>
      <c r="E2433" s="41"/>
      <c r="F2433" s="47"/>
      <c r="G2433" s="104"/>
      <c r="H2433" s="52" t="s">
        <v>270</v>
      </c>
      <c r="I2433" s="52" t="s">
        <v>690</v>
      </c>
      <c r="J2433" s="79">
        <v>30000</v>
      </c>
      <c r="K2433" s="79"/>
      <c r="L2433" s="79">
        <v>47500</v>
      </c>
      <c r="M2433" s="63"/>
      <c r="N2433" s="79">
        <v>46247</v>
      </c>
    </row>
    <row r="2434" spans="1:15">
      <c r="A2434" s="52"/>
      <c r="C2434" s="115"/>
      <c r="D2434" s="115"/>
      <c r="E2434" s="104"/>
      <c r="F2434" s="77"/>
      <c r="G2434" s="115"/>
      <c r="H2434" s="52"/>
      <c r="I2434" s="16"/>
      <c r="J2434" s="104"/>
      <c r="K2434" s="104"/>
      <c r="L2434" s="104"/>
      <c r="M2434" s="104"/>
      <c r="N2434" s="83"/>
      <c r="O2434" s="22"/>
    </row>
    <row r="2435" spans="1:15">
      <c r="A2435" s="52" t="s">
        <v>1507</v>
      </c>
      <c r="B2435" s="52" t="s">
        <v>787</v>
      </c>
      <c r="C2435" s="41">
        <f>SUM(C2437,C2496)</f>
        <v>940000</v>
      </c>
      <c r="D2435" s="41"/>
      <c r="E2435" s="41">
        <f>SUM(E2437,E2496)</f>
        <v>1126000</v>
      </c>
      <c r="F2435" s="41">
        <f>SUM(F2437,F2496)</f>
        <v>0</v>
      </c>
      <c r="G2435" s="41">
        <f>SUM(G2437,G2496)</f>
        <v>1135417.1400000001</v>
      </c>
      <c r="H2435" s="50" t="s">
        <v>788</v>
      </c>
      <c r="I2435" s="52" t="s">
        <v>787</v>
      </c>
      <c r="J2435" s="41">
        <f>SUM(J2437,J2496)</f>
        <v>1942700</v>
      </c>
      <c r="K2435" s="41"/>
      <c r="L2435" s="41">
        <f>SUM(L2437,L2496)</f>
        <v>1740800</v>
      </c>
      <c r="M2435" s="41">
        <f>SUM(M2437,M2496)</f>
        <v>0</v>
      </c>
      <c r="N2435" s="41">
        <f>SUM(N2437,N2496)</f>
        <v>1886782.8900000001</v>
      </c>
    </row>
    <row r="2436" spans="1:15">
      <c r="A2436" s="157" t="s">
        <v>12</v>
      </c>
      <c r="B2436" s="157" t="s">
        <v>994</v>
      </c>
      <c r="C2436" s="176" t="s">
        <v>660</v>
      </c>
      <c r="D2436" s="131"/>
      <c r="E2436" s="176" t="s">
        <v>7</v>
      </c>
      <c r="F2436" s="158"/>
      <c r="G2436" s="176" t="s">
        <v>7</v>
      </c>
      <c r="H2436" s="157" t="s">
        <v>12</v>
      </c>
      <c r="I2436" s="157" t="s">
        <v>994</v>
      </c>
      <c r="J2436" s="176" t="s">
        <v>660</v>
      </c>
      <c r="K2436" s="131"/>
      <c r="L2436" s="176" t="s">
        <v>7</v>
      </c>
      <c r="M2436" s="158"/>
      <c r="N2436" s="176" t="s">
        <v>7</v>
      </c>
    </row>
    <row r="2437" spans="1:15" s="4" customFormat="1">
      <c r="A2437" s="52" t="s">
        <v>1508</v>
      </c>
      <c r="B2437" s="52" t="s">
        <v>575</v>
      </c>
      <c r="C2437" s="110">
        <f>SUM(C2439:C2473)</f>
        <v>855000</v>
      </c>
      <c r="D2437" s="110"/>
      <c r="E2437" s="110">
        <f>SUM(E2439:E2473)</f>
        <v>1022000</v>
      </c>
      <c r="F2437" s="110">
        <f>SUM(F2439:F2473)</f>
        <v>0</v>
      </c>
      <c r="G2437" s="110">
        <f>SUM(G2439:G2473)</f>
        <v>1024573.9800000001</v>
      </c>
      <c r="H2437" s="52" t="s">
        <v>447</v>
      </c>
      <c r="I2437" s="52" t="s">
        <v>575</v>
      </c>
      <c r="J2437" s="41">
        <f>SUM(J2439:J2494)</f>
        <v>1857700</v>
      </c>
      <c r="K2437" s="41"/>
      <c r="L2437" s="41">
        <f>SUM(L2439:L2494)</f>
        <v>1588600</v>
      </c>
      <c r="M2437" s="63"/>
      <c r="N2437" s="41">
        <f>SUM(N2439:N2494)</f>
        <v>1750586.3</v>
      </c>
      <c r="O2437" s="23"/>
    </row>
    <row r="2438" spans="1:15">
      <c r="A2438" s="157" t="s">
        <v>12</v>
      </c>
      <c r="B2438" s="157" t="s">
        <v>994</v>
      </c>
      <c r="C2438" s="176" t="s">
        <v>660</v>
      </c>
      <c r="D2438" s="131"/>
      <c r="E2438" s="176" t="s">
        <v>7</v>
      </c>
      <c r="F2438" s="158"/>
      <c r="G2438" s="176" t="s">
        <v>7</v>
      </c>
      <c r="H2438" s="157" t="s">
        <v>12</v>
      </c>
      <c r="I2438" s="157" t="s">
        <v>994</v>
      </c>
      <c r="J2438" s="176" t="s">
        <v>660</v>
      </c>
      <c r="K2438" s="131"/>
      <c r="L2438" s="176" t="s">
        <v>7</v>
      </c>
      <c r="M2438" s="158"/>
      <c r="N2438" s="176" t="s">
        <v>7</v>
      </c>
    </row>
    <row r="2439" spans="1:15" s="4" customFormat="1">
      <c r="A2439" s="50" t="s">
        <v>1277</v>
      </c>
      <c r="B2439" s="52" t="s">
        <v>576</v>
      </c>
      <c r="C2439" s="79">
        <v>100000</v>
      </c>
      <c r="D2439" s="79"/>
      <c r="E2439" s="132">
        <v>100000</v>
      </c>
      <c r="F2439" s="63"/>
      <c r="G2439" s="79">
        <v>174491.69</v>
      </c>
      <c r="H2439" s="52" t="s">
        <v>1456</v>
      </c>
      <c r="I2439" s="52" t="s">
        <v>1353</v>
      </c>
      <c r="J2439" s="79">
        <v>865300</v>
      </c>
      <c r="K2439" s="79"/>
      <c r="L2439" s="79">
        <v>775900</v>
      </c>
      <c r="M2439" s="63"/>
      <c r="N2439" s="79">
        <v>855954.99</v>
      </c>
      <c r="O2439" s="23"/>
    </row>
    <row r="2440" spans="1:15">
      <c r="A2440" s="52"/>
      <c r="B2440" s="52"/>
      <c r="C2440" s="79">
        <v>0</v>
      </c>
      <c r="D2440" s="79"/>
      <c r="E2440" s="132">
        <v>0</v>
      </c>
      <c r="F2440" s="63"/>
      <c r="G2440" s="79">
        <v>0</v>
      </c>
      <c r="I2440" s="16"/>
      <c r="J2440" s="79">
        <v>0</v>
      </c>
      <c r="K2440" s="79"/>
      <c r="L2440" s="79">
        <v>0</v>
      </c>
      <c r="M2440" s="63"/>
      <c r="N2440" s="79">
        <v>0</v>
      </c>
    </row>
    <row r="2441" spans="1:15" s="4" customFormat="1">
      <c r="A2441" s="52" t="s">
        <v>997</v>
      </c>
      <c r="B2441" s="52" t="s">
        <v>1150</v>
      </c>
      <c r="C2441" s="79">
        <v>35000</v>
      </c>
      <c r="D2441" s="79"/>
      <c r="E2441" s="132">
        <v>50000</v>
      </c>
      <c r="F2441" s="63"/>
      <c r="G2441" s="79">
        <v>45581</v>
      </c>
      <c r="H2441" s="50" t="s">
        <v>1933</v>
      </c>
      <c r="I2441" s="52" t="s">
        <v>577</v>
      </c>
      <c r="J2441" s="79">
        <v>20000</v>
      </c>
      <c r="K2441" s="79"/>
      <c r="L2441" s="79">
        <v>38000</v>
      </c>
      <c r="M2441" s="63"/>
      <c r="N2441" s="79">
        <v>53949.99</v>
      </c>
      <c r="O2441" s="23"/>
    </row>
    <row r="2442" spans="1:15">
      <c r="A2442" s="52"/>
      <c r="C2442" s="79">
        <v>0</v>
      </c>
      <c r="D2442" s="79"/>
      <c r="E2442" s="132">
        <v>0</v>
      </c>
      <c r="F2442" s="63"/>
      <c r="G2442" s="79">
        <v>0</v>
      </c>
      <c r="I2442" s="16"/>
      <c r="J2442" s="79">
        <v>0</v>
      </c>
      <c r="K2442" s="79"/>
      <c r="L2442" s="79">
        <v>0</v>
      </c>
      <c r="M2442" s="63"/>
      <c r="N2442" s="79">
        <v>0</v>
      </c>
    </row>
    <row r="2443" spans="1:15" s="4" customFormat="1">
      <c r="A2443" s="50" t="s">
        <v>2027</v>
      </c>
      <c r="B2443" s="52" t="s">
        <v>578</v>
      </c>
      <c r="C2443" s="79">
        <v>60000</v>
      </c>
      <c r="D2443" s="79"/>
      <c r="E2443" s="132">
        <v>50000</v>
      </c>
      <c r="F2443" s="63"/>
      <c r="G2443" s="79">
        <v>48304</v>
      </c>
      <c r="H2443" s="50" t="s">
        <v>1757</v>
      </c>
      <c r="I2443" s="52" t="s">
        <v>579</v>
      </c>
      <c r="J2443" s="79">
        <v>130000</v>
      </c>
      <c r="K2443" s="79"/>
      <c r="L2443" s="79">
        <v>200000</v>
      </c>
      <c r="M2443" s="63"/>
      <c r="N2443" s="79">
        <v>132566.38</v>
      </c>
      <c r="O2443" s="23"/>
    </row>
    <row r="2444" spans="1:15">
      <c r="A2444" s="64"/>
      <c r="C2444" s="79">
        <v>0</v>
      </c>
      <c r="D2444" s="79"/>
      <c r="E2444" s="132">
        <v>0</v>
      </c>
      <c r="F2444" s="63"/>
      <c r="G2444" s="79">
        <v>0</v>
      </c>
      <c r="I2444" s="16"/>
      <c r="J2444" s="79">
        <v>0</v>
      </c>
      <c r="K2444" s="79"/>
      <c r="L2444" s="79">
        <v>0</v>
      </c>
      <c r="M2444" s="63"/>
      <c r="N2444" s="79">
        <v>0</v>
      </c>
    </row>
    <row r="2445" spans="1:15" s="4" customFormat="1">
      <c r="A2445" s="50" t="s">
        <v>863</v>
      </c>
      <c r="B2445" s="52" t="s">
        <v>580</v>
      </c>
      <c r="C2445" s="79">
        <v>50000</v>
      </c>
      <c r="D2445" s="79"/>
      <c r="E2445" s="132">
        <v>50000</v>
      </c>
      <c r="F2445" s="63"/>
      <c r="G2445" s="79">
        <v>40688</v>
      </c>
      <c r="H2445" s="50" t="s">
        <v>1472</v>
      </c>
      <c r="I2445" s="52" t="s">
        <v>2152</v>
      </c>
      <c r="J2445" s="79">
        <v>110000</v>
      </c>
      <c r="K2445" s="79"/>
      <c r="L2445" s="79">
        <v>90000</v>
      </c>
      <c r="M2445" s="63"/>
      <c r="N2445" s="79">
        <v>85392.03</v>
      </c>
      <c r="O2445" s="23"/>
    </row>
    <row r="2446" spans="1:15">
      <c r="A2446" s="50"/>
      <c r="B2446" s="52"/>
      <c r="C2446" s="79">
        <v>0</v>
      </c>
      <c r="D2446" s="79"/>
      <c r="E2446" s="132">
        <v>0</v>
      </c>
      <c r="F2446" s="63"/>
      <c r="G2446" s="79">
        <v>0</v>
      </c>
      <c r="I2446" s="16"/>
      <c r="J2446" s="79">
        <v>0</v>
      </c>
      <c r="K2446" s="79"/>
      <c r="L2446" s="79">
        <v>0</v>
      </c>
      <c r="M2446" s="63"/>
      <c r="N2446" s="79">
        <v>0</v>
      </c>
    </row>
    <row r="2447" spans="1:15">
      <c r="A2447" s="50" t="s">
        <v>581</v>
      </c>
      <c r="B2447" s="52" t="s">
        <v>582</v>
      </c>
      <c r="C2447" s="79"/>
      <c r="D2447" s="79"/>
      <c r="E2447" s="132">
        <v>50000</v>
      </c>
      <c r="F2447" s="63"/>
      <c r="G2447" s="79">
        <v>0</v>
      </c>
      <c r="H2447" s="50" t="s">
        <v>102</v>
      </c>
      <c r="I2447" s="60" t="s">
        <v>647</v>
      </c>
      <c r="J2447" s="79">
        <v>9200</v>
      </c>
      <c r="K2447" s="79"/>
      <c r="L2447" s="79">
        <v>9300</v>
      </c>
      <c r="M2447" s="63"/>
      <c r="N2447" s="79">
        <v>8976.3700000000008</v>
      </c>
    </row>
    <row r="2448" spans="1:15">
      <c r="A2448" s="50"/>
      <c r="B2448" s="52"/>
      <c r="C2448" s="79">
        <v>0</v>
      </c>
      <c r="D2448" s="79"/>
      <c r="E2448" s="132">
        <v>0</v>
      </c>
      <c r="F2448" s="63"/>
      <c r="G2448" s="79">
        <v>0</v>
      </c>
      <c r="I2448" s="16"/>
      <c r="J2448" s="79">
        <v>0</v>
      </c>
      <c r="K2448" s="79"/>
      <c r="L2448" s="79">
        <v>0</v>
      </c>
      <c r="M2448" s="63"/>
      <c r="N2448" s="79">
        <v>0</v>
      </c>
    </row>
    <row r="2449" spans="1:14">
      <c r="A2449" s="50" t="s">
        <v>373</v>
      </c>
      <c r="B2449" s="52" t="s">
        <v>583</v>
      </c>
      <c r="C2449" s="79">
        <v>80000</v>
      </c>
      <c r="D2449" s="79"/>
      <c r="E2449" s="132">
        <v>90000</v>
      </c>
      <c r="F2449" s="63"/>
      <c r="G2449" s="79">
        <v>99747.82</v>
      </c>
      <c r="H2449" s="56" t="s">
        <v>1917</v>
      </c>
      <c r="I2449" s="16" t="s">
        <v>1355</v>
      </c>
      <c r="J2449" s="79">
        <v>28800</v>
      </c>
      <c r="K2449" s="79"/>
      <c r="L2449" s="79">
        <v>29500</v>
      </c>
      <c r="M2449" s="63"/>
      <c r="N2449" s="79">
        <v>38564.800000000003</v>
      </c>
    </row>
    <row r="2450" spans="1:14">
      <c r="A2450" s="50"/>
      <c r="B2450" s="52"/>
      <c r="C2450" s="79"/>
      <c r="D2450" s="79"/>
      <c r="E2450" s="132"/>
      <c r="F2450" s="63"/>
      <c r="G2450" s="79"/>
      <c r="H2450" s="56"/>
      <c r="I2450" s="16"/>
      <c r="J2450" s="79"/>
      <c r="K2450" s="79"/>
      <c r="L2450" s="79"/>
      <c r="M2450" s="63"/>
      <c r="N2450" s="79"/>
    </row>
    <row r="2451" spans="1:14">
      <c r="A2451" s="50" t="s">
        <v>1981</v>
      </c>
      <c r="B2451" s="52" t="s">
        <v>1982</v>
      </c>
      <c r="C2451" s="79">
        <v>80000</v>
      </c>
      <c r="D2451" s="79"/>
      <c r="E2451" s="132">
        <v>70000</v>
      </c>
      <c r="F2451" s="63"/>
      <c r="G2451" s="79">
        <v>49028.84</v>
      </c>
      <c r="H2451" s="56" t="s">
        <v>1918</v>
      </c>
      <c r="I2451" s="16" t="s">
        <v>1357</v>
      </c>
      <c r="J2451" s="79">
        <v>7200</v>
      </c>
      <c r="K2451" s="79"/>
      <c r="L2451" s="79">
        <v>2000</v>
      </c>
      <c r="M2451" s="63"/>
      <c r="N2451" s="79">
        <v>6761.12</v>
      </c>
    </row>
    <row r="2452" spans="1:14">
      <c r="A2452" s="50"/>
      <c r="C2452" s="79"/>
      <c r="D2452" s="79"/>
      <c r="E2452" s="132"/>
      <c r="F2452" s="63"/>
      <c r="G2452" s="79"/>
      <c r="H2452" s="56"/>
      <c r="I2452" s="16"/>
      <c r="J2452" s="79"/>
      <c r="K2452" s="79"/>
      <c r="L2452" s="79"/>
      <c r="M2452" s="63"/>
      <c r="N2452" s="79"/>
    </row>
    <row r="2453" spans="1:14">
      <c r="A2453" s="50" t="s">
        <v>375</v>
      </c>
      <c r="B2453" s="52" t="s">
        <v>5</v>
      </c>
      <c r="C2453" s="79">
        <v>83000</v>
      </c>
      <c r="D2453" s="79"/>
      <c r="E2453" s="132">
        <v>158000</v>
      </c>
      <c r="F2453" s="63"/>
      <c r="G2453" s="79">
        <v>157444.41</v>
      </c>
      <c r="H2453" s="50" t="s">
        <v>1920</v>
      </c>
      <c r="I2453" s="60" t="s">
        <v>659</v>
      </c>
      <c r="J2453" s="79">
        <v>3500</v>
      </c>
      <c r="K2453" s="79"/>
      <c r="L2453" s="79">
        <v>2500</v>
      </c>
      <c r="M2453" s="63"/>
      <c r="N2453" s="79">
        <v>2345</v>
      </c>
    </row>
    <row r="2454" spans="1:14">
      <c r="A2454" s="64"/>
      <c r="C2454" s="79">
        <v>0</v>
      </c>
      <c r="D2454" s="79"/>
      <c r="E2454" s="132">
        <v>0</v>
      </c>
      <c r="F2454" s="63"/>
      <c r="G2454" s="79">
        <v>0</v>
      </c>
      <c r="H2454" s="50"/>
      <c r="I2454" s="60"/>
      <c r="J2454" s="79"/>
      <c r="K2454" s="79"/>
      <c r="L2454" s="79"/>
      <c r="M2454" s="63"/>
      <c r="N2454" s="79"/>
    </row>
    <row r="2455" spans="1:14">
      <c r="A2455" s="50" t="s">
        <v>1983</v>
      </c>
      <c r="B2455" s="52" t="s">
        <v>1490</v>
      </c>
      <c r="C2455" s="79">
        <v>125000</v>
      </c>
      <c r="D2455" s="79"/>
      <c r="E2455" s="132">
        <v>160000</v>
      </c>
      <c r="F2455" s="63"/>
      <c r="G2455" s="79">
        <v>161040.04</v>
      </c>
      <c r="H2455" s="50" t="s">
        <v>1922</v>
      </c>
      <c r="I2455" s="52" t="s">
        <v>1360</v>
      </c>
      <c r="J2455" s="79">
        <v>57600</v>
      </c>
      <c r="K2455" s="79"/>
      <c r="L2455" s="79">
        <v>0</v>
      </c>
      <c r="M2455" s="63"/>
      <c r="N2455" s="79">
        <v>22771.32</v>
      </c>
    </row>
    <row r="2456" spans="1:14">
      <c r="A2456" s="50"/>
      <c r="B2456" s="52"/>
      <c r="C2456" s="79"/>
      <c r="D2456" s="79"/>
      <c r="E2456" s="132"/>
      <c r="F2456" s="63"/>
      <c r="G2456" s="79"/>
      <c r="H2456" s="50"/>
      <c r="I2456" s="52"/>
      <c r="J2456" s="79"/>
      <c r="K2456" s="79"/>
      <c r="L2456" s="79"/>
      <c r="M2456" s="63"/>
      <c r="N2456" s="79"/>
    </row>
    <row r="2457" spans="1:14">
      <c r="A2457" s="50" t="s">
        <v>1984</v>
      </c>
      <c r="B2457" s="16" t="s">
        <v>2151</v>
      </c>
      <c r="C2457" s="79">
        <v>24000</v>
      </c>
      <c r="D2457" s="79"/>
      <c r="E2457" s="132">
        <v>17000</v>
      </c>
      <c r="F2457" s="63"/>
      <c r="G2457" s="79">
        <v>21467.79</v>
      </c>
      <c r="H2457" s="50" t="s">
        <v>332</v>
      </c>
      <c r="I2457" s="60" t="s">
        <v>1361</v>
      </c>
      <c r="J2457" s="79">
        <v>22700</v>
      </c>
      <c r="K2457" s="79"/>
      <c r="L2457" s="79">
        <v>20000</v>
      </c>
      <c r="M2457" s="63"/>
      <c r="N2457" s="79">
        <v>22515.200000000001</v>
      </c>
    </row>
    <row r="2458" spans="1:14">
      <c r="A2458" s="65"/>
      <c r="B2458" s="67"/>
      <c r="C2458" s="79">
        <v>0</v>
      </c>
      <c r="D2458" s="79"/>
      <c r="E2458" s="132">
        <v>0</v>
      </c>
      <c r="F2458" s="63"/>
      <c r="G2458" s="79">
        <v>0</v>
      </c>
      <c r="H2458" s="50"/>
      <c r="I2458" s="60"/>
      <c r="J2458" s="79">
        <v>0</v>
      </c>
      <c r="K2458" s="79"/>
      <c r="L2458" s="79">
        <v>0</v>
      </c>
      <c r="M2458" s="63"/>
      <c r="N2458" s="79">
        <v>0</v>
      </c>
    </row>
    <row r="2459" spans="1:14">
      <c r="A2459" s="50" t="s">
        <v>1985</v>
      </c>
      <c r="B2459" s="52" t="s">
        <v>1986</v>
      </c>
      <c r="C2459" s="79">
        <v>31000</v>
      </c>
      <c r="D2459" s="79"/>
      <c r="E2459" s="132">
        <v>31000</v>
      </c>
      <c r="F2459" s="63"/>
      <c r="G2459" s="79">
        <v>33437</v>
      </c>
      <c r="H2459" s="52" t="s">
        <v>452</v>
      </c>
      <c r="I2459" s="52" t="s">
        <v>648</v>
      </c>
      <c r="J2459" s="79">
        <v>5100</v>
      </c>
      <c r="K2459" s="79"/>
      <c r="L2459" s="79">
        <v>5100</v>
      </c>
      <c r="M2459" s="63"/>
      <c r="N2459" s="79">
        <v>9900.61</v>
      </c>
    </row>
    <row r="2460" spans="1:14">
      <c r="A2460" s="50"/>
      <c r="C2460" s="79">
        <v>0</v>
      </c>
      <c r="D2460" s="79"/>
      <c r="E2460" s="132">
        <v>0</v>
      </c>
      <c r="F2460" s="63"/>
      <c r="G2460" s="79">
        <v>0</v>
      </c>
      <c r="I2460" s="16"/>
      <c r="J2460" s="79">
        <v>0</v>
      </c>
      <c r="K2460" s="79"/>
      <c r="L2460" s="79">
        <v>0</v>
      </c>
      <c r="M2460" s="63"/>
      <c r="N2460" s="79">
        <v>0</v>
      </c>
    </row>
    <row r="2461" spans="1:14">
      <c r="A2461" s="50" t="s">
        <v>1987</v>
      </c>
      <c r="B2461" s="52" t="s">
        <v>28</v>
      </c>
      <c r="C2461" s="79"/>
      <c r="D2461" s="79"/>
      <c r="E2461" s="132">
        <v>30000</v>
      </c>
      <c r="F2461" s="63"/>
      <c r="G2461" s="79">
        <v>2585.9</v>
      </c>
      <c r="H2461" s="52" t="s">
        <v>453</v>
      </c>
      <c r="I2461" s="52" t="s">
        <v>1363</v>
      </c>
      <c r="J2461" s="79">
        <v>20000</v>
      </c>
      <c r="K2461" s="79"/>
      <c r="L2461" s="79">
        <v>20000</v>
      </c>
      <c r="M2461" s="63"/>
      <c r="N2461" s="79">
        <v>17883.39</v>
      </c>
    </row>
    <row r="2462" spans="1:14">
      <c r="C2462" s="79">
        <v>0</v>
      </c>
      <c r="D2462" s="79"/>
      <c r="E2462" s="132">
        <v>0</v>
      </c>
      <c r="F2462" s="63"/>
      <c r="G2462" s="79">
        <v>0</v>
      </c>
      <c r="H2462" s="52"/>
      <c r="I2462" s="52"/>
      <c r="J2462" s="79">
        <v>0</v>
      </c>
      <c r="K2462" s="79"/>
      <c r="L2462" s="79">
        <v>0</v>
      </c>
      <c r="M2462" s="63"/>
      <c r="N2462" s="79">
        <v>0</v>
      </c>
    </row>
    <row r="2463" spans="1:14">
      <c r="A2463" s="52" t="s">
        <v>1916</v>
      </c>
      <c r="B2463" s="52" t="s">
        <v>1151</v>
      </c>
      <c r="C2463" s="79">
        <v>8000</v>
      </c>
      <c r="D2463" s="79"/>
      <c r="E2463" s="132">
        <v>7000</v>
      </c>
      <c r="F2463" s="63"/>
      <c r="G2463" s="79">
        <v>7503.68</v>
      </c>
      <c r="H2463" s="52" t="s">
        <v>454</v>
      </c>
      <c r="I2463" s="52" t="s">
        <v>649</v>
      </c>
      <c r="J2463" s="79">
        <v>4800</v>
      </c>
      <c r="K2463" s="79"/>
      <c r="L2463" s="79">
        <v>4800</v>
      </c>
      <c r="M2463" s="63"/>
      <c r="N2463" s="79">
        <v>4248.7</v>
      </c>
    </row>
    <row r="2464" spans="1:14">
      <c r="A2464" s="62"/>
      <c r="C2464" s="79">
        <v>0</v>
      </c>
      <c r="D2464" s="79"/>
      <c r="E2464" s="132">
        <v>0</v>
      </c>
      <c r="F2464" s="63"/>
      <c r="G2464" s="79">
        <v>0</v>
      </c>
      <c r="H2464" s="52"/>
      <c r="I2464" s="52"/>
      <c r="J2464" s="79">
        <v>0</v>
      </c>
      <c r="K2464" s="79"/>
      <c r="L2464" s="79">
        <v>0</v>
      </c>
      <c r="M2464" s="63"/>
      <c r="N2464" s="79">
        <v>0</v>
      </c>
    </row>
    <row r="2465" spans="1:14">
      <c r="A2465" s="50" t="s">
        <v>1287</v>
      </c>
      <c r="B2465" s="52" t="s">
        <v>2150</v>
      </c>
      <c r="C2465" s="79">
        <v>12000</v>
      </c>
      <c r="D2465" s="79"/>
      <c r="E2465" s="132">
        <v>10000</v>
      </c>
      <c r="F2465" s="63"/>
      <c r="G2465" s="79">
        <v>10319</v>
      </c>
      <c r="H2465" s="52" t="s">
        <v>1097</v>
      </c>
      <c r="I2465" s="52" t="s">
        <v>1365</v>
      </c>
      <c r="J2465" s="79">
        <v>100</v>
      </c>
      <c r="K2465" s="79"/>
      <c r="L2465" s="79">
        <v>200</v>
      </c>
      <c r="M2465" s="63"/>
      <c r="N2465" s="79">
        <v>138.84</v>
      </c>
    </row>
    <row r="2466" spans="1:14">
      <c r="A2466" s="62"/>
      <c r="C2466" s="79">
        <v>0</v>
      </c>
      <c r="D2466" s="79"/>
      <c r="E2466" s="132">
        <v>0</v>
      </c>
      <c r="F2466" s="63"/>
      <c r="G2466" s="79">
        <v>0</v>
      </c>
      <c r="H2466" s="52"/>
      <c r="I2466" s="52"/>
      <c r="J2466" s="79">
        <v>0</v>
      </c>
      <c r="K2466" s="79"/>
      <c r="L2466" s="79">
        <v>0</v>
      </c>
      <c r="M2466" s="63"/>
      <c r="N2466" s="79">
        <v>0</v>
      </c>
    </row>
    <row r="2467" spans="1:14">
      <c r="A2467" s="52" t="s">
        <v>1288</v>
      </c>
      <c r="B2467" s="52" t="s">
        <v>1851</v>
      </c>
      <c r="C2467" s="79">
        <v>20000</v>
      </c>
      <c r="D2467" s="79"/>
      <c r="E2467" s="132">
        <v>42000</v>
      </c>
      <c r="F2467" s="63"/>
      <c r="G2467" s="79">
        <v>26933.119999999999</v>
      </c>
      <c r="H2467" s="52" t="s">
        <v>103</v>
      </c>
      <c r="I2467" s="52" t="s">
        <v>1366</v>
      </c>
      <c r="J2467" s="79">
        <v>57900</v>
      </c>
      <c r="K2467" s="79"/>
      <c r="L2467" s="79">
        <v>54200</v>
      </c>
      <c r="M2467" s="63"/>
      <c r="N2467" s="79">
        <v>52600</v>
      </c>
    </row>
    <row r="2468" spans="1:14">
      <c r="A2468" s="50"/>
      <c r="C2468" s="79">
        <v>0</v>
      </c>
      <c r="D2468" s="79"/>
      <c r="E2468" s="132">
        <v>0</v>
      </c>
      <c r="F2468" s="63"/>
      <c r="G2468" s="79">
        <v>0</v>
      </c>
      <c r="I2468" s="16"/>
      <c r="J2468" s="79">
        <v>0</v>
      </c>
      <c r="K2468" s="79"/>
      <c r="L2468" s="79">
        <v>0</v>
      </c>
      <c r="M2468" s="63"/>
      <c r="N2468" s="79">
        <v>0</v>
      </c>
    </row>
    <row r="2469" spans="1:14">
      <c r="A2469" s="52" t="s">
        <v>379</v>
      </c>
      <c r="B2469" s="52" t="s">
        <v>2095</v>
      </c>
      <c r="C2469" s="79">
        <v>30000</v>
      </c>
      <c r="D2469" s="79"/>
      <c r="E2469" s="132">
        <v>30000</v>
      </c>
      <c r="F2469" s="63"/>
      <c r="G2469" s="79">
        <v>58605.71</v>
      </c>
      <c r="H2469" s="56" t="s">
        <v>1107</v>
      </c>
      <c r="I2469" s="52" t="s">
        <v>979</v>
      </c>
      <c r="J2469" s="79">
        <v>96000</v>
      </c>
      <c r="K2469" s="79"/>
      <c r="L2469" s="79">
        <v>40000</v>
      </c>
      <c r="M2469" s="63"/>
      <c r="N2469" s="79">
        <v>52852</v>
      </c>
    </row>
    <row r="2470" spans="1:14">
      <c r="A2470" s="52"/>
      <c r="C2470" s="79">
        <v>0</v>
      </c>
      <c r="D2470" s="79"/>
      <c r="E2470" s="132">
        <v>0</v>
      </c>
      <c r="F2470" s="63"/>
      <c r="G2470" s="79">
        <v>0</v>
      </c>
      <c r="I2470" s="16"/>
      <c r="J2470" s="79">
        <v>0</v>
      </c>
      <c r="K2470" s="79"/>
      <c r="L2470" s="79">
        <v>0</v>
      </c>
      <c r="M2470" s="63"/>
      <c r="N2470" s="79">
        <v>0</v>
      </c>
    </row>
    <row r="2471" spans="1:14">
      <c r="A2471" s="50" t="s">
        <v>386</v>
      </c>
      <c r="B2471" s="52" t="s">
        <v>980</v>
      </c>
      <c r="C2471" s="79">
        <v>100000</v>
      </c>
      <c r="D2471" s="79"/>
      <c r="E2471" s="132">
        <v>60000</v>
      </c>
      <c r="F2471" s="63"/>
      <c r="G2471" s="79">
        <v>69735.98</v>
      </c>
      <c r="H2471" s="50" t="s">
        <v>970</v>
      </c>
      <c r="I2471" s="52" t="s">
        <v>981</v>
      </c>
      <c r="J2471" s="79">
        <v>30000</v>
      </c>
      <c r="K2471" s="79"/>
      <c r="L2471" s="79">
        <v>14000</v>
      </c>
      <c r="M2471" s="63"/>
      <c r="N2471" s="79">
        <v>26021</v>
      </c>
    </row>
    <row r="2472" spans="1:14">
      <c r="A2472" s="45"/>
      <c r="B2472" s="45"/>
      <c r="C2472" s="79">
        <v>0</v>
      </c>
      <c r="D2472" s="79"/>
      <c r="E2472" s="132">
        <v>0</v>
      </c>
      <c r="F2472" s="63"/>
      <c r="G2472" s="79">
        <v>0</v>
      </c>
      <c r="I2472" s="16"/>
      <c r="J2472" s="79">
        <v>0</v>
      </c>
      <c r="K2472" s="79"/>
      <c r="L2472" s="79">
        <v>0</v>
      </c>
      <c r="M2472" s="63"/>
      <c r="N2472" s="79">
        <v>0</v>
      </c>
    </row>
    <row r="2473" spans="1:14">
      <c r="A2473" s="52" t="s">
        <v>1258</v>
      </c>
      <c r="B2473" s="52" t="s">
        <v>1152</v>
      </c>
      <c r="C2473" s="79">
        <v>17000</v>
      </c>
      <c r="D2473" s="79"/>
      <c r="E2473" s="132">
        <v>17000</v>
      </c>
      <c r="F2473" s="63"/>
      <c r="G2473" s="79">
        <v>17660</v>
      </c>
      <c r="H2473" s="56" t="s">
        <v>1736</v>
      </c>
      <c r="I2473" s="52" t="s">
        <v>2153</v>
      </c>
      <c r="J2473" s="79">
        <v>15000</v>
      </c>
      <c r="K2473" s="79"/>
      <c r="L2473" s="79">
        <v>21000</v>
      </c>
      <c r="M2473" s="63"/>
      <c r="N2473" s="79">
        <v>37727.75</v>
      </c>
    </row>
    <row r="2474" spans="1:14">
      <c r="I2474" s="16"/>
      <c r="J2474" s="79">
        <v>0</v>
      </c>
      <c r="K2474" s="79"/>
      <c r="L2474" s="79">
        <v>0</v>
      </c>
      <c r="M2474" s="63"/>
      <c r="N2474" s="79">
        <v>0</v>
      </c>
    </row>
    <row r="2475" spans="1:14">
      <c r="H2475" s="50" t="s">
        <v>1446</v>
      </c>
      <c r="I2475" s="52" t="s">
        <v>117</v>
      </c>
      <c r="J2475" s="79">
        <v>70000</v>
      </c>
      <c r="K2475" s="79"/>
      <c r="L2475" s="79">
        <v>25000</v>
      </c>
      <c r="M2475" s="63"/>
      <c r="N2475" s="79">
        <v>34386.85</v>
      </c>
    </row>
    <row r="2476" spans="1:14">
      <c r="I2476" s="16"/>
      <c r="J2476" s="79">
        <v>0</v>
      </c>
      <c r="K2476" s="79"/>
      <c r="L2476" s="79">
        <v>0</v>
      </c>
      <c r="M2476" s="63"/>
      <c r="N2476" s="79">
        <v>0</v>
      </c>
    </row>
    <row r="2477" spans="1:14">
      <c r="H2477" s="50" t="s">
        <v>169</v>
      </c>
      <c r="I2477" s="52" t="s">
        <v>705</v>
      </c>
      <c r="J2477" s="79">
        <v>70000</v>
      </c>
      <c r="K2477" s="79"/>
      <c r="L2477" s="79">
        <v>70000</v>
      </c>
      <c r="M2477" s="63"/>
      <c r="N2477" s="79">
        <v>67853.2</v>
      </c>
    </row>
    <row r="2478" spans="1:14">
      <c r="A2478" s="50"/>
      <c r="B2478" s="52"/>
      <c r="C2478" s="115">
        <v>0</v>
      </c>
      <c r="D2478" s="115"/>
      <c r="E2478" s="115"/>
      <c r="F2478" s="77"/>
      <c r="G2478" s="115">
        <v>0</v>
      </c>
      <c r="I2478" s="16"/>
      <c r="J2478" s="79">
        <v>0</v>
      </c>
      <c r="K2478" s="79"/>
      <c r="L2478" s="79">
        <v>0</v>
      </c>
      <c r="M2478" s="63"/>
      <c r="N2478" s="79">
        <v>0</v>
      </c>
    </row>
    <row r="2479" spans="1:14">
      <c r="A2479" s="50"/>
      <c r="B2479" s="67"/>
      <c r="C2479" s="115">
        <v>0</v>
      </c>
      <c r="D2479" s="115"/>
      <c r="E2479" s="115">
        <v>0</v>
      </c>
      <c r="F2479" s="77"/>
      <c r="G2479" s="115">
        <v>0</v>
      </c>
      <c r="H2479" s="52" t="s">
        <v>448</v>
      </c>
      <c r="I2479" s="52" t="s">
        <v>706</v>
      </c>
      <c r="J2479" s="79">
        <v>90000</v>
      </c>
      <c r="K2479" s="79"/>
      <c r="L2479" s="79">
        <v>84000</v>
      </c>
      <c r="M2479" s="63"/>
      <c r="N2479" s="79">
        <v>129197.69</v>
      </c>
    </row>
    <row r="2480" spans="1:14">
      <c r="A2480" s="45"/>
      <c r="B2480" s="45"/>
      <c r="C2480" s="124">
        <v>0</v>
      </c>
      <c r="D2480" s="124"/>
      <c r="E2480" s="124">
        <v>0</v>
      </c>
      <c r="F2480" s="153"/>
      <c r="G2480" s="124">
        <v>0</v>
      </c>
      <c r="H2480" s="52" t="s">
        <v>11</v>
      </c>
      <c r="I2480" s="16"/>
      <c r="J2480" s="79">
        <v>0</v>
      </c>
      <c r="K2480" s="79"/>
      <c r="L2480" s="79">
        <v>0</v>
      </c>
      <c r="M2480" s="63"/>
      <c r="N2480" s="79">
        <v>0</v>
      </c>
    </row>
    <row r="2481" spans="1:14">
      <c r="A2481" s="50"/>
      <c r="C2481" s="132">
        <v>0</v>
      </c>
      <c r="D2481" s="132"/>
      <c r="E2481" s="132">
        <v>0</v>
      </c>
      <c r="F2481" s="63"/>
      <c r="G2481" s="132">
        <v>0</v>
      </c>
      <c r="H2481" s="52" t="s">
        <v>104</v>
      </c>
      <c r="I2481" s="52" t="s">
        <v>657</v>
      </c>
      <c r="J2481" s="79">
        <v>7500</v>
      </c>
      <c r="K2481" s="79"/>
      <c r="L2481" s="79">
        <v>7500</v>
      </c>
      <c r="M2481" s="63"/>
      <c r="N2481" s="79">
        <v>15675.51</v>
      </c>
    </row>
    <row r="2482" spans="1:14">
      <c r="A2482" s="50"/>
      <c r="B2482" s="52"/>
      <c r="C2482" s="132">
        <v>0</v>
      </c>
      <c r="D2482" s="132"/>
      <c r="E2482" s="132">
        <v>0</v>
      </c>
      <c r="F2482" s="63"/>
      <c r="G2482" s="132">
        <v>0</v>
      </c>
      <c r="I2482" s="16"/>
      <c r="J2482" s="79">
        <v>0</v>
      </c>
      <c r="K2482" s="79"/>
      <c r="L2482" s="79">
        <v>0</v>
      </c>
      <c r="M2482" s="63"/>
      <c r="N2482" s="79">
        <v>0</v>
      </c>
    </row>
    <row r="2483" spans="1:14">
      <c r="A2483" s="52"/>
      <c r="B2483" s="52"/>
      <c r="C2483" s="132"/>
      <c r="D2483" s="132"/>
      <c r="E2483" s="132"/>
      <c r="F2483" s="63"/>
      <c r="G2483" s="132"/>
      <c r="H2483" s="50" t="s">
        <v>273</v>
      </c>
      <c r="I2483" s="52" t="s">
        <v>911</v>
      </c>
      <c r="J2483" s="79"/>
      <c r="K2483" s="79"/>
      <c r="L2483" s="79">
        <v>3000</v>
      </c>
      <c r="M2483" s="63"/>
      <c r="N2483" s="79">
        <v>4700</v>
      </c>
    </row>
    <row r="2484" spans="1:14">
      <c r="A2484" s="45"/>
      <c r="B2484" s="45"/>
      <c r="C2484" s="124">
        <v>0</v>
      </c>
      <c r="D2484" s="124"/>
      <c r="E2484" s="124">
        <v>0</v>
      </c>
      <c r="F2484" s="153"/>
      <c r="G2484" s="124">
        <v>0</v>
      </c>
      <c r="H2484" s="50"/>
      <c r="I2484" s="52"/>
      <c r="J2484" s="79">
        <v>0</v>
      </c>
      <c r="K2484" s="79"/>
      <c r="L2484" s="79">
        <v>0</v>
      </c>
      <c r="M2484" s="63"/>
      <c r="N2484" s="79">
        <v>0</v>
      </c>
    </row>
    <row r="2485" spans="1:14">
      <c r="C2485" s="115">
        <v>0</v>
      </c>
      <c r="D2485" s="115"/>
      <c r="E2485" s="115">
        <v>0</v>
      </c>
      <c r="F2485" s="77"/>
      <c r="G2485" s="115">
        <v>0</v>
      </c>
      <c r="H2485" s="50" t="s">
        <v>270</v>
      </c>
      <c r="I2485" s="52" t="s">
        <v>1151</v>
      </c>
      <c r="J2485" s="79">
        <v>8000</v>
      </c>
      <c r="K2485" s="79"/>
      <c r="L2485" s="79">
        <v>600</v>
      </c>
      <c r="M2485" s="63"/>
      <c r="N2485" s="79">
        <v>6405.5</v>
      </c>
    </row>
    <row r="2486" spans="1:14">
      <c r="A2486" s="45"/>
      <c r="B2486" s="45"/>
      <c r="C2486" s="124">
        <v>0</v>
      </c>
      <c r="D2486" s="124"/>
      <c r="E2486" s="124">
        <v>0</v>
      </c>
      <c r="F2486" s="153"/>
      <c r="G2486" s="124">
        <v>0</v>
      </c>
      <c r="H2486" s="64"/>
      <c r="I2486" s="16"/>
      <c r="J2486" s="79">
        <v>0</v>
      </c>
      <c r="K2486" s="79"/>
      <c r="L2486" s="79">
        <v>0</v>
      </c>
      <c r="M2486" s="63"/>
      <c r="N2486" s="79">
        <v>0</v>
      </c>
    </row>
    <row r="2487" spans="1:14">
      <c r="C2487" s="115">
        <v>0</v>
      </c>
      <c r="D2487" s="115"/>
      <c r="E2487" s="115">
        <v>0</v>
      </c>
      <c r="F2487" s="77"/>
      <c r="G2487" s="115">
        <v>0</v>
      </c>
      <c r="H2487" s="50" t="s">
        <v>271</v>
      </c>
      <c r="I2487" s="52" t="s">
        <v>2150</v>
      </c>
      <c r="J2487" s="79">
        <v>12000</v>
      </c>
      <c r="K2487" s="79"/>
      <c r="L2487" s="79">
        <v>4000</v>
      </c>
      <c r="M2487" s="63"/>
      <c r="N2487" s="79">
        <v>10829.15</v>
      </c>
    </row>
    <row r="2488" spans="1:14">
      <c r="C2488" s="115">
        <v>0</v>
      </c>
      <c r="D2488" s="115"/>
      <c r="E2488" s="115">
        <v>0</v>
      </c>
      <c r="F2488" s="77"/>
      <c r="G2488" s="115">
        <v>0</v>
      </c>
      <c r="H2488" s="94"/>
      <c r="I2488" s="48"/>
      <c r="J2488" s="79">
        <v>0</v>
      </c>
      <c r="K2488" s="79"/>
      <c r="L2488" s="79">
        <v>0</v>
      </c>
      <c r="M2488" s="63"/>
      <c r="N2488" s="79">
        <v>0</v>
      </c>
    </row>
    <row r="2489" spans="1:14">
      <c r="C2489" s="115">
        <v>0</v>
      </c>
      <c r="D2489" s="115"/>
      <c r="E2489" s="115">
        <v>0</v>
      </c>
      <c r="F2489" s="77"/>
      <c r="G2489" s="115">
        <v>0</v>
      </c>
      <c r="H2489" s="50" t="s">
        <v>272</v>
      </c>
      <c r="I2489" s="52" t="s">
        <v>1851</v>
      </c>
      <c r="J2489" s="79">
        <v>80000</v>
      </c>
      <c r="K2489" s="79"/>
      <c r="L2489" s="79">
        <v>42000</v>
      </c>
      <c r="M2489" s="63"/>
      <c r="N2489" s="79">
        <v>20180</v>
      </c>
    </row>
    <row r="2490" spans="1:14">
      <c r="C2490" s="115">
        <v>0</v>
      </c>
      <c r="D2490" s="115"/>
      <c r="E2490" s="115">
        <v>0</v>
      </c>
      <c r="F2490" s="77"/>
      <c r="G2490" s="115">
        <v>0</v>
      </c>
      <c r="H2490" s="64"/>
      <c r="I2490" s="16"/>
      <c r="J2490" s="79">
        <v>0</v>
      </c>
      <c r="K2490" s="79"/>
      <c r="L2490" s="79">
        <v>0</v>
      </c>
      <c r="M2490" s="63"/>
      <c r="N2490" s="79">
        <v>0</v>
      </c>
    </row>
    <row r="2491" spans="1:14">
      <c r="C2491" s="115">
        <v>0</v>
      </c>
      <c r="D2491" s="115"/>
      <c r="E2491" s="115">
        <v>0</v>
      </c>
      <c r="F2491" s="77"/>
      <c r="G2491" s="115">
        <v>0</v>
      </c>
      <c r="H2491" s="50" t="s">
        <v>1452</v>
      </c>
      <c r="I2491" s="68" t="s">
        <v>912</v>
      </c>
      <c r="J2491" s="79">
        <v>17000</v>
      </c>
      <c r="K2491" s="79"/>
      <c r="L2491" s="79">
        <v>14000</v>
      </c>
      <c r="M2491" s="63"/>
      <c r="N2491" s="79">
        <v>14921.91</v>
      </c>
    </row>
    <row r="2492" spans="1:14">
      <c r="C2492" s="115">
        <v>0</v>
      </c>
      <c r="D2492" s="115"/>
      <c r="E2492" s="115">
        <v>0</v>
      </c>
      <c r="F2492" s="77"/>
      <c r="G2492" s="115">
        <v>0</v>
      </c>
      <c r="H2492" s="94"/>
      <c r="I2492" s="48"/>
      <c r="J2492" s="79">
        <v>0</v>
      </c>
      <c r="K2492" s="79"/>
      <c r="L2492" s="79">
        <v>0</v>
      </c>
      <c r="M2492" s="63"/>
      <c r="N2492" s="79">
        <v>0</v>
      </c>
    </row>
    <row r="2493" spans="1:14">
      <c r="A2493" s="45"/>
      <c r="B2493" s="45"/>
      <c r="C2493" s="124">
        <v>0</v>
      </c>
      <c r="D2493" s="124"/>
      <c r="E2493" s="124">
        <v>0</v>
      </c>
      <c r="F2493" s="153"/>
      <c r="G2493" s="124">
        <v>0</v>
      </c>
      <c r="H2493" s="50" t="s">
        <v>1453</v>
      </c>
      <c r="I2493" s="16" t="s">
        <v>2151</v>
      </c>
      <c r="J2493" s="79">
        <v>20000</v>
      </c>
      <c r="K2493" s="79"/>
      <c r="L2493" s="79">
        <v>12000</v>
      </c>
      <c r="M2493" s="63"/>
      <c r="N2493" s="79">
        <v>15267</v>
      </c>
    </row>
    <row r="2494" spans="1:14">
      <c r="A2494" s="62"/>
      <c r="C2494" s="115">
        <v>0</v>
      </c>
      <c r="D2494" s="115"/>
      <c r="E2494" s="115">
        <v>0</v>
      </c>
      <c r="F2494" s="77"/>
      <c r="G2494" s="115">
        <v>0</v>
      </c>
      <c r="I2494" s="16"/>
      <c r="J2494" s="124"/>
      <c r="K2494" s="124"/>
      <c r="L2494" s="124"/>
      <c r="M2494" s="124"/>
      <c r="N2494" s="79"/>
    </row>
    <row r="2495" spans="1:14">
      <c r="A2495" s="52"/>
      <c r="B2495" s="52"/>
      <c r="C2495" s="115">
        <v>0</v>
      </c>
      <c r="D2495" s="115"/>
      <c r="E2495" s="115">
        <v>0</v>
      </c>
      <c r="F2495" s="77"/>
      <c r="G2495" s="115">
        <v>0</v>
      </c>
      <c r="H2495" s="45"/>
      <c r="I2495" s="45"/>
      <c r="J2495" s="124"/>
      <c r="K2495" s="124"/>
      <c r="L2495" s="124"/>
      <c r="M2495" s="124"/>
      <c r="N2495" s="79"/>
    </row>
    <row r="2496" spans="1:14">
      <c r="A2496" s="50" t="s">
        <v>1509</v>
      </c>
      <c r="B2496" s="16" t="s">
        <v>1491</v>
      </c>
      <c r="C2496" s="110">
        <f>SUM(C2498)</f>
        <v>85000</v>
      </c>
      <c r="D2496" s="110"/>
      <c r="E2496" s="110">
        <f>SUM(E2498)</f>
        <v>104000</v>
      </c>
      <c r="F2496" s="110">
        <f>SUM(F2498)</f>
        <v>0</v>
      </c>
      <c r="G2496" s="110">
        <f>SUM(G2498)</f>
        <v>110843.16</v>
      </c>
      <c r="H2496" s="50" t="s">
        <v>449</v>
      </c>
      <c r="I2496" s="16" t="s">
        <v>1491</v>
      </c>
      <c r="J2496" s="41">
        <f>SUM(J2498:J2504)</f>
        <v>85000</v>
      </c>
      <c r="K2496" s="41"/>
      <c r="L2496" s="41">
        <f>SUM(L2498:L2504)</f>
        <v>152200</v>
      </c>
      <c r="M2496" s="41">
        <f>SUM(M2498:M2504)</f>
        <v>0</v>
      </c>
      <c r="N2496" s="41">
        <f>SUM(N2498:N2504)</f>
        <v>136196.59</v>
      </c>
    </row>
    <row r="2497" spans="1:14">
      <c r="A2497" s="157" t="s">
        <v>12</v>
      </c>
      <c r="B2497" s="157" t="s">
        <v>994</v>
      </c>
      <c r="C2497" s="176" t="s">
        <v>660</v>
      </c>
      <c r="D2497" s="131"/>
      <c r="E2497" s="176" t="s">
        <v>7</v>
      </c>
      <c r="F2497" s="158"/>
      <c r="G2497" s="176" t="s">
        <v>7</v>
      </c>
      <c r="H2497" s="157" t="s">
        <v>12</v>
      </c>
      <c r="I2497" s="157" t="s">
        <v>994</v>
      </c>
      <c r="J2497" s="176" t="s">
        <v>660</v>
      </c>
      <c r="K2497" s="131"/>
      <c r="L2497" s="176" t="s">
        <v>7</v>
      </c>
      <c r="M2497" s="158"/>
      <c r="N2497" s="176" t="s">
        <v>7</v>
      </c>
    </row>
    <row r="2498" spans="1:14">
      <c r="A2498" s="88" t="s">
        <v>374</v>
      </c>
      <c r="B2498" s="28" t="s">
        <v>707</v>
      </c>
      <c r="C2498" s="79">
        <v>85000</v>
      </c>
      <c r="D2498" s="79"/>
      <c r="E2498" s="132">
        <v>104000</v>
      </c>
      <c r="F2498" s="63"/>
      <c r="G2498" s="79">
        <v>110843.16</v>
      </c>
      <c r="H2498" s="56" t="s">
        <v>1915</v>
      </c>
      <c r="I2498" s="52" t="s">
        <v>1353</v>
      </c>
      <c r="J2498" s="79">
        <v>54000</v>
      </c>
      <c r="K2498" s="79"/>
      <c r="L2498" s="79">
        <v>58200</v>
      </c>
      <c r="M2498" s="63"/>
      <c r="N2498" s="79">
        <v>50524.24</v>
      </c>
    </row>
    <row r="2499" spans="1:14">
      <c r="C2499" s="115"/>
      <c r="D2499" s="115"/>
      <c r="E2499" s="115"/>
      <c r="F2499" s="77"/>
      <c r="G2499" s="115"/>
      <c r="I2499" s="16"/>
      <c r="J2499" s="79">
        <v>0</v>
      </c>
      <c r="K2499" s="79"/>
      <c r="L2499" s="79">
        <v>0</v>
      </c>
      <c r="M2499" s="63"/>
      <c r="N2499" s="79">
        <v>0</v>
      </c>
    </row>
    <row r="2500" spans="1:14">
      <c r="C2500" s="115"/>
      <c r="D2500" s="115"/>
      <c r="E2500" s="115"/>
      <c r="F2500" s="77"/>
      <c r="G2500" s="115"/>
      <c r="H2500" s="88" t="s">
        <v>489</v>
      </c>
      <c r="I2500" s="28" t="s">
        <v>913</v>
      </c>
      <c r="J2500" s="79">
        <v>30000</v>
      </c>
      <c r="K2500" s="79"/>
      <c r="L2500" s="79">
        <v>82000</v>
      </c>
      <c r="M2500" s="63"/>
      <c r="N2500" s="79">
        <v>73499.56</v>
      </c>
    </row>
    <row r="2501" spans="1:14">
      <c r="C2501" s="115"/>
      <c r="D2501" s="115"/>
      <c r="E2501" s="115"/>
      <c r="F2501" s="77"/>
      <c r="G2501" s="115"/>
      <c r="H2501" s="62"/>
      <c r="I2501" s="16"/>
      <c r="J2501" s="79">
        <v>0</v>
      </c>
      <c r="K2501" s="79"/>
      <c r="L2501" s="79">
        <v>0</v>
      </c>
      <c r="M2501" s="63"/>
      <c r="N2501" s="79">
        <v>0</v>
      </c>
    </row>
    <row r="2502" spans="1:14">
      <c r="C2502" s="115"/>
      <c r="D2502" s="115"/>
      <c r="E2502" s="115"/>
      <c r="F2502" s="77"/>
      <c r="G2502" s="115"/>
      <c r="H2502" s="50" t="s">
        <v>1938</v>
      </c>
      <c r="I2502" s="52" t="s">
        <v>656</v>
      </c>
      <c r="J2502" s="79"/>
      <c r="K2502" s="79"/>
      <c r="L2502" s="79">
        <v>4000</v>
      </c>
      <c r="M2502" s="63"/>
      <c r="N2502" s="79">
        <v>3427.8</v>
      </c>
    </row>
    <row r="2503" spans="1:14">
      <c r="C2503" s="115"/>
      <c r="D2503" s="115"/>
      <c r="E2503" s="115"/>
      <c r="F2503" s="77"/>
      <c r="G2503" s="115"/>
      <c r="H2503" s="50"/>
      <c r="I2503" s="52"/>
      <c r="J2503" s="79">
        <v>0</v>
      </c>
      <c r="K2503" s="79"/>
      <c r="L2503" s="79">
        <v>0</v>
      </c>
      <c r="M2503" s="63"/>
      <c r="N2503" s="79">
        <v>0</v>
      </c>
    </row>
    <row r="2504" spans="1:14">
      <c r="C2504" s="115"/>
      <c r="D2504" s="115"/>
      <c r="E2504" s="115"/>
      <c r="F2504" s="77"/>
      <c r="G2504" s="115"/>
      <c r="H2504" s="50" t="s">
        <v>1940</v>
      </c>
      <c r="I2504" s="52" t="s">
        <v>914</v>
      </c>
      <c r="J2504" s="79">
        <v>1000</v>
      </c>
      <c r="K2504" s="79"/>
      <c r="L2504" s="79">
        <v>8000</v>
      </c>
      <c r="M2504" s="63"/>
      <c r="N2504" s="79">
        <v>8744.99</v>
      </c>
    </row>
    <row r="2505" spans="1:14">
      <c r="C2505" s="115"/>
      <c r="D2505" s="115"/>
      <c r="E2505" s="115"/>
      <c r="F2505" s="77"/>
      <c r="G2505" s="115"/>
      <c r="I2505" s="16"/>
      <c r="J2505" s="41"/>
      <c r="K2505" s="41"/>
      <c r="L2505" s="41"/>
      <c r="M2505" s="41"/>
      <c r="N2505" s="83"/>
    </row>
    <row r="2506" spans="1:14">
      <c r="C2506" s="115"/>
      <c r="D2506" s="115"/>
      <c r="E2506" s="115"/>
      <c r="F2506" s="77"/>
      <c r="G2506" s="115"/>
      <c r="I2506" s="16"/>
      <c r="J2506" s="41"/>
      <c r="K2506" s="41"/>
      <c r="L2506" s="41"/>
      <c r="M2506" s="41"/>
      <c r="N2506" s="83"/>
    </row>
    <row r="2507" spans="1:14">
      <c r="A2507" s="52"/>
      <c r="C2507" s="41"/>
      <c r="D2507" s="41"/>
      <c r="E2507" s="41"/>
      <c r="F2507" s="75"/>
      <c r="G2507" s="41"/>
      <c r="H2507" s="52"/>
      <c r="I2507" s="16"/>
      <c r="J2507" s="41"/>
      <c r="K2507" s="41"/>
      <c r="L2507" s="41"/>
      <c r="M2507" s="41"/>
      <c r="N2507" s="83"/>
    </row>
    <row r="2508" spans="1:14">
      <c r="A2508" s="52" t="s">
        <v>1510</v>
      </c>
      <c r="B2508" s="52" t="s">
        <v>1154</v>
      </c>
      <c r="C2508" s="110">
        <f>SUM(C2510:C2532)</f>
        <v>511000</v>
      </c>
      <c r="D2508" s="110"/>
      <c r="E2508" s="110">
        <f>SUM(E2510:E2532)</f>
        <v>672600</v>
      </c>
      <c r="F2508" s="110">
        <f>SUM(F2510:F2532)</f>
        <v>0</v>
      </c>
      <c r="G2508" s="110">
        <f>SUM(G2510:G2532)</f>
        <v>467449.95</v>
      </c>
      <c r="H2508" s="52" t="s">
        <v>450</v>
      </c>
      <c r="I2508" s="52" t="s">
        <v>1154</v>
      </c>
      <c r="J2508" s="41">
        <f>SUM(J2510:J2535)</f>
        <v>1165000</v>
      </c>
      <c r="K2508" s="41"/>
      <c r="L2508" s="41">
        <f>SUM(L2510:L2535)</f>
        <v>1209900</v>
      </c>
      <c r="M2508" s="41">
        <f>SUM(M2510:M2535)</f>
        <v>0</v>
      </c>
      <c r="N2508" s="41">
        <f>SUM(N2510:N2535)</f>
        <v>1195054.94</v>
      </c>
    </row>
    <row r="2509" spans="1:14">
      <c r="A2509" s="157" t="s">
        <v>12</v>
      </c>
      <c r="B2509" s="157" t="s">
        <v>994</v>
      </c>
      <c r="C2509" s="176" t="s">
        <v>660</v>
      </c>
      <c r="D2509" s="131"/>
      <c r="E2509" s="176" t="s">
        <v>7</v>
      </c>
      <c r="F2509" s="158"/>
      <c r="G2509" s="176" t="s">
        <v>7</v>
      </c>
      <c r="H2509" s="157" t="s">
        <v>12</v>
      </c>
      <c r="I2509" s="157" t="s">
        <v>994</v>
      </c>
      <c r="J2509" s="176" t="s">
        <v>660</v>
      </c>
      <c r="K2509" s="131"/>
      <c r="L2509" s="176" t="s">
        <v>7</v>
      </c>
      <c r="M2509" s="158"/>
      <c r="N2509" s="176" t="s">
        <v>7</v>
      </c>
    </row>
    <row r="2510" spans="1:14">
      <c r="A2510" s="50" t="s">
        <v>1277</v>
      </c>
      <c r="B2510" s="52" t="s">
        <v>5</v>
      </c>
      <c r="C2510" s="79">
        <v>45000</v>
      </c>
      <c r="D2510" s="79"/>
      <c r="E2510" s="132">
        <v>70000</v>
      </c>
      <c r="F2510" s="63"/>
      <c r="G2510" s="79">
        <v>40471.949999999997</v>
      </c>
      <c r="H2510" s="50" t="s">
        <v>1915</v>
      </c>
      <c r="I2510" s="52" t="s">
        <v>666</v>
      </c>
      <c r="J2510" s="79">
        <v>160000</v>
      </c>
      <c r="K2510" s="79"/>
      <c r="L2510" s="79">
        <v>135000</v>
      </c>
      <c r="M2510" s="63"/>
      <c r="N2510" s="79">
        <v>165277.07</v>
      </c>
    </row>
    <row r="2511" spans="1:14">
      <c r="A2511" s="50"/>
      <c r="B2511" s="52"/>
      <c r="C2511" s="79">
        <v>0</v>
      </c>
      <c r="D2511" s="79"/>
      <c r="E2511" s="132">
        <v>0</v>
      </c>
      <c r="F2511" s="63"/>
      <c r="G2511" s="79">
        <v>0</v>
      </c>
      <c r="H2511" s="50"/>
      <c r="I2511" s="52"/>
      <c r="J2511" s="79">
        <v>0</v>
      </c>
      <c r="K2511" s="79"/>
      <c r="L2511" s="79">
        <v>0</v>
      </c>
      <c r="M2511" s="63"/>
      <c r="N2511" s="79">
        <v>0</v>
      </c>
    </row>
    <row r="2512" spans="1:14">
      <c r="A2512" s="50" t="s">
        <v>997</v>
      </c>
      <c r="B2512" s="52" t="s">
        <v>1155</v>
      </c>
      <c r="C2512" s="79">
        <v>1000</v>
      </c>
      <c r="D2512" s="79"/>
      <c r="E2512" s="132">
        <v>15000</v>
      </c>
      <c r="F2512" s="63"/>
      <c r="G2512" s="79">
        <v>8965</v>
      </c>
      <c r="H2512" s="50" t="s">
        <v>1933</v>
      </c>
      <c r="I2512" s="52" t="s">
        <v>915</v>
      </c>
      <c r="J2512" s="79">
        <v>55000</v>
      </c>
      <c r="K2512" s="79"/>
      <c r="L2512" s="79">
        <v>85000</v>
      </c>
      <c r="M2512" s="63"/>
      <c r="N2512" s="79">
        <v>47631.74</v>
      </c>
    </row>
    <row r="2513" spans="1:14">
      <c r="C2513" s="79">
        <v>0</v>
      </c>
      <c r="D2513" s="79"/>
      <c r="E2513" s="132">
        <v>0</v>
      </c>
      <c r="F2513" s="63"/>
      <c r="G2513" s="79">
        <v>0</v>
      </c>
      <c r="H2513" s="50"/>
      <c r="I2513" s="52"/>
      <c r="J2513" s="79">
        <v>0</v>
      </c>
      <c r="K2513" s="79"/>
      <c r="L2513" s="79">
        <v>0</v>
      </c>
      <c r="M2513" s="63"/>
      <c r="N2513" s="79">
        <v>0</v>
      </c>
    </row>
    <row r="2514" spans="1:14">
      <c r="A2514" s="50" t="s">
        <v>1287</v>
      </c>
      <c r="B2514" s="52" t="s">
        <v>1153</v>
      </c>
      <c r="C2514" s="79">
        <v>20000</v>
      </c>
      <c r="D2514" s="79"/>
      <c r="E2514" s="132">
        <v>45000</v>
      </c>
      <c r="F2514" s="63"/>
      <c r="G2514" s="79">
        <v>31523</v>
      </c>
      <c r="H2514" s="50" t="s">
        <v>1925</v>
      </c>
      <c r="I2514" s="52" t="s">
        <v>1363</v>
      </c>
      <c r="J2514" s="79">
        <v>20000</v>
      </c>
      <c r="K2514" s="79"/>
      <c r="L2514" s="79">
        <v>15000</v>
      </c>
      <c r="M2514" s="63"/>
      <c r="N2514" s="79">
        <v>15154</v>
      </c>
    </row>
    <row r="2515" spans="1:14">
      <c r="C2515" s="79">
        <v>0</v>
      </c>
      <c r="D2515" s="79"/>
      <c r="E2515" s="132">
        <v>0</v>
      </c>
      <c r="F2515" s="63"/>
      <c r="G2515" s="79">
        <v>0</v>
      </c>
      <c r="H2515" s="56"/>
      <c r="I2515" s="16"/>
      <c r="J2515" s="79">
        <v>0</v>
      </c>
      <c r="K2515" s="79"/>
      <c r="L2515" s="79">
        <v>0</v>
      </c>
      <c r="M2515" s="63"/>
      <c r="N2515" s="79">
        <v>0</v>
      </c>
    </row>
    <row r="2516" spans="1:14">
      <c r="A2516" s="50" t="s">
        <v>1288</v>
      </c>
      <c r="B2516" s="52" t="s">
        <v>1156</v>
      </c>
      <c r="C2516" s="79">
        <v>25000</v>
      </c>
      <c r="D2516" s="79"/>
      <c r="E2516" s="132">
        <v>25000</v>
      </c>
      <c r="F2516" s="63"/>
      <c r="G2516" s="79">
        <v>30580</v>
      </c>
      <c r="H2516" s="50" t="s">
        <v>1938</v>
      </c>
      <c r="I2516" s="52" t="s">
        <v>670</v>
      </c>
      <c r="J2516" s="79">
        <v>65000</v>
      </c>
      <c r="K2516" s="79"/>
      <c r="L2516" s="79">
        <v>65000</v>
      </c>
      <c r="M2516" s="63"/>
      <c r="N2516" s="79">
        <v>58896.13</v>
      </c>
    </row>
    <row r="2517" spans="1:14">
      <c r="A2517" s="64"/>
      <c r="C2517" s="79">
        <v>0</v>
      </c>
      <c r="D2517" s="79"/>
      <c r="E2517" s="132">
        <v>0</v>
      </c>
      <c r="F2517" s="63"/>
      <c r="G2517" s="79">
        <v>0</v>
      </c>
      <c r="H2517" s="50"/>
      <c r="I2517" s="16"/>
      <c r="J2517" s="79">
        <v>0</v>
      </c>
      <c r="K2517" s="79"/>
      <c r="L2517" s="79">
        <v>0</v>
      </c>
      <c r="M2517" s="63"/>
      <c r="N2517" s="79">
        <v>0</v>
      </c>
    </row>
    <row r="2518" spans="1:14">
      <c r="A2518" s="50" t="s">
        <v>379</v>
      </c>
      <c r="B2518" s="52" t="s">
        <v>1157</v>
      </c>
      <c r="C2518" s="79">
        <v>5000</v>
      </c>
      <c r="D2518" s="79"/>
      <c r="E2518" s="132">
        <v>7600</v>
      </c>
      <c r="F2518" s="63"/>
      <c r="G2518" s="79">
        <v>5570</v>
      </c>
      <c r="H2518" s="50" t="s">
        <v>277</v>
      </c>
      <c r="I2518" s="52" t="s">
        <v>916</v>
      </c>
      <c r="J2518" s="79">
        <v>200000</v>
      </c>
      <c r="K2518" s="79"/>
      <c r="L2518" s="79">
        <v>250000</v>
      </c>
      <c r="M2518" s="63"/>
      <c r="N2518" s="79">
        <v>224538.1</v>
      </c>
    </row>
    <row r="2519" spans="1:14">
      <c r="A2519" s="50"/>
      <c r="C2519" s="79">
        <v>0</v>
      </c>
      <c r="D2519" s="79"/>
      <c r="E2519" s="132">
        <v>0</v>
      </c>
      <c r="F2519" s="63"/>
      <c r="G2519" s="79">
        <v>0</v>
      </c>
      <c r="H2519" s="50"/>
      <c r="I2519" s="16"/>
      <c r="J2519" s="79">
        <v>0</v>
      </c>
      <c r="K2519" s="79"/>
      <c r="L2519" s="79">
        <v>0</v>
      </c>
      <c r="M2519" s="63"/>
      <c r="N2519" s="79">
        <v>0</v>
      </c>
    </row>
    <row r="2520" spans="1:14">
      <c r="A2520" s="50" t="s">
        <v>386</v>
      </c>
      <c r="B2520" s="52" t="s">
        <v>1158</v>
      </c>
      <c r="C2520" s="79">
        <v>10000</v>
      </c>
      <c r="D2520" s="79"/>
      <c r="E2520" s="132">
        <v>15000</v>
      </c>
      <c r="F2520" s="63"/>
      <c r="G2520" s="79">
        <v>2522</v>
      </c>
      <c r="H2520" s="50" t="s">
        <v>1940</v>
      </c>
      <c r="I2520" s="52" t="s">
        <v>917</v>
      </c>
      <c r="J2520" s="79">
        <v>100000</v>
      </c>
      <c r="K2520" s="79"/>
      <c r="L2520" s="79">
        <v>82700</v>
      </c>
      <c r="M2520" s="63"/>
      <c r="N2520" s="79">
        <v>81686.399999999994</v>
      </c>
    </row>
    <row r="2521" spans="1:14">
      <c r="C2521" s="79">
        <v>0</v>
      </c>
      <c r="D2521" s="79"/>
      <c r="E2521" s="132">
        <v>0</v>
      </c>
      <c r="F2521" s="63"/>
      <c r="G2521" s="79">
        <v>0</v>
      </c>
      <c r="H2521" s="50"/>
      <c r="I2521" s="52"/>
      <c r="J2521" s="79">
        <v>0</v>
      </c>
      <c r="K2521" s="79"/>
      <c r="L2521" s="79">
        <v>0</v>
      </c>
      <c r="M2521" s="63"/>
      <c r="N2521" s="79">
        <v>0</v>
      </c>
    </row>
    <row r="2522" spans="1:14">
      <c r="A2522" s="50" t="s">
        <v>387</v>
      </c>
      <c r="B2522" s="52" t="s">
        <v>708</v>
      </c>
      <c r="C2522" s="79">
        <v>25000</v>
      </c>
      <c r="D2522" s="79"/>
      <c r="E2522" s="132">
        <v>25000</v>
      </c>
      <c r="F2522" s="63"/>
      <c r="G2522" s="79">
        <v>0</v>
      </c>
      <c r="H2522" s="50" t="s">
        <v>273</v>
      </c>
      <c r="I2522" s="52" t="s">
        <v>709</v>
      </c>
      <c r="J2522" s="79"/>
      <c r="K2522" s="79"/>
      <c r="L2522" s="79">
        <v>60000</v>
      </c>
      <c r="M2522" s="63"/>
      <c r="N2522" s="79">
        <v>58339</v>
      </c>
    </row>
    <row r="2523" spans="1:14">
      <c r="C2523" s="79">
        <v>0</v>
      </c>
      <c r="D2523" s="79"/>
      <c r="E2523" s="132">
        <v>0</v>
      </c>
      <c r="F2523" s="63"/>
      <c r="G2523" s="79">
        <v>0</v>
      </c>
      <c r="H2523" s="50"/>
      <c r="I2523" s="52"/>
      <c r="J2523" s="79">
        <v>0</v>
      </c>
      <c r="K2523" s="79"/>
      <c r="L2523" s="79">
        <v>0</v>
      </c>
      <c r="M2523" s="63"/>
      <c r="N2523" s="79">
        <v>0</v>
      </c>
    </row>
    <row r="2524" spans="1:14">
      <c r="A2524" s="50" t="s">
        <v>1616</v>
      </c>
      <c r="B2524" s="52" t="s">
        <v>1159</v>
      </c>
      <c r="C2524" s="79">
        <v>55000</v>
      </c>
      <c r="D2524" s="79"/>
      <c r="E2524" s="132">
        <v>55000</v>
      </c>
      <c r="F2524" s="63"/>
      <c r="G2524" s="79">
        <v>55000</v>
      </c>
      <c r="H2524" s="88" t="s">
        <v>451</v>
      </c>
      <c r="I2524" s="52" t="s">
        <v>1157</v>
      </c>
      <c r="J2524" s="79">
        <v>5000</v>
      </c>
      <c r="K2524" s="79"/>
      <c r="L2524" s="79">
        <v>7200</v>
      </c>
      <c r="M2524" s="63"/>
      <c r="N2524" s="79">
        <v>5569</v>
      </c>
    </row>
    <row r="2525" spans="1:14">
      <c r="A2525" s="62"/>
      <c r="C2525" s="79">
        <v>0</v>
      </c>
      <c r="D2525" s="79"/>
      <c r="E2525" s="132">
        <v>0</v>
      </c>
      <c r="F2525" s="63"/>
      <c r="G2525" s="79">
        <v>0</v>
      </c>
      <c r="H2525" s="62"/>
      <c r="I2525" s="16"/>
      <c r="J2525" s="79">
        <v>0</v>
      </c>
      <c r="K2525" s="79"/>
      <c r="L2525" s="79">
        <v>0</v>
      </c>
      <c r="M2525" s="63"/>
      <c r="N2525" s="79">
        <v>0</v>
      </c>
    </row>
    <row r="2526" spans="1:14">
      <c r="A2526" s="88" t="s">
        <v>388</v>
      </c>
      <c r="B2526" s="52" t="s">
        <v>1160</v>
      </c>
      <c r="C2526" s="79">
        <v>30000</v>
      </c>
      <c r="D2526" s="79"/>
      <c r="E2526" s="132">
        <v>30000</v>
      </c>
      <c r="F2526" s="63"/>
      <c r="G2526" s="79">
        <v>29000</v>
      </c>
      <c r="H2526" s="50" t="s">
        <v>271</v>
      </c>
      <c r="I2526" s="52" t="s">
        <v>1701</v>
      </c>
      <c r="J2526" s="79">
        <v>200000</v>
      </c>
      <c r="K2526" s="79"/>
      <c r="L2526" s="79">
        <v>150000</v>
      </c>
      <c r="M2526" s="63"/>
      <c r="N2526" s="79">
        <v>187732.58</v>
      </c>
    </row>
    <row r="2527" spans="1:14">
      <c r="B2527" s="52"/>
      <c r="C2527" s="79">
        <v>0</v>
      </c>
      <c r="D2527" s="79"/>
      <c r="E2527" s="132">
        <v>0</v>
      </c>
      <c r="F2527" s="63"/>
      <c r="G2527" s="79">
        <v>0</v>
      </c>
      <c r="H2527" s="50"/>
      <c r="I2527" s="52"/>
      <c r="J2527" s="79">
        <v>0</v>
      </c>
      <c r="K2527" s="79"/>
      <c r="L2527" s="79">
        <v>0</v>
      </c>
      <c r="M2527" s="63"/>
      <c r="N2527" s="79">
        <v>0</v>
      </c>
    </row>
    <row r="2528" spans="1:14">
      <c r="A2528" s="88" t="s">
        <v>1067</v>
      </c>
      <c r="B2528" s="52" t="s">
        <v>709</v>
      </c>
      <c r="C2528" s="79"/>
      <c r="D2528" s="79"/>
      <c r="E2528" s="132">
        <v>60000</v>
      </c>
      <c r="F2528" s="63"/>
      <c r="G2528" s="79">
        <v>0</v>
      </c>
      <c r="H2528" s="50" t="s">
        <v>1453</v>
      </c>
      <c r="I2528" s="52" t="s">
        <v>1153</v>
      </c>
      <c r="J2528" s="79">
        <v>35000</v>
      </c>
      <c r="K2528" s="79"/>
      <c r="L2528" s="79">
        <v>45000</v>
      </c>
      <c r="M2528" s="63"/>
      <c r="N2528" s="79">
        <v>43800.5</v>
      </c>
    </row>
    <row r="2529" spans="1:14">
      <c r="C2529" s="79">
        <v>0</v>
      </c>
      <c r="D2529" s="79"/>
      <c r="E2529" s="132">
        <v>0</v>
      </c>
      <c r="F2529" s="63"/>
      <c r="G2529" s="79">
        <v>0</v>
      </c>
      <c r="H2529" s="50"/>
      <c r="I2529" s="52"/>
      <c r="J2529" s="79">
        <v>0</v>
      </c>
      <c r="K2529" s="79"/>
      <c r="L2529" s="79">
        <v>0</v>
      </c>
      <c r="M2529" s="63"/>
      <c r="N2529" s="79">
        <v>0</v>
      </c>
    </row>
    <row r="2530" spans="1:14">
      <c r="A2530" s="50" t="s">
        <v>248</v>
      </c>
      <c r="B2530" s="52" t="s">
        <v>1161</v>
      </c>
      <c r="C2530" s="79">
        <v>75000</v>
      </c>
      <c r="D2530" s="79"/>
      <c r="E2530" s="132">
        <v>75000</v>
      </c>
      <c r="F2530" s="63"/>
      <c r="G2530" s="79">
        <v>27884</v>
      </c>
      <c r="H2530" s="50" t="s">
        <v>272</v>
      </c>
      <c r="I2530" s="52" t="s">
        <v>1158</v>
      </c>
      <c r="J2530" s="79">
        <v>10000</v>
      </c>
      <c r="K2530" s="79"/>
      <c r="L2530" s="79">
        <v>15000</v>
      </c>
      <c r="M2530" s="63"/>
      <c r="N2530" s="79">
        <v>2522</v>
      </c>
    </row>
    <row r="2531" spans="1:14">
      <c r="A2531" s="62"/>
      <c r="C2531" s="79">
        <v>0</v>
      </c>
      <c r="D2531" s="79"/>
      <c r="E2531" s="132">
        <v>0</v>
      </c>
      <c r="F2531" s="63"/>
      <c r="G2531" s="79">
        <v>0</v>
      </c>
      <c r="H2531" s="50"/>
      <c r="I2531" s="52"/>
      <c r="J2531" s="79">
        <v>0</v>
      </c>
      <c r="K2531" s="79"/>
      <c r="L2531" s="79">
        <v>0</v>
      </c>
      <c r="M2531" s="63"/>
      <c r="N2531" s="79">
        <v>0</v>
      </c>
    </row>
    <row r="2532" spans="1:14">
      <c r="A2532" s="50" t="s">
        <v>1710</v>
      </c>
      <c r="B2532" s="52" t="s">
        <v>1646</v>
      </c>
      <c r="C2532" s="79">
        <v>220000</v>
      </c>
      <c r="D2532" s="79"/>
      <c r="E2532" s="132">
        <v>250000</v>
      </c>
      <c r="F2532" s="63"/>
      <c r="G2532" s="79">
        <v>235934</v>
      </c>
      <c r="H2532" s="50" t="s">
        <v>274</v>
      </c>
      <c r="I2532" s="52" t="s">
        <v>708</v>
      </c>
      <c r="J2532" s="79">
        <v>95000</v>
      </c>
      <c r="K2532" s="79"/>
      <c r="L2532" s="79">
        <v>50000</v>
      </c>
      <c r="M2532" s="63"/>
      <c r="N2532" s="79">
        <v>31896</v>
      </c>
    </row>
    <row r="2533" spans="1:14">
      <c r="A2533" s="62"/>
      <c r="C2533" s="41"/>
      <c r="D2533" s="41"/>
      <c r="E2533" s="41"/>
      <c r="F2533" s="75"/>
      <c r="G2533" s="41">
        <v>0</v>
      </c>
      <c r="H2533" s="50"/>
      <c r="I2533" s="52"/>
      <c r="J2533" s="79">
        <v>0</v>
      </c>
      <c r="K2533" s="79"/>
      <c r="L2533" s="79">
        <v>0</v>
      </c>
      <c r="M2533" s="63"/>
      <c r="N2533" s="79">
        <v>0</v>
      </c>
    </row>
    <row r="2534" spans="1:14">
      <c r="A2534" s="50"/>
      <c r="B2534" s="52"/>
      <c r="C2534" s="41"/>
      <c r="D2534" s="41"/>
      <c r="E2534" s="41"/>
      <c r="F2534" s="75"/>
      <c r="G2534" s="41"/>
      <c r="H2534" s="56" t="s">
        <v>1452</v>
      </c>
      <c r="I2534" s="52" t="s">
        <v>1646</v>
      </c>
      <c r="J2534" s="79">
        <v>220000</v>
      </c>
      <c r="K2534" s="79"/>
      <c r="L2534" s="79">
        <v>250000</v>
      </c>
      <c r="M2534" s="63"/>
      <c r="N2534" s="79">
        <v>272012.42</v>
      </c>
    </row>
    <row r="2535" spans="1:14">
      <c r="A2535" s="50"/>
      <c r="B2535" s="52"/>
      <c r="C2535" s="41"/>
      <c r="D2535" s="41"/>
      <c r="E2535" s="41"/>
      <c r="F2535" s="75"/>
      <c r="G2535" s="41"/>
      <c r="H2535" s="56"/>
      <c r="I2535" s="52"/>
      <c r="J2535" s="79"/>
      <c r="K2535" s="79"/>
      <c r="L2535" s="79"/>
      <c r="M2535" s="63"/>
      <c r="N2535" s="79"/>
    </row>
    <row r="2536" spans="1:14">
      <c r="A2536" s="50"/>
      <c r="B2536" s="52"/>
      <c r="C2536" s="41"/>
      <c r="D2536" s="41"/>
      <c r="E2536" s="115"/>
      <c r="F2536" s="75"/>
      <c r="G2536" s="41"/>
      <c r="H2536" s="50"/>
      <c r="I2536" s="52"/>
      <c r="J2536" s="41"/>
      <c r="K2536" s="41"/>
      <c r="L2536" s="41"/>
      <c r="M2536" s="41"/>
      <c r="N2536" s="83"/>
    </row>
    <row r="2537" spans="1:14">
      <c r="A2537" s="52">
        <v>369</v>
      </c>
      <c r="B2537" s="52" t="s">
        <v>2023</v>
      </c>
      <c r="C2537" s="83">
        <f>SUM(C2539:C2541)</f>
        <v>185000</v>
      </c>
      <c r="D2537" s="83"/>
      <c r="E2537" s="83">
        <f>SUM(E2539:E2541)</f>
        <v>125000</v>
      </c>
      <c r="F2537" s="83">
        <f>SUM(F2539:F2541)</f>
        <v>0</v>
      </c>
      <c r="G2537" s="83">
        <f>SUM(G2539:G2541)</f>
        <v>341353</v>
      </c>
      <c r="H2537" s="52">
        <v>869</v>
      </c>
      <c r="I2537" s="52" t="s">
        <v>2023</v>
      </c>
      <c r="J2537" s="41">
        <f>SUM(J2539:J2551)</f>
        <v>723800</v>
      </c>
      <c r="K2537" s="41"/>
      <c r="L2537" s="41">
        <f>SUM(L2539:L2551)</f>
        <v>609800</v>
      </c>
      <c r="M2537" s="41">
        <f>SUM(M2539:M2551)</f>
        <v>0</v>
      </c>
      <c r="N2537" s="41">
        <f>SUM(N2539:N2551)</f>
        <v>838565.85</v>
      </c>
    </row>
    <row r="2538" spans="1:14">
      <c r="A2538" s="157" t="s">
        <v>12</v>
      </c>
      <c r="B2538" s="157" t="s">
        <v>994</v>
      </c>
      <c r="C2538" s="176" t="s">
        <v>660</v>
      </c>
      <c r="D2538" s="131"/>
      <c r="E2538" s="176" t="s">
        <v>7</v>
      </c>
      <c r="F2538" s="158"/>
      <c r="G2538" s="176" t="s">
        <v>7</v>
      </c>
      <c r="H2538" s="157" t="s">
        <v>12</v>
      </c>
      <c r="I2538" s="157" t="s">
        <v>994</v>
      </c>
      <c r="J2538" s="176" t="s">
        <v>660</v>
      </c>
      <c r="K2538" s="131"/>
      <c r="L2538" s="176" t="s">
        <v>7</v>
      </c>
      <c r="M2538" s="158"/>
      <c r="N2538" s="176" t="s">
        <v>7</v>
      </c>
    </row>
    <row r="2539" spans="1:14">
      <c r="A2539" s="52" t="s">
        <v>997</v>
      </c>
      <c r="B2539" s="16" t="s">
        <v>2024</v>
      </c>
      <c r="C2539" s="79">
        <v>3000</v>
      </c>
      <c r="D2539" s="79"/>
      <c r="E2539" s="132">
        <v>10000</v>
      </c>
      <c r="F2539" s="63"/>
      <c r="G2539" s="79">
        <v>3900</v>
      </c>
      <c r="H2539" s="52" t="s">
        <v>1915</v>
      </c>
      <c r="I2539" s="16" t="s">
        <v>738</v>
      </c>
      <c r="J2539" s="79">
        <v>450000</v>
      </c>
      <c r="K2539" s="79"/>
      <c r="L2539" s="79">
        <v>442000</v>
      </c>
      <c r="M2539" s="63"/>
      <c r="N2539" s="79">
        <v>412600.72</v>
      </c>
    </row>
    <row r="2540" spans="1:14">
      <c r="A2540" s="52"/>
      <c r="C2540" s="79"/>
      <c r="D2540" s="79"/>
      <c r="E2540" s="132"/>
      <c r="F2540" s="63"/>
      <c r="G2540" s="79"/>
      <c r="H2540" s="52"/>
      <c r="I2540" s="16"/>
      <c r="J2540" s="79"/>
      <c r="K2540" s="79"/>
      <c r="L2540" s="79"/>
      <c r="M2540" s="63"/>
      <c r="N2540" s="79"/>
    </row>
    <row r="2541" spans="1:14">
      <c r="A2541" s="52" t="s">
        <v>1258</v>
      </c>
      <c r="B2541" s="52" t="s">
        <v>1597</v>
      </c>
      <c r="C2541" s="79">
        <v>182000</v>
      </c>
      <c r="D2541" s="79"/>
      <c r="E2541" s="132">
        <v>115000</v>
      </c>
      <c r="F2541" s="63"/>
      <c r="G2541" s="79">
        <v>337453</v>
      </c>
      <c r="H2541" s="50" t="s">
        <v>1933</v>
      </c>
      <c r="I2541" s="16" t="s">
        <v>2155</v>
      </c>
      <c r="J2541" s="79">
        <v>100000</v>
      </c>
      <c r="K2541" s="79"/>
      <c r="L2541" s="79">
        <v>100000</v>
      </c>
      <c r="M2541" s="63"/>
      <c r="N2541" s="79">
        <v>106637.23</v>
      </c>
    </row>
    <row r="2542" spans="1:14">
      <c r="A2542" s="50"/>
      <c r="C2542" s="79"/>
      <c r="D2542" s="79"/>
      <c r="E2542" s="132"/>
      <c r="F2542" s="63"/>
      <c r="G2542" s="79"/>
      <c r="H2542" s="50"/>
      <c r="I2542" s="16"/>
      <c r="J2542" s="79"/>
      <c r="K2542" s="79"/>
      <c r="L2542" s="79"/>
      <c r="M2542" s="63"/>
      <c r="N2542" s="79"/>
    </row>
    <row r="2543" spans="1:14">
      <c r="H2543" s="50" t="s">
        <v>1932</v>
      </c>
      <c r="I2543" s="16" t="s">
        <v>1369</v>
      </c>
      <c r="J2543" s="79">
        <v>500</v>
      </c>
      <c r="K2543" s="79"/>
      <c r="L2543" s="79">
        <v>500</v>
      </c>
      <c r="M2543" s="63"/>
      <c r="N2543" s="79">
        <v>0</v>
      </c>
    </row>
    <row r="2544" spans="1:14">
      <c r="A2544" s="50"/>
      <c r="C2544" s="132">
        <v>0</v>
      </c>
      <c r="D2544" s="132"/>
      <c r="E2544" s="136"/>
      <c r="F2544" s="63"/>
      <c r="G2544" s="132">
        <v>0</v>
      </c>
      <c r="H2544" s="50"/>
      <c r="I2544" s="16"/>
      <c r="J2544" s="79">
        <v>0</v>
      </c>
      <c r="K2544" s="79"/>
      <c r="L2544" s="79">
        <v>0</v>
      </c>
      <c r="M2544" s="63"/>
      <c r="N2544" s="79">
        <v>0</v>
      </c>
    </row>
    <row r="2545" spans="1:15">
      <c r="A2545" s="52"/>
      <c r="B2545" s="52"/>
      <c r="C2545" s="132"/>
      <c r="D2545" s="132"/>
      <c r="E2545" s="41"/>
      <c r="F2545" s="63"/>
      <c r="G2545" s="132"/>
      <c r="H2545" s="52" t="s">
        <v>1923</v>
      </c>
      <c r="I2545" s="52" t="s">
        <v>1361</v>
      </c>
      <c r="J2545" s="79">
        <v>5900</v>
      </c>
      <c r="K2545" s="79"/>
      <c r="L2545" s="79">
        <v>7000</v>
      </c>
      <c r="M2545" s="63"/>
      <c r="N2545" s="79">
        <v>5832.13</v>
      </c>
    </row>
    <row r="2546" spans="1:15">
      <c r="A2546" s="50"/>
      <c r="B2546" s="52"/>
      <c r="C2546" s="132">
        <v>0</v>
      </c>
      <c r="D2546" s="132"/>
      <c r="E2546" s="41"/>
      <c r="F2546" s="63"/>
      <c r="G2546" s="132">
        <v>0</v>
      </c>
      <c r="H2546" s="50"/>
      <c r="I2546" s="52"/>
      <c r="J2546" s="79">
        <v>0</v>
      </c>
      <c r="K2546" s="79"/>
      <c r="L2546" s="79">
        <v>0</v>
      </c>
      <c r="M2546" s="63"/>
      <c r="N2546" s="79">
        <v>0</v>
      </c>
    </row>
    <row r="2547" spans="1:15">
      <c r="A2547" s="52"/>
      <c r="B2547" s="52"/>
      <c r="C2547" s="41">
        <v>0</v>
      </c>
      <c r="D2547" s="41"/>
      <c r="E2547" s="41"/>
      <c r="F2547" s="75"/>
      <c r="G2547" s="41">
        <v>0</v>
      </c>
      <c r="H2547" s="52" t="s">
        <v>1926</v>
      </c>
      <c r="I2547" s="52" t="s">
        <v>1364</v>
      </c>
      <c r="J2547" s="79">
        <v>4900</v>
      </c>
      <c r="K2547" s="79"/>
      <c r="L2547" s="79">
        <v>4900</v>
      </c>
      <c r="M2547" s="63"/>
      <c r="N2547" s="79">
        <v>4666.63</v>
      </c>
    </row>
    <row r="2548" spans="1:15">
      <c r="A2548" s="48"/>
      <c r="B2548" s="48"/>
      <c r="C2548" s="41">
        <v>0</v>
      </c>
      <c r="D2548" s="41"/>
      <c r="E2548" s="41"/>
      <c r="F2548" s="75"/>
      <c r="G2548" s="41">
        <v>0</v>
      </c>
      <c r="H2548" s="48"/>
      <c r="I2548" s="48"/>
      <c r="J2548" s="79">
        <v>0</v>
      </c>
      <c r="K2548" s="79"/>
      <c r="L2548" s="79">
        <v>0</v>
      </c>
      <c r="M2548" s="63"/>
      <c r="N2548" s="79">
        <v>0</v>
      </c>
    </row>
    <row r="2549" spans="1:15">
      <c r="A2549" s="52"/>
      <c r="B2549" s="52"/>
      <c r="C2549" s="41">
        <v>0</v>
      </c>
      <c r="D2549" s="41"/>
      <c r="E2549" s="41"/>
      <c r="F2549" s="75"/>
      <c r="G2549" s="41">
        <v>0</v>
      </c>
      <c r="H2549" s="52" t="s">
        <v>1927</v>
      </c>
      <c r="I2549" s="52" t="s">
        <v>818</v>
      </c>
      <c r="J2549" s="79">
        <v>2500</v>
      </c>
      <c r="K2549" s="79"/>
      <c r="L2549" s="79">
        <v>1200</v>
      </c>
      <c r="M2549" s="63"/>
      <c r="N2549" s="79">
        <v>2335.29</v>
      </c>
    </row>
    <row r="2550" spans="1:15">
      <c r="A2550" s="48"/>
      <c r="B2550" s="48"/>
      <c r="C2550" s="41">
        <v>0</v>
      </c>
      <c r="D2550" s="41"/>
      <c r="E2550" s="132"/>
      <c r="F2550" s="75"/>
      <c r="G2550" s="41">
        <v>0</v>
      </c>
      <c r="H2550" s="48"/>
      <c r="I2550" s="48"/>
      <c r="J2550" s="79">
        <v>0</v>
      </c>
      <c r="K2550" s="79"/>
      <c r="L2550" s="79">
        <v>0</v>
      </c>
      <c r="M2550" s="63"/>
      <c r="N2550" s="79">
        <v>0</v>
      </c>
    </row>
    <row r="2551" spans="1:15">
      <c r="A2551" s="52"/>
      <c r="C2551" s="41">
        <v>0</v>
      </c>
      <c r="D2551" s="41"/>
      <c r="E2551" s="41"/>
      <c r="F2551" s="75"/>
      <c r="G2551" s="41">
        <v>0</v>
      </c>
      <c r="H2551" s="52" t="s">
        <v>277</v>
      </c>
      <c r="I2551" s="16" t="s">
        <v>657</v>
      </c>
      <c r="J2551" s="79">
        <v>160000</v>
      </c>
      <c r="K2551" s="79"/>
      <c r="L2551" s="79">
        <v>54200</v>
      </c>
      <c r="M2551" s="63"/>
      <c r="N2551" s="79">
        <v>306493.84999999998</v>
      </c>
    </row>
    <row r="2552" spans="1:15">
      <c r="A2552" s="48"/>
      <c r="B2552" s="48"/>
      <c r="C2552" s="41"/>
      <c r="D2552" s="41"/>
      <c r="E2552" s="115"/>
      <c r="F2552" s="75"/>
      <c r="G2552" s="41"/>
      <c r="H2552" s="52"/>
      <c r="I2552" s="83" t="s">
        <v>1598</v>
      </c>
      <c r="J2552" s="41" t="s">
        <v>11</v>
      </c>
      <c r="K2552" s="41"/>
      <c r="L2552" s="41"/>
      <c r="M2552" s="41"/>
      <c r="N2552" s="79">
        <v>0</v>
      </c>
    </row>
    <row r="2553" spans="1:15">
      <c r="A2553" s="48"/>
      <c r="B2553" s="48"/>
      <c r="C2553" s="41"/>
      <c r="D2553" s="41"/>
      <c r="E2553" s="115"/>
      <c r="F2553" s="75"/>
      <c r="G2553" s="41"/>
      <c r="H2553" s="52"/>
      <c r="I2553" s="83"/>
      <c r="J2553" s="41"/>
      <c r="K2553" s="41"/>
      <c r="L2553" s="41"/>
      <c r="M2553" s="41"/>
      <c r="N2553" s="79"/>
    </row>
    <row r="2554" spans="1:15">
      <c r="A2554" s="48"/>
      <c r="B2554" s="48"/>
      <c r="C2554" s="41"/>
      <c r="D2554" s="41"/>
      <c r="E2554" s="115"/>
      <c r="F2554" s="75"/>
      <c r="G2554" s="41"/>
      <c r="H2554" s="52"/>
      <c r="I2554" s="83"/>
      <c r="J2554" s="41"/>
      <c r="K2554" s="41"/>
      <c r="L2554" s="41"/>
      <c r="M2554" s="41"/>
      <c r="N2554" s="79"/>
    </row>
    <row r="2555" spans="1:15">
      <c r="A2555" s="48"/>
      <c r="B2555" s="48"/>
      <c r="C2555" s="41">
        <f>SUM(C2557:C2559)</f>
        <v>0</v>
      </c>
      <c r="D2555" s="41"/>
      <c r="E2555" s="41">
        <f>SUM(E2557:E2559)</f>
        <v>0</v>
      </c>
      <c r="F2555" s="41">
        <f>SUM(F2557:F2559)</f>
        <v>0</v>
      </c>
      <c r="G2555" s="41">
        <f>SUM(G2557:G2559)</f>
        <v>0</v>
      </c>
      <c r="H2555" s="50">
        <v>6151</v>
      </c>
      <c r="I2555" s="83" t="s">
        <v>22</v>
      </c>
      <c r="J2555" s="41">
        <f>SUM(J2557:J2559)</f>
        <v>221100</v>
      </c>
      <c r="K2555" s="41"/>
      <c r="L2555" s="41">
        <f>SUM(L2557:L2559)</f>
        <v>220000</v>
      </c>
      <c r="M2555" s="41">
        <f>SUM(M2557:M2559)</f>
        <v>0</v>
      </c>
      <c r="N2555" s="41">
        <f>SUM(N2557:N2559)</f>
        <v>161377.82999999999</v>
      </c>
      <c r="O2555" s="41">
        <f>SUM(O2557:O2559)</f>
        <v>0</v>
      </c>
    </row>
    <row r="2556" spans="1:15">
      <c r="A2556" s="157"/>
      <c r="B2556" s="157"/>
      <c r="C2556" s="176"/>
      <c r="D2556" s="131"/>
      <c r="E2556" s="176"/>
      <c r="F2556" s="158"/>
      <c r="G2556" s="176"/>
      <c r="H2556" s="157" t="s">
        <v>12</v>
      </c>
      <c r="I2556" s="157" t="s">
        <v>994</v>
      </c>
      <c r="J2556" s="176" t="s">
        <v>660</v>
      </c>
      <c r="K2556" s="131"/>
      <c r="L2556" s="176" t="s">
        <v>7</v>
      </c>
      <c r="M2556" s="158"/>
      <c r="N2556" s="176" t="s">
        <v>7</v>
      </c>
    </row>
    <row r="2557" spans="1:15">
      <c r="A2557" s="54"/>
      <c r="B2557" s="54"/>
      <c r="C2557" s="136"/>
      <c r="D2557" s="136"/>
      <c r="E2557" s="136"/>
      <c r="F2557" s="76"/>
      <c r="G2557" s="136"/>
      <c r="H2557" s="50" t="s">
        <v>487</v>
      </c>
      <c r="I2557" s="52" t="s">
        <v>666</v>
      </c>
      <c r="J2557" s="136">
        <v>186100</v>
      </c>
      <c r="K2557" s="136"/>
      <c r="L2557" s="136">
        <v>170000</v>
      </c>
      <c r="M2557" s="136"/>
      <c r="N2557" s="105">
        <v>150000</v>
      </c>
    </row>
    <row r="2558" spans="1:15">
      <c r="A2558" s="54"/>
      <c r="B2558" s="54"/>
      <c r="C2558" s="136"/>
      <c r="D2558" s="136"/>
      <c r="E2558" s="136"/>
      <c r="F2558" s="76"/>
      <c r="G2558" s="136"/>
      <c r="H2558" s="54"/>
      <c r="I2558" s="54"/>
      <c r="J2558" s="136"/>
      <c r="K2558" s="136"/>
      <c r="L2558" s="136"/>
      <c r="M2558" s="136"/>
      <c r="N2558" s="105"/>
    </row>
    <row r="2559" spans="1:15">
      <c r="A2559" s="52"/>
      <c r="B2559" s="52"/>
      <c r="C2559" s="115"/>
      <c r="D2559" s="115"/>
      <c r="E2559" s="115"/>
      <c r="F2559" s="77"/>
      <c r="G2559" s="115"/>
      <c r="H2559" s="52" t="s">
        <v>270</v>
      </c>
      <c r="I2559" s="52" t="s">
        <v>260</v>
      </c>
      <c r="J2559" s="79">
        <v>35000</v>
      </c>
      <c r="K2559" s="79"/>
      <c r="L2559" s="79">
        <v>50000</v>
      </c>
      <c r="M2559" s="63"/>
      <c r="N2559" s="79">
        <v>11377.83</v>
      </c>
    </row>
    <row r="2560" spans="1:15">
      <c r="A2560" s="52"/>
      <c r="B2560" s="52"/>
      <c r="C2560" s="115"/>
      <c r="D2560" s="115"/>
      <c r="E2560" s="115"/>
      <c r="F2560" s="77"/>
      <c r="G2560" s="115"/>
      <c r="H2560" s="52"/>
      <c r="I2560" s="52"/>
      <c r="J2560" s="79"/>
      <c r="K2560" s="79"/>
      <c r="L2560" s="79"/>
      <c r="M2560" s="63"/>
      <c r="N2560" s="79"/>
    </row>
    <row r="2561" spans="1:14">
      <c r="A2561" s="50"/>
      <c r="B2561" s="52"/>
      <c r="C2561" s="41"/>
      <c r="D2561" s="41"/>
      <c r="E2561" s="115"/>
      <c r="F2561" s="75"/>
      <c r="G2561" s="41"/>
      <c r="H2561" s="50"/>
      <c r="I2561" s="52"/>
      <c r="J2561" s="41"/>
      <c r="K2561" s="41"/>
      <c r="L2561" s="41"/>
      <c r="M2561" s="41"/>
      <c r="N2561" s="83"/>
    </row>
    <row r="2562" spans="1:14">
      <c r="A2562" s="52" t="s">
        <v>1511</v>
      </c>
      <c r="B2562" s="52" t="s">
        <v>1162</v>
      </c>
      <c r="C2562" s="83">
        <f>SUM(C2564,C2609,C2662,C2724,C2807,C2885,C2961,C2997,C3037)</f>
        <v>30432500</v>
      </c>
      <c r="D2562" s="83"/>
      <c r="E2562" s="83">
        <f>SUM(E2564,E2609,E2662,E2724,E2807,E2885,E2961,E2997,E3037)</f>
        <v>30403000</v>
      </c>
      <c r="F2562" s="83">
        <f>SUM(F2564,F2609,F2662,F2724,F2807,F2885,F2961,F2997,F3037)</f>
        <v>0</v>
      </c>
      <c r="G2562" s="83">
        <f>SUM(G2564,G2609,G2662,G2724,G2807,G2885,G2961,G2997,G3037)</f>
        <v>29588958.419999998</v>
      </c>
      <c r="H2562" s="52" t="s">
        <v>2110</v>
      </c>
      <c r="I2562" s="52" t="s">
        <v>1162</v>
      </c>
      <c r="J2562" s="83">
        <f>SUM(J2564,J2609,J2662,J2724,J2807,J2885,J2961,J2997,J3037)</f>
        <v>47894800</v>
      </c>
      <c r="K2562" s="83"/>
      <c r="L2562" s="83">
        <f>SUM(L2564,L2609,L2662,L2724,L2807,L2885,L2961,L2997,L3037)</f>
        <v>47314600</v>
      </c>
      <c r="M2562" s="83">
        <f>SUM(M2564,M2609,M2662,M2724,M2807,M2885,M2961,M2997,M3037)</f>
        <v>0</v>
      </c>
      <c r="N2562" s="83">
        <f>SUM(N2564,N2609,N2662,N2724,N2807,N2885,N2961,N2997,N3037)</f>
        <v>46623595.919999987</v>
      </c>
    </row>
    <row r="2563" spans="1:14">
      <c r="A2563" s="129" t="s">
        <v>8</v>
      </c>
      <c r="B2563" s="37" t="s">
        <v>1306</v>
      </c>
      <c r="C2563" s="129" t="s">
        <v>8</v>
      </c>
      <c r="D2563" s="129"/>
      <c r="E2563" s="104" t="s">
        <v>8</v>
      </c>
      <c r="F2563" s="47"/>
      <c r="G2563" s="129" t="s">
        <v>8</v>
      </c>
      <c r="H2563" s="129" t="s">
        <v>8</v>
      </c>
      <c r="I2563" s="129" t="s">
        <v>8</v>
      </c>
      <c r="J2563" s="129" t="s">
        <v>8</v>
      </c>
      <c r="K2563" s="129"/>
      <c r="L2563" s="129" t="s">
        <v>8</v>
      </c>
      <c r="M2563" s="48"/>
      <c r="N2563" s="129" t="s">
        <v>8</v>
      </c>
    </row>
    <row r="2564" spans="1:14">
      <c r="A2564" s="52" t="s">
        <v>1512</v>
      </c>
      <c r="B2564" s="52" t="s">
        <v>1163</v>
      </c>
      <c r="C2564" s="41">
        <f>SUM(C2566:C2572)</f>
        <v>3075000</v>
      </c>
      <c r="D2564" s="41"/>
      <c r="E2564" s="41">
        <f>SUM(E2566:E2572)</f>
        <v>3878400</v>
      </c>
      <c r="F2564" s="41">
        <f>SUM(F2566:F2572)</f>
        <v>0</v>
      </c>
      <c r="G2564" s="41">
        <f>SUM(G2566:G2572)</f>
        <v>3179556</v>
      </c>
      <c r="H2564" s="52" t="s">
        <v>1524</v>
      </c>
      <c r="I2564" s="52" t="s">
        <v>1163</v>
      </c>
      <c r="J2564" s="41">
        <f>SUM(J2566:J2607)</f>
        <v>10638000</v>
      </c>
      <c r="K2564" s="41"/>
      <c r="L2564" s="41">
        <f>SUM(L2566:L2607)</f>
        <v>10768400</v>
      </c>
      <c r="M2564" s="41">
        <f>SUM(M2566:M2607)</f>
        <v>0</v>
      </c>
      <c r="N2564" s="41">
        <f>SUM(N2566:N2607)</f>
        <v>10346317.16</v>
      </c>
    </row>
    <row r="2565" spans="1:14">
      <c r="A2565" s="157" t="s">
        <v>12</v>
      </c>
      <c r="B2565" s="157" t="s">
        <v>994</v>
      </c>
      <c r="C2565" s="176" t="s">
        <v>660</v>
      </c>
      <c r="D2565" s="131"/>
      <c r="E2565" s="176" t="s">
        <v>7</v>
      </c>
      <c r="F2565" s="158"/>
      <c r="G2565" s="176" t="s">
        <v>7</v>
      </c>
      <c r="H2565" s="157" t="s">
        <v>12</v>
      </c>
      <c r="I2565" s="157" t="s">
        <v>994</v>
      </c>
      <c r="J2565" s="176" t="s">
        <v>660</v>
      </c>
      <c r="K2565" s="131"/>
      <c r="L2565" s="176" t="s">
        <v>7</v>
      </c>
      <c r="M2565" s="158"/>
      <c r="N2565" s="176" t="s">
        <v>7</v>
      </c>
    </row>
    <row r="2566" spans="1:14">
      <c r="A2566" s="50" t="s">
        <v>1733</v>
      </c>
      <c r="B2566" s="52" t="s">
        <v>1164</v>
      </c>
      <c r="C2566" s="79">
        <v>3000000</v>
      </c>
      <c r="D2566" s="79"/>
      <c r="E2566" s="132">
        <v>3600000</v>
      </c>
      <c r="F2566" s="63"/>
      <c r="G2566" s="79">
        <v>3001101</v>
      </c>
      <c r="H2566" s="50" t="s">
        <v>1915</v>
      </c>
      <c r="I2566" s="52" t="s">
        <v>1353</v>
      </c>
      <c r="J2566" s="79">
        <v>9530000</v>
      </c>
      <c r="K2566" s="79"/>
      <c r="L2566" s="79">
        <v>9530000</v>
      </c>
      <c r="M2566" s="63"/>
      <c r="N2566" s="79">
        <v>9264577.5199999996</v>
      </c>
    </row>
    <row r="2567" spans="1:14">
      <c r="C2567" s="79">
        <v>0</v>
      </c>
      <c r="D2567" s="79"/>
      <c r="E2567" s="132">
        <v>0</v>
      </c>
      <c r="F2567" s="63"/>
      <c r="G2567" s="79">
        <v>0</v>
      </c>
      <c r="H2567" s="50"/>
      <c r="I2567" s="52"/>
      <c r="J2567" s="79">
        <v>0</v>
      </c>
      <c r="K2567" s="79"/>
      <c r="L2567" s="79">
        <v>0</v>
      </c>
      <c r="M2567" s="63"/>
      <c r="N2567" s="79">
        <v>0</v>
      </c>
    </row>
    <row r="2568" spans="1:14">
      <c r="A2568" s="50" t="s">
        <v>1108</v>
      </c>
      <c r="B2568" s="52" t="s">
        <v>2024</v>
      </c>
      <c r="C2568" s="79">
        <v>0</v>
      </c>
      <c r="D2568" s="79"/>
      <c r="E2568" s="132">
        <v>200000</v>
      </c>
      <c r="F2568" s="63"/>
      <c r="G2568" s="79">
        <v>104896</v>
      </c>
      <c r="H2568" s="50" t="s">
        <v>1932</v>
      </c>
      <c r="I2568" s="16" t="s">
        <v>1703</v>
      </c>
      <c r="J2568" s="79">
        <v>75000</v>
      </c>
      <c r="K2568" s="79"/>
      <c r="L2568" s="79">
        <v>153000</v>
      </c>
      <c r="M2568" s="63"/>
      <c r="N2568" s="79">
        <v>77636.27</v>
      </c>
    </row>
    <row r="2569" spans="1:14">
      <c r="C2569" s="79">
        <v>0</v>
      </c>
      <c r="D2569" s="79"/>
      <c r="E2569" s="132">
        <v>0</v>
      </c>
      <c r="F2569" s="63"/>
      <c r="G2569" s="79">
        <v>0</v>
      </c>
      <c r="H2569" s="62"/>
      <c r="I2569" s="52"/>
      <c r="J2569" s="79">
        <v>0</v>
      </c>
      <c r="K2569" s="79"/>
      <c r="L2569" s="79">
        <v>0</v>
      </c>
      <c r="M2569" s="63"/>
      <c r="N2569" s="79">
        <v>0</v>
      </c>
    </row>
    <row r="2570" spans="1:14">
      <c r="A2570" s="59" t="s">
        <v>1767</v>
      </c>
      <c r="B2570" s="60" t="s">
        <v>323</v>
      </c>
      <c r="C2570" s="79">
        <v>10000</v>
      </c>
      <c r="D2570" s="79"/>
      <c r="E2570" s="132">
        <v>13000</v>
      </c>
      <c r="F2570" s="63"/>
      <c r="G2570" s="79">
        <v>0</v>
      </c>
      <c r="H2570" s="50" t="s">
        <v>1916</v>
      </c>
      <c r="I2570" s="52" t="s">
        <v>1433</v>
      </c>
      <c r="J2570" s="79">
        <v>27100</v>
      </c>
      <c r="K2570" s="79"/>
      <c r="L2570" s="79">
        <v>22800</v>
      </c>
      <c r="M2570" s="63"/>
      <c r="N2570" s="79">
        <v>22777.06</v>
      </c>
    </row>
    <row r="2571" spans="1:14">
      <c r="A2571" s="62"/>
      <c r="B2571" s="52"/>
      <c r="C2571" s="79"/>
      <c r="D2571" s="79"/>
      <c r="E2571" s="132">
        <v>0</v>
      </c>
      <c r="F2571" s="63"/>
      <c r="G2571" s="79">
        <v>0</v>
      </c>
      <c r="H2571" s="52"/>
      <c r="I2571" s="16"/>
      <c r="J2571" s="79">
        <v>0</v>
      </c>
      <c r="K2571" s="79"/>
      <c r="L2571" s="79">
        <v>0</v>
      </c>
      <c r="M2571" s="63"/>
      <c r="N2571" s="79">
        <v>0</v>
      </c>
    </row>
    <row r="2572" spans="1:14">
      <c r="A2572" s="50" t="s">
        <v>1513</v>
      </c>
      <c r="B2572" s="16" t="s">
        <v>1392</v>
      </c>
      <c r="C2572" s="79">
        <v>65000</v>
      </c>
      <c r="D2572" s="79"/>
      <c r="E2572" s="132">
        <v>65400</v>
      </c>
      <c r="F2572" s="63"/>
      <c r="G2572" s="79">
        <v>73559</v>
      </c>
      <c r="H2572" s="52" t="s">
        <v>1917</v>
      </c>
      <c r="I2572" s="52" t="s">
        <v>1355</v>
      </c>
      <c r="J2572" s="79">
        <v>127100</v>
      </c>
      <c r="K2572" s="79"/>
      <c r="L2572" s="79">
        <v>130000</v>
      </c>
      <c r="M2572" s="63"/>
      <c r="N2572" s="79">
        <v>155510.41</v>
      </c>
    </row>
    <row r="2573" spans="1:14">
      <c r="A2573" s="52"/>
      <c r="C2573" s="132"/>
      <c r="D2573" s="132"/>
      <c r="E2573" s="132"/>
      <c r="F2573" s="63"/>
      <c r="G2573" s="132">
        <v>0</v>
      </c>
      <c r="H2573" s="52"/>
      <c r="I2573" s="16"/>
      <c r="J2573" s="79">
        <v>0</v>
      </c>
      <c r="K2573" s="79"/>
      <c r="L2573" s="79">
        <v>0</v>
      </c>
      <c r="M2573" s="63"/>
      <c r="N2573" s="79">
        <v>0</v>
      </c>
    </row>
    <row r="2574" spans="1:14">
      <c r="A2574" s="52"/>
      <c r="B2574" s="60"/>
      <c r="C2574" s="132"/>
      <c r="D2574" s="132"/>
      <c r="E2574" s="132"/>
      <c r="F2574" s="63"/>
      <c r="G2574" s="132"/>
      <c r="H2574" s="52" t="s">
        <v>1918</v>
      </c>
      <c r="I2574" s="52" t="s">
        <v>1357</v>
      </c>
      <c r="J2574" s="79">
        <v>900</v>
      </c>
      <c r="K2574" s="79"/>
      <c r="L2574" s="79">
        <v>6000</v>
      </c>
      <c r="M2574" s="63"/>
      <c r="N2574" s="79">
        <v>840.41</v>
      </c>
    </row>
    <row r="2575" spans="1:14">
      <c r="A2575" s="52"/>
      <c r="C2575" s="132" t="s">
        <v>11</v>
      </c>
      <c r="D2575" s="132"/>
      <c r="E2575" s="132" t="s">
        <v>11</v>
      </c>
      <c r="F2575" s="63"/>
      <c r="G2575" s="132" t="s">
        <v>11</v>
      </c>
      <c r="H2575" s="52"/>
      <c r="I2575" s="16"/>
      <c r="J2575" s="79">
        <v>0</v>
      </c>
      <c r="K2575" s="79"/>
      <c r="L2575" s="79">
        <v>0</v>
      </c>
      <c r="M2575" s="63"/>
      <c r="N2575" s="79">
        <v>0</v>
      </c>
    </row>
    <row r="2576" spans="1:14">
      <c r="A2576" s="52"/>
      <c r="B2576" s="52"/>
      <c r="C2576" s="115"/>
      <c r="D2576" s="115"/>
      <c r="E2576" s="115"/>
      <c r="F2576" s="77"/>
      <c r="G2576" s="115"/>
      <c r="H2576" s="52" t="s">
        <v>1919</v>
      </c>
      <c r="I2576" s="52" t="s">
        <v>1026</v>
      </c>
      <c r="J2576" s="79">
        <v>9500</v>
      </c>
      <c r="K2576" s="79"/>
      <c r="L2576" s="79">
        <v>6000</v>
      </c>
      <c r="M2576" s="63"/>
      <c r="N2576" s="79">
        <v>6307.9</v>
      </c>
    </row>
    <row r="2577" spans="1:14">
      <c r="A2577" s="52"/>
      <c r="C2577" s="41"/>
      <c r="D2577" s="41"/>
      <c r="E2577" s="41"/>
      <c r="F2577" s="75"/>
      <c r="G2577" s="41"/>
      <c r="H2577" s="52"/>
      <c r="I2577" s="16"/>
      <c r="J2577" s="79">
        <v>0</v>
      </c>
      <c r="K2577" s="79"/>
      <c r="L2577" s="79">
        <v>0</v>
      </c>
      <c r="M2577" s="63"/>
      <c r="N2577" s="79">
        <v>0</v>
      </c>
    </row>
    <row r="2578" spans="1:14">
      <c r="A2578" s="52"/>
      <c r="B2578" s="52"/>
      <c r="C2578" s="41"/>
      <c r="D2578" s="41"/>
      <c r="E2578" s="41"/>
      <c r="F2578" s="75"/>
      <c r="G2578" s="41"/>
      <c r="H2578" s="52" t="s">
        <v>1920</v>
      </c>
      <c r="I2578" s="52" t="s">
        <v>1358</v>
      </c>
      <c r="J2578" s="79">
        <v>6500</v>
      </c>
      <c r="K2578" s="79"/>
      <c r="L2578" s="79">
        <v>10000</v>
      </c>
      <c r="M2578" s="63"/>
      <c r="N2578" s="79">
        <v>5275.52</v>
      </c>
    </row>
    <row r="2579" spans="1:14">
      <c r="A2579" s="52"/>
      <c r="C2579" s="41"/>
      <c r="D2579" s="41"/>
      <c r="E2579" s="41"/>
      <c r="F2579" s="75"/>
      <c r="G2579" s="41"/>
      <c r="H2579" s="52"/>
      <c r="I2579" s="52"/>
      <c r="J2579" s="79">
        <v>0</v>
      </c>
      <c r="K2579" s="79"/>
      <c r="L2579" s="79">
        <v>0</v>
      </c>
      <c r="M2579" s="63"/>
      <c r="N2579" s="79">
        <v>0</v>
      </c>
    </row>
    <row r="2580" spans="1:14">
      <c r="A2580" s="52"/>
      <c r="B2580" s="52"/>
      <c r="C2580" s="41" t="s">
        <v>11</v>
      </c>
      <c r="D2580" s="41"/>
      <c r="E2580" s="41" t="s">
        <v>11</v>
      </c>
      <c r="F2580" s="75"/>
      <c r="G2580" s="41" t="s">
        <v>11</v>
      </c>
      <c r="H2580" s="52" t="s">
        <v>1921</v>
      </c>
      <c r="I2580" s="52" t="s">
        <v>1359</v>
      </c>
      <c r="J2580" s="79">
        <v>1000</v>
      </c>
      <c r="K2580" s="79"/>
      <c r="L2580" s="79">
        <v>1000</v>
      </c>
      <c r="M2580" s="63"/>
      <c r="N2580" s="79">
        <v>928</v>
      </c>
    </row>
    <row r="2581" spans="1:14">
      <c r="A2581" s="52"/>
      <c r="B2581" s="52"/>
      <c r="C2581" s="115"/>
      <c r="D2581" s="115"/>
      <c r="E2581" s="115"/>
      <c r="F2581" s="77"/>
      <c r="G2581" s="115"/>
      <c r="H2581" s="61"/>
      <c r="I2581" s="61"/>
      <c r="J2581" s="79">
        <v>0</v>
      </c>
      <c r="K2581" s="79"/>
      <c r="L2581" s="79">
        <v>0</v>
      </c>
      <c r="M2581" s="63"/>
      <c r="N2581" s="79">
        <v>0</v>
      </c>
    </row>
    <row r="2582" spans="1:14">
      <c r="A2582" s="52"/>
      <c r="B2582" s="52"/>
      <c r="C2582" s="41"/>
      <c r="D2582" s="41"/>
      <c r="E2582" s="41"/>
      <c r="F2582" s="75"/>
      <c r="G2582" s="41"/>
      <c r="H2582" s="50" t="s">
        <v>1922</v>
      </c>
      <c r="I2582" s="52" t="s">
        <v>1434</v>
      </c>
      <c r="J2582" s="79">
        <v>120700</v>
      </c>
      <c r="K2582" s="79"/>
      <c r="L2582" s="79">
        <v>134400</v>
      </c>
      <c r="M2582" s="63"/>
      <c r="N2582" s="79">
        <v>114929.49</v>
      </c>
    </row>
    <row r="2583" spans="1:14">
      <c r="A2583" s="52"/>
      <c r="B2583" s="61"/>
      <c r="C2583" s="41"/>
      <c r="D2583" s="41"/>
      <c r="E2583" s="41"/>
      <c r="F2583" s="75"/>
      <c r="G2583" s="41"/>
      <c r="H2583" s="61"/>
      <c r="I2583" s="61"/>
      <c r="J2583" s="79">
        <v>0</v>
      </c>
      <c r="K2583" s="79"/>
      <c r="L2583" s="79">
        <v>0</v>
      </c>
      <c r="M2583" s="63"/>
      <c r="N2583" s="79">
        <v>0</v>
      </c>
    </row>
    <row r="2584" spans="1:14">
      <c r="A2584" s="52"/>
      <c r="B2584" s="52"/>
      <c r="C2584" s="41"/>
      <c r="D2584" s="41"/>
      <c r="E2584" s="41"/>
      <c r="F2584" s="75"/>
      <c r="G2584" s="41"/>
      <c r="H2584" s="52" t="s">
        <v>1923</v>
      </c>
      <c r="I2584" s="52" t="s">
        <v>1361</v>
      </c>
      <c r="J2584" s="79">
        <v>116400</v>
      </c>
      <c r="K2584" s="79"/>
      <c r="L2584" s="79">
        <v>120000</v>
      </c>
      <c r="M2584" s="63"/>
      <c r="N2584" s="79">
        <v>115211.16</v>
      </c>
    </row>
    <row r="2585" spans="1:14">
      <c r="A2585" s="52"/>
      <c r="B2585" s="52"/>
      <c r="C2585" s="41"/>
      <c r="D2585" s="41"/>
      <c r="E2585" s="41"/>
      <c r="F2585" s="75"/>
      <c r="G2585" s="41"/>
      <c r="H2585" s="52"/>
      <c r="I2585" s="52"/>
      <c r="J2585" s="79">
        <v>0</v>
      </c>
      <c r="K2585" s="79"/>
      <c r="L2585" s="79">
        <v>0</v>
      </c>
      <c r="M2585" s="63"/>
      <c r="N2585" s="79">
        <v>0</v>
      </c>
    </row>
    <row r="2586" spans="1:14">
      <c r="A2586" s="52"/>
      <c r="B2586" s="52"/>
      <c r="C2586" s="115"/>
      <c r="D2586" s="115"/>
      <c r="E2586" s="115"/>
      <c r="F2586" s="77"/>
      <c r="G2586" s="115"/>
      <c r="H2586" s="52" t="s">
        <v>1924</v>
      </c>
      <c r="I2586" s="52" t="s">
        <v>648</v>
      </c>
      <c r="J2586" s="79">
        <v>26100</v>
      </c>
      <c r="K2586" s="79"/>
      <c r="L2586" s="79">
        <v>26100</v>
      </c>
      <c r="M2586" s="63"/>
      <c r="N2586" s="79">
        <v>24680.36</v>
      </c>
    </row>
    <row r="2587" spans="1:14">
      <c r="A2587" s="52"/>
      <c r="B2587" s="52"/>
      <c r="C2587" s="115"/>
      <c r="D2587" s="115"/>
      <c r="E2587" s="115"/>
      <c r="F2587" s="77"/>
      <c r="G2587" s="115"/>
      <c r="H2587" s="52"/>
      <c r="I2587" s="52"/>
      <c r="J2587" s="79">
        <v>0</v>
      </c>
      <c r="K2587" s="79"/>
      <c r="L2587" s="79">
        <v>0</v>
      </c>
      <c r="M2587" s="63"/>
      <c r="N2587" s="79">
        <v>0</v>
      </c>
    </row>
    <row r="2588" spans="1:14">
      <c r="A2588" s="52"/>
      <c r="B2588" s="52"/>
      <c r="C2588" s="115"/>
      <c r="D2588" s="115"/>
      <c r="E2588" s="115"/>
      <c r="F2588" s="77"/>
      <c r="G2588" s="115"/>
      <c r="H2588" s="52" t="s">
        <v>1925</v>
      </c>
      <c r="I2588" s="52" t="s">
        <v>1363</v>
      </c>
      <c r="J2588" s="79">
        <v>22600</v>
      </c>
      <c r="K2588" s="79"/>
      <c r="L2588" s="79">
        <v>22600</v>
      </c>
      <c r="M2588" s="63"/>
      <c r="N2588" s="79">
        <v>23421.41</v>
      </c>
    </row>
    <row r="2589" spans="1:14">
      <c r="A2589" s="52"/>
      <c r="B2589" s="52"/>
      <c r="C2589" s="115"/>
      <c r="D2589" s="115"/>
      <c r="E2589" s="115"/>
      <c r="F2589" s="77"/>
      <c r="G2589" s="115"/>
      <c r="H2589" s="52"/>
      <c r="I2589" s="52"/>
      <c r="J2589" s="79">
        <v>0</v>
      </c>
      <c r="K2589" s="79"/>
      <c r="L2589" s="79">
        <v>0</v>
      </c>
      <c r="M2589" s="63"/>
      <c r="N2589" s="79">
        <v>0</v>
      </c>
    </row>
    <row r="2590" spans="1:14">
      <c r="A2590" s="52"/>
      <c r="B2590" s="52"/>
      <c r="C2590" s="115"/>
      <c r="D2590" s="115"/>
      <c r="E2590" s="115"/>
      <c r="F2590" s="77"/>
      <c r="G2590" s="115"/>
      <c r="H2590" s="52" t="s">
        <v>1926</v>
      </c>
      <c r="I2590" s="52" t="s">
        <v>1364</v>
      </c>
      <c r="J2590" s="79">
        <v>21000</v>
      </c>
      <c r="K2590" s="79"/>
      <c r="L2590" s="79">
        <v>21000</v>
      </c>
      <c r="M2590" s="63"/>
      <c r="N2590" s="79">
        <v>18747.93</v>
      </c>
    </row>
    <row r="2591" spans="1:14">
      <c r="A2591" s="52"/>
      <c r="B2591" s="52"/>
      <c r="C2591" s="115"/>
      <c r="D2591" s="115"/>
      <c r="E2591" s="115"/>
      <c r="F2591" s="77"/>
      <c r="G2591" s="115"/>
      <c r="H2591" s="52"/>
      <c r="I2591" s="52"/>
      <c r="J2591" s="79">
        <v>0</v>
      </c>
      <c r="K2591" s="79"/>
      <c r="L2591" s="79">
        <v>0</v>
      </c>
      <c r="M2591" s="63"/>
      <c r="N2591" s="79">
        <v>0</v>
      </c>
    </row>
    <row r="2592" spans="1:14">
      <c r="A2592" s="52"/>
      <c r="B2592" s="52"/>
      <c r="C2592" s="115"/>
      <c r="D2592" s="115"/>
      <c r="E2592" s="115"/>
      <c r="F2592" s="77"/>
      <c r="G2592" s="115"/>
      <c r="H2592" s="52" t="s">
        <v>1525</v>
      </c>
      <c r="I2592" s="52" t="s">
        <v>1435</v>
      </c>
      <c r="J2592" s="79">
        <v>7200</v>
      </c>
      <c r="K2592" s="79"/>
      <c r="L2592" s="79">
        <v>7200</v>
      </c>
      <c r="M2592" s="63"/>
      <c r="N2592" s="79">
        <v>6026</v>
      </c>
    </row>
    <row r="2593" spans="1:15">
      <c r="A2593" s="52"/>
      <c r="B2593" s="52"/>
      <c r="C2593" s="115"/>
      <c r="D2593" s="115"/>
      <c r="E2593" s="115"/>
      <c r="F2593" s="77"/>
      <c r="G2593" s="115"/>
      <c r="H2593" s="52"/>
      <c r="I2593" s="52"/>
      <c r="J2593" s="79">
        <v>0</v>
      </c>
      <c r="K2593" s="79"/>
      <c r="L2593" s="79">
        <v>0</v>
      </c>
      <c r="M2593" s="63"/>
      <c r="N2593" s="79">
        <v>0</v>
      </c>
    </row>
    <row r="2594" spans="1:15">
      <c r="A2594" s="52"/>
      <c r="B2594" s="52"/>
      <c r="C2594" s="115"/>
      <c r="D2594" s="115"/>
      <c r="E2594" s="115"/>
      <c r="F2594" s="77"/>
      <c r="G2594" s="115"/>
      <c r="H2594" s="52" t="s">
        <v>1927</v>
      </c>
      <c r="I2594" s="52" t="s">
        <v>818</v>
      </c>
      <c r="J2594" s="79">
        <v>77400</v>
      </c>
      <c r="K2594" s="79"/>
      <c r="L2594" s="79">
        <v>37300</v>
      </c>
      <c r="M2594" s="63"/>
      <c r="N2594" s="79">
        <v>73713.740000000005</v>
      </c>
    </row>
    <row r="2595" spans="1:15">
      <c r="A2595" s="52"/>
      <c r="B2595" s="52"/>
      <c r="C2595" s="115"/>
      <c r="D2595" s="115"/>
      <c r="E2595" s="115"/>
      <c r="F2595" s="77"/>
      <c r="G2595" s="115"/>
      <c r="H2595" s="52"/>
      <c r="I2595" s="52"/>
      <c r="J2595" s="79">
        <v>0</v>
      </c>
      <c r="K2595" s="79"/>
      <c r="L2595" s="79">
        <v>0</v>
      </c>
      <c r="M2595" s="63"/>
      <c r="N2595" s="79">
        <v>0</v>
      </c>
    </row>
    <row r="2596" spans="1:15">
      <c r="A2596" s="52"/>
      <c r="B2596" s="52"/>
      <c r="C2596" s="115"/>
      <c r="D2596" s="115"/>
      <c r="E2596" s="115"/>
      <c r="F2596" s="77"/>
      <c r="G2596" s="115"/>
      <c r="H2596" s="52" t="s">
        <v>1526</v>
      </c>
      <c r="I2596" s="52" t="s">
        <v>1868</v>
      </c>
      <c r="J2596" s="79">
        <v>188500</v>
      </c>
      <c r="K2596" s="79"/>
      <c r="L2596" s="79">
        <v>185400</v>
      </c>
      <c r="M2596" s="63"/>
      <c r="N2596" s="79">
        <v>179559.9</v>
      </c>
    </row>
    <row r="2597" spans="1:15">
      <c r="A2597" s="52"/>
      <c r="B2597" s="52"/>
      <c r="C2597" s="115"/>
      <c r="D2597" s="115"/>
      <c r="E2597" s="115"/>
      <c r="F2597" s="77"/>
      <c r="G2597" s="115"/>
      <c r="H2597" s="52"/>
      <c r="I2597" s="52"/>
      <c r="J2597" s="79">
        <v>0</v>
      </c>
      <c r="K2597" s="79"/>
      <c r="L2597" s="79">
        <v>0</v>
      </c>
      <c r="M2597" s="63"/>
      <c r="N2597" s="79">
        <v>0</v>
      </c>
    </row>
    <row r="2598" spans="1:15">
      <c r="A2598" s="52"/>
      <c r="B2598" s="52"/>
      <c r="C2598" s="139"/>
      <c r="D2598" s="139"/>
      <c r="E2598" s="139"/>
      <c r="F2598" s="128"/>
      <c r="G2598" s="139"/>
      <c r="H2598" s="52" t="s">
        <v>1928</v>
      </c>
      <c r="I2598" s="52" t="s">
        <v>1366</v>
      </c>
      <c r="J2598" s="79">
        <v>62700</v>
      </c>
      <c r="K2598" s="79"/>
      <c r="L2598" s="79">
        <v>53100</v>
      </c>
      <c r="M2598" s="63"/>
      <c r="N2598" s="79">
        <v>57031.73</v>
      </c>
    </row>
    <row r="2599" spans="1:15">
      <c r="A2599" s="52"/>
      <c r="B2599" s="52"/>
      <c r="C2599" s="139"/>
      <c r="D2599" s="139"/>
      <c r="E2599" s="139"/>
      <c r="F2599" s="128"/>
      <c r="G2599" s="139"/>
      <c r="H2599" s="52"/>
      <c r="I2599" s="52"/>
      <c r="J2599" s="79">
        <v>0</v>
      </c>
      <c r="K2599" s="79"/>
      <c r="L2599" s="79">
        <v>0</v>
      </c>
      <c r="M2599" s="63"/>
      <c r="N2599" s="79">
        <v>0</v>
      </c>
    </row>
    <row r="2600" spans="1:15">
      <c r="A2600" s="52"/>
      <c r="B2600" s="52"/>
      <c r="C2600" s="115"/>
      <c r="D2600" s="115"/>
      <c r="E2600" s="115"/>
      <c r="F2600" s="77"/>
      <c r="G2600" s="115"/>
      <c r="H2600" s="52" t="s">
        <v>1758</v>
      </c>
      <c r="I2600" s="52" t="s">
        <v>1869</v>
      </c>
      <c r="J2600" s="79">
        <v>140000</v>
      </c>
      <c r="K2600" s="79"/>
      <c r="L2600" s="79">
        <v>140000</v>
      </c>
      <c r="M2600" s="63"/>
      <c r="N2600" s="79">
        <v>103040.57</v>
      </c>
    </row>
    <row r="2601" spans="1:15">
      <c r="A2601" s="52"/>
      <c r="B2601" s="52"/>
      <c r="C2601" s="115"/>
      <c r="D2601" s="115"/>
      <c r="E2601" s="115"/>
      <c r="F2601" s="77"/>
      <c r="G2601" s="115"/>
      <c r="H2601" s="52"/>
      <c r="I2601" s="52"/>
      <c r="J2601" s="79">
        <v>0</v>
      </c>
      <c r="K2601" s="79"/>
      <c r="L2601" s="79">
        <v>0</v>
      </c>
      <c r="M2601" s="63"/>
      <c r="N2601" s="79">
        <v>0</v>
      </c>
    </row>
    <row r="2602" spans="1:15">
      <c r="A2602" s="52"/>
      <c r="B2602" s="52"/>
      <c r="C2602" s="115"/>
      <c r="D2602" s="115"/>
      <c r="E2602" s="115"/>
      <c r="F2602" s="77"/>
      <c r="G2602" s="115"/>
      <c r="H2602" s="50" t="s">
        <v>1468</v>
      </c>
      <c r="I2602" s="52" t="s">
        <v>594</v>
      </c>
      <c r="J2602" s="79"/>
      <c r="K2602" s="79"/>
      <c r="L2602" s="79">
        <v>50000</v>
      </c>
      <c r="M2602" s="63"/>
      <c r="N2602" s="79"/>
    </row>
    <row r="2603" spans="1:15">
      <c r="A2603" s="52"/>
      <c r="B2603" s="52"/>
      <c r="C2603" s="115"/>
      <c r="D2603" s="115"/>
      <c r="E2603" s="115"/>
      <c r="F2603" s="77"/>
      <c r="G2603" s="115"/>
      <c r="H2603" s="50"/>
      <c r="I2603" s="52"/>
      <c r="J2603" s="79">
        <v>0</v>
      </c>
      <c r="K2603" s="79"/>
      <c r="L2603" s="79">
        <v>0</v>
      </c>
      <c r="M2603" s="63"/>
      <c r="N2603" s="79"/>
    </row>
    <row r="2604" spans="1:15">
      <c r="A2604" s="52"/>
      <c r="B2604" s="52"/>
      <c r="C2604" s="115"/>
      <c r="D2604" s="115"/>
      <c r="E2604" s="115"/>
      <c r="F2604" s="77"/>
      <c r="G2604" s="115"/>
      <c r="H2604" s="50" t="s">
        <v>1527</v>
      </c>
      <c r="I2604" s="16" t="s">
        <v>1392</v>
      </c>
      <c r="J2604" s="79">
        <v>65000</v>
      </c>
      <c r="K2604" s="79"/>
      <c r="L2604" s="79">
        <v>65400</v>
      </c>
      <c r="M2604" s="63"/>
      <c r="N2604" s="79">
        <v>36892.620000000003</v>
      </c>
    </row>
    <row r="2605" spans="1:15">
      <c r="A2605" s="50"/>
      <c r="B2605" s="52"/>
      <c r="C2605" s="104"/>
      <c r="D2605" s="104"/>
      <c r="E2605" s="104"/>
      <c r="F2605" s="47"/>
      <c r="G2605" s="104"/>
      <c r="H2605" s="50" t="s">
        <v>1452</v>
      </c>
      <c r="I2605" s="52" t="s">
        <v>123</v>
      </c>
      <c r="J2605" s="79"/>
      <c r="K2605" s="79"/>
      <c r="L2605" s="79">
        <v>34200</v>
      </c>
      <c r="M2605" s="63"/>
      <c r="N2605" s="79">
        <v>49674</v>
      </c>
      <c r="O2605" s="79"/>
    </row>
    <row r="2606" spans="1:15">
      <c r="A2606" s="52"/>
      <c r="B2606" s="52"/>
      <c r="C2606" s="115"/>
      <c r="D2606" s="115"/>
      <c r="E2606" s="115"/>
      <c r="F2606" s="77"/>
      <c r="G2606" s="115"/>
      <c r="H2606" s="50" t="s">
        <v>1528</v>
      </c>
      <c r="I2606" s="83" t="s">
        <v>1165</v>
      </c>
      <c r="J2606" s="79">
        <v>13300</v>
      </c>
      <c r="K2606" s="79"/>
      <c r="L2606" s="79">
        <v>12900</v>
      </c>
      <c r="M2606" s="63"/>
      <c r="N2606" s="79">
        <v>9535.16</v>
      </c>
    </row>
    <row r="2607" spans="1:15">
      <c r="A2607" s="52"/>
      <c r="B2607" s="52"/>
      <c r="C2607" s="115"/>
      <c r="D2607" s="115"/>
      <c r="E2607" s="115"/>
      <c r="F2607" s="77"/>
      <c r="G2607" s="115"/>
      <c r="H2607" s="50"/>
      <c r="I2607" s="16"/>
      <c r="J2607" s="41"/>
      <c r="K2607" s="41"/>
      <c r="L2607" s="41"/>
      <c r="M2607" s="41"/>
      <c r="N2607" s="79"/>
    </row>
    <row r="2608" spans="1:15">
      <c r="A2608" s="52"/>
      <c r="B2608" s="52"/>
      <c r="C2608" s="115"/>
      <c r="D2608" s="115"/>
      <c r="E2608" s="115"/>
      <c r="F2608" s="77"/>
      <c r="G2608" s="115"/>
      <c r="H2608" s="50"/>
      <c r="I2608" s="16"/>
      <c r="J2608" s="41"/>
      <c r="K2608" s="41"/>
      <c r="L2608" s="41"/>
      <c r="M2608" s="41"/>
      <c r="N2608" s="83"/>
    </row>
    <row r="2609" spans="1:15">
      <c r="A2609" s="52" t="s">
        <v>1514</v>
      </c>
      <c r="B2609" s="52" t="s">
        <v>86</v>
      </c>
      <c r="C2609" s="41">
        <f>SUM(C2611,C2631,C2649)</f>
        <v>942400</v>
      </c>
      <c r="D2609" s="41"/>
      <c r="E2609" s="41">
        <f>SUM(E2611,E2631,E2649)</f>
        <v>1032800</v>
      </c>
      <c r="F2609" s="41">
        <f>SUM(F2611,F2631,F2649)</f>
        <v>0</v>
      </c>
      <c r="G2609" s="41">
        <f>SUM(G2611,G2631,G2649)</f>
        <v>957680.2</v>
      </c>
      <c r="H2609" s="52" t="s">
        <v>1529</v>
      </c>
      <c r="I2609" s="52" t="s">
        <v>86</v>
      </c>
      <c r="J2609" s="41">
        <f>SUM(J2611,J2631,J2649)</f>
        <v>991300</v>
      </c>
      <c r="K2609" s="41"/>
      <c r="L2609" s="41">
        <f>SUM(L2611,L2631,L2649)</f>
        <v>1057700</v>
      </c>
      <c r="M2609" s="41">
        <f>SUM(M2611,M2631,M2649)</f>
        <v>0</v>
      </c>
      <c r="N2609" s="41">
        <f>SUM(N2611,N2631,N2649)</f>
        <v>1109029.5900000001</v>
      </c>
    </row>
    <row r="2610" spans="1:15">
      <c r="A2610" s="157" t="s">
        <v>12</v>
      </c>
      <c r="B2610" s="157" t="s">
        <v>994</v>
      </c>
      <c r="C2610" s="176" t="s">
        <v>660</v>
      </c>
      <c r="D2610" s="131"/>
      <c r="E2610" s="176" t="s">
        <v>7</v>
      </c>
      <c r="F2610" s="158"/>
      <c r="G2610" s="176" t="s">
        <v>7</v>
      </c>
      <c r="H2610" s="157" t="s">
        <v>12</v>
      </c>
      <c r="I2610" s="157" t="s">
        <v>994</v>
      </c>
      <c r="J2610" s="176" t="s">
        <v>660</v>
      </c>
      <c r="K2610" s="131"/>
      <c r="L2610" s="176" t="s">
        <v>7</v>
      </c>
      <c r="M2610" s="158"/>
      <c r="N2610" s="176" t="s">
        <v>7</v>
      </c>
    </row>
    <row r="2611" spans="1:15">
      <c r="A2611" s="56">
        <v>3422</v>
      </c>
      <c r="B2611" s="16" t="s">
        <v>87</v>
      </c>
      <c r="C2611" s="115">
        <f>SUM(C2613:C2629)</f>
        <v>323700</v>
      </c>
      <c r="D2611" s="115"/>
      <c r="E2611" s="115">
        <f>SUM(E2613:E2629)</f>
        <v>393000</v>
      </c>
      <c r="F2611" s="115">
        <f>SUM(F2613:F2629)</f>
        <v>0</v>
      </c>
      <c r="G2611" s="115">
        <f>SUM(G2613:G2629)</f>
        <v>326813</v>
      </c>
      <c r="H2611" s="28" t="s">
        <v>1530</v>
      </c>
      <c r="I2611" s="16" t="s">
        <v>87</v>
      </c>
      <c r="J2611" s="115">
        <f>SUM(J2613:J2627)</f>
        <v>431700</v>
      </c>
      <c r="K2611" s="115"/>
      <c r="L2611" s="115">
        <f>SUM(L2613:L2627)</f>
        <v>512800</v>
      </c>
      <c r="M2611" s="63"/>
      <c r="N2611" s="115">
        <f>SUM(N2613:N2627)</f>
        <v>540071.14</v>
      </c>
    </row>
    <row r="2612" spans="1:15">
      <c r="A2612" s="157" t="s">
        <v>12</v>
      </c>
      <c r="B2612" s="157" t="s">
        <v>994</v>
      </c>
      <c r="C2612" s="176" t="s">
        <v>660</v>
      </c>
      <c r="D2612" s="131"/>
      <c r="E2612" s="176" t="s">
        <v>7</v>
      </c>
      <c r="F2612" s="158"/>
      <c r="G2612" s="176" t="s">
        <v>7</v>
      </c>
      <c r="H2612" s="157" t="s">
        <v>12</v>
      </c>
      <c r="I2612" s="157" t="s">
        <v>994</v>
      </c>
      <c r="J2612" s="176" t="s">
        <v>660</v>
      </c>
      <c r="K2612" s="131"/>
      <c r="L2612" s="176" t="s">
        <v>7</v>
      </c>
      <c r="M2612" s="158"/>
      <c r="N2612" s="176" t="s">
        <v>7</v>
      </c>
    </row>
    <row r="2613" spans="1:15">
      <c r="A2613" s="52" t="s">
        <v>1916</v>
      </c>
      <c r="B2613" s="52" t="s">
        <v>88</v>
      </c>
      <c r="C2613" s="79">
        <v>5000</v>
      </c>
      <c r="D2613" s="79"/>
      <c r="E2613" s="132">
        <v>5500</v>
      </c>
      <c r="F2613" s="63"/>
      <c r="G2613" s="79">
        <v>3820</v>
      </c>
      <c r="H2613" s="52" t="s">
        <v>1528</v>
      </c>
      <c r="I2613" s="52" t="s">
        <v>2112</v>
      </c>
      <c r="J2613" s="79">
        <v>127900</v>
      </c>
      <c r="K2613" s="79"/>
      <c r="L2613" s="79">
        <v>147300</v>
      </c>
      <c r="M2613" s="63"/>
      <c r="N2613" s="79">
        <v>204924.95</v>
      </c>
    </row>
    <row r="2614" spans="1:15">
      <c r="A2614" s="50"/>
      <c r="C2614" s="79">
        <v>0</v>
      </c>
      <c r="D2614" s="79"/>
      <c r="E2614" s="132">
        <v>0</v>
      </c>
      <c r="F2614" s="63"/>
      <c r="G2614" s="79">
        <v>0</v>
      </c>
      <c r="H2614" s="50"/>
      <c r="I2614" s="16"/>
      <c r="J2614" s="79">
        <v>0</v>
      </c>
      <c r="K2614" s="79"/>
      <c r="L2614" s="79">
        <v>0</v>
      </c>
      <c r="M2614" s="63"/>
      <c r="N2614" s="79">
        <v>0</v>
      </c>
    </row>
    <row r="2615" spans="1:15">
      <c r="A2615" s="52" t="s">
        <v>997</v>
      </c>
      <c r="B2615" s="52" t="s">
        <v>89</v>
      </c>
      <c r="C2615" s="79">
        <v>10000</v>
      </c>
      <c r="D2615" s="79"/>
      <c r="E2615" s="132">
        <v>20000</v>
      </c>
      <c r="F2615" s="63"/>
      <c r="G2615" s="79">
        <v>10216</v>
      </c>
      <c r="H2615" s="50" t="s">
        <v>1527</v>
      </c>
      <c r="I2615" s="16" t="s">
        <v>456</v>
      </c>
      <c r="J2615" s="79">
        <v>53300</v>
      </c>
      <c r="K2615" s="79"/>
      <c r="L2615" s="79">
        <v>70000</v>
      </c>
      <c r="M2615" s="63"/>
      <c r="N2615" s="79">
        <v>85577</v>
      </c>
    </row>
    <row r="2616" spans="1:15">
      <c r="A2616" s="52"/>
      <c r="B2616" s="52"/>
      <c r="C2616" s="79">
        <v>0</v>
      </c>
      <c r="D2616" s="79"/>
      <c r="E2616" s="132">
        <v>0</v>
      </c>
      <c r="F2616" s="63"/>
      <c r="G2616" s="79">
        <v>0</v>
      </c>
      <c r="H2616" s="52"/>
      <c r="I2616" s="52"/>
      <c r="J2616" s="79">
        <v>0</v>
      </c>
      <c r="K2616" s="79"/>
      <c r="L2616" s="79">
        <v>0</v>
      </c>
      <c r="M2616" s="63"/>
      <c r="N2616" s="79">
        <v>0</v>
      </c>
    </row>
    <row r="2617" spans="1:15" s="4" customFormat="1">
      <c r="A2617" s="52" t="s">
        <v>1515</v>
      </c>
      <c r="B2617" s="52" t="s">
        <v>828</v>
      </c>
      <c r="C2617" s="79"/>
      <c r="D2617" s="79"/>
      <c r="E2617" s="132">
        <v>40000</v>
      </c>
      <c r="F2617" s="63"/>
      <c r="G2617" s="79">
        <v>15440</v>
      </c>
      <c r="H2617" s="52" t="s">
        <v>1531</v>
      </c>
      <c r="I2617" s="52" t="s">
        <v>224</v>
      </c>
      <c r="J2617" s="79">
        <v>20000</v>
      </c>
      <c r="K2617" s="79"/>
      <c r="L2617" s="79">
        <v>30000</v>
      </c>
      <c r="M2617" s="63"/>
      <c r="N2617" s="79">
        <v>27838.94</v>
      </c>
      <c r="O2617" s="23"/>
    </row>
    <row r="2618" spans="1:15">
      <c r="A2618" s="52"/>
      <c r="B2618" s="52" t="s">
        <v>829</v>
      </c>
      <c r="C2618" s="79">
        <v>0</v>
      </c>
      <c r="D2618" s="79"/>
      <c r="E2618" s="132">
        <v>0</v>
      </c>
      <c r="F2618" s="63"/>
      <c r="G2618" s="79">
        <v>0</v>
      </c>
      <c r="H2618" s="56"/>
      <c r="I2618" s="52"/>
      <c r="J2618" s="79">
        <v>0</v>
      </c>
      <c r="K2618" s="79"/>
      <c r="L2618" s="79">
        <v>0</v>
      </c>
      <c r="M2618" s="63"/>
      <c r="N2618" s="79">
        <v>0</v>
      </c>
    </row>
    <row r="2619" spans="1:15" s="4" customFormat="1">
      <c r="A2619" s="50" t="s">
        <v>1110</v>
      </c>
      <c r="B2619" s="16" t="s">
        <v>2112</v>
      </c>
      <c r="C2619" s="79">
        <v>95900</v>
      </c>
      <c r="D2619" s="79"/>
      <c r="E2619" s="132">
        <v>105000</v>
      </c>
      <c r="F2619" s="63"/>
      <c r="G2619" s="79">
        <v>92600</v>
      </c>
      <c r="H2619" s="50" t="s">
        <v>1184</v>
      </c>
      <c r="I2619" s="52" t="s">
        <v>1564</v>
      </c>
      <c r="J2619" s="79">
        <v>82700</v>
      </c>
      <c r="K2619" s="79"/>
      <c r="L2619" s="79">
        <v>93300</v>
      </c>
      <c r="M2619" s="63"/>
      <c r="N2619" s="79">
        <v>82465</v>
      </c>
      <c r="O2619" s="23"/>
    </row>
    <row r="2620" spans="1:15">
      <c r="A2620" s="62"/>
      <c r="B2620" s="16" t="s">
        <v>1391</v>
      </c>
      <c r="C2620" s="79">
        <v>0</v>
      </c>
      <c r="D2620" s="79"/>
      <c r="E2620" s="132">
        <v>0</v>
      </c>
      <c r="F2620" s="63"/>
      <c r="G2620" s="79">
        <v>0</v>
      </c>
      <c r="I2620" s="16"/>
      <c r="J2620" s="79">
        <v>0</v>
      </c>
      <c r="K2620" s="79"/>
      <c r="L2620" s="79">
        <v>0</v>
      </c>
      <c r="M2620" s="63"/>
      <c r="N2620" s="79">
        <v>0</v>
      </c>
    </row>
    <row r="2621" spans="1:15">
      <c r="A2621" s="50" t="s">
        <v>1733</v>
      </c>
      <c r="B2621" s="52" t="s">
        <v>1564</v>
      </c>
      <c r="C2621" s="79">
        <v>62000</v>
      </c>
      <c r="D2621" s="79"/>
      <c r="E2621" s="132">
        <v>70000</v>
      </c>
      <c r="F2621" s="63"/>
      <c r="G2621" s="79">
        <v>61849</v>
      </c>
      <c r="H2621" s="52" t="s">
        <v>1185</v>
      </c>
      <c r="I2621" s="52" t="s">
        <v>828</v>
      </c>
      <c r="J2621" s="79"/>
      <c r="K2621" s="79"/>
      <c r="L2621" s="79">
        <v>40000</v>
      </c>
      <c r="M2621" s="63"/>
      <c r="N2621" s="79">
        <v>11680</v>
      </c>
    </row>
    <row r="2622" spans="1:15">
      <c r="B2622" s="52"/>
      <c r="C2622" s="79">
        <v>0</v>
      </c>
      <c r="D2622" s="79"/>
      <c r="E2622" s="132">
        <v>0</v>
      </c>
      <c r="F2622" s="63"/>
      <c r="G2622" s="79">
        <v>0</v>
      </c>
      <c r="H2622" s="52"/>
      <c r="I2622" s="52" t="s">
        <v>829</v>
      </c>
      <c r="J2622" s="79">
        <v>0</v>
      </c>
      <c r="K2622" s="79"/>
      <c r="L2622" s="79">
        <v>0</v>
      </c>
      <c r="M2622" s="63"/>
      <c r="N2622" s="79">
        <v>0</v>
      </c>
    </row>
    <row r="2623" spans="1:15">
      <c r="A2623" s="50" t="s">
        <v>1767</v>
      </c>
      <c r="B2623" s="16" t="s">
        <v>456</v>
      </c>
      <c r="C2623" s="79">
        <v>40000</v>
      </c>
      <c r="D2623" s="79"/>
      <c r="E2623" s="132">
        <v>52500</v>
      </c>
      <c r="F2623" s="63"/>
      <c r="G2623" s="79">
        <v>0</v>
      </c>
      <c r="H2623" s="50" t="s">
        <v>1186</v>
      </c>
      <c r="I2623" s="16" t="s">
        <v>673</v>
      </c>
      <c r="J2623" s="79">
        <v>117100</v>
      </c>
      <c r="K2623" s="79"/>
      <c r="L2623" s="79">
        <v>123500</v>
      </c>
      <c r="M2623" s="63"/>
      <c r="N2623" s="79">
        <v>127585.25</v>
      </c>
    </row>
    <row r="2624" spans="1:15">
      <c r="A2624" s="50"/>
      <c r="C2624" s="79"/>
      <c r="D2624" s="79"/>
      <c r="E2624" s="132"/>
      <c r="F2624" s="63"/>
      <c r="G2624" s="79"/>
      <c r="H2624" s="50"/>
      <c r="I2624" s="16"/>
      <c r="J2624" s="79"/>
      <c r="K2624" s="79"/>
      <c r="L2624" s="79"/>
      <c r="M2624" s="63"/>
      <c r="N2624" s="79"/>
    </row>
    <row r="2625" spans="1:14">
      <c r="A2625" s="50" t="s">
        <v>1734</v>
      </c>
      <c r="B2625" s="16" t="s">
        <v>830</v>
      </c>
      <c r="C2625" s="79">
        <v>20000</v>
      </c>
      <c r="D2625" s="79"/>
      <c r="E2625" s="132"/>
      <c r="F2625" s="63"/>
      <c r="G2625" s="79"/>
      <c r="H2625" s="56" t="s">
        <v>1190</v>
      </c>
      <c r="I2625" s="16" t="s">
        <v>830</v>
      </c>
      <c r="J2625" s="79">
        <v>26700</v>
      </c>
      <c r="K2625" s="79"/>
      <c r="L2625" s="79"/>
      <c r="M2625" s="63"/>
      <c r="N2625" s="79"/>
    </row>
    <row r="2626" spans="1:14">
      <c r="A2626" s="50"/>
      <c r="C2626" s="79">
        <v>0</v>
      </c>
      <c r="D2626" s="79"/>
      <c r="E2626" s="132">
        <v>0</v>
      </c>
      <c r="F2626" s="63"/>
      <c r="G2626" s="79">
        <v>0</v>
      </c>
      <c r="H2626" s="50"/>
      <c r="I2626" s="16"/>
      <c r="J2626" s="79">
        <v>0</v>
      </c>
      <c r="K2626" s="79"/>
      <c r="L2626" s="79">
        <v>0</v>
      </c>
      <c r="M2626" s="63"/>
      <c r="N2626" s="79">
        <v>0</v>
      </c>
    </row>
    <row r="2627" spans="1:14">
      <c r="A2627" s="50" t="s">
        <v>1763</v>
      </c>
      <c r="B2627" s="52" t="s">
        <v>673</v>
      </c>
      <c r="C2627" s="79">
        <v>87800</v>
      </c>
      <c r="D2627" s="79"/>
      <c r="E2627" s="132">
        <v>93500</v>
      </c>
      <c r="F2627" s="63"/>
      <c r="G2627" s="79">
        <v>78704</v>
      </c>
      <c r="H2627" s="50" t="s">
        <v>1188</v>
      </c>
      <c r="I2627" s="52" t="s">
        <v>674</v>
      </c>
      <c r="J2627" s="79">
        <v>4000</v>
      </c>
      <c r="K2627" s="79"/>
      <c r="L2627" s="79">
        <v>8700</v>
      </c>
      <c r="M2627" s="63"/>
      <c r="N2627" s="79">
        <v>0</v>
      </c>
    </row>
    <row r="2628" spans="1:14">
      <c r="A2628" s="50"/>
      <c r="C2628" s="79">
        <v>0</v>
      </c>
      <c r="D2628" s="79"/>
      <c r="E2628" s="132">
        <v>0</v>
      </c>
      <c r="F2628" s="63"/>
      <c r="G2628" s="79">
        <v>0</v>
      </c>
      <c r="I2628" s="52"/>
      <c r="J2628" s="41">
        <v>0</v>
      </c>
      <c r="K2628" s="41"/>
      <c r="L2628" s="41">
        <v>0</v>
      </c>
      <c r="M2628" s="41"/>
      <c r="N2628" s="79">
        <v>0</v>
      </c>
    </row>
    <row r="2629" spans="1:14">
      <c r="A2629" s="52" t="s">
        <v>1764</v>
      </c>
      <c r="B2629" s="52" t="s">
        <v>674</v>
      </c>
      <c r="C2629" s="79">
        <v>3000</v>
      </c>
      <c r="D2629" s="79"/>
      <c r="E2629" s="132">
        <v>6500</v>
      </c>
      <c r="F2629" s="63"/>
      <c r="G2629" s="79">
        <v>64184</v>
      </c>
      <c r="H2629" s="50"/>
      <c r="I2629" s="52"/>
      <c r="J2629" s="41"/>
      <c r="K2629" s="41"/>
      <c r="L2629" s="41"/>
      <c r="M2629" s="41"/>
      <c r="N2629" s="79"/>
    </row>
    <row r="2630" spans="1:14">
      <c r="A2630" s="50"/>
      <c r="C2630" s="41">
        <v>0</v>
      </c>
      <c r="D2630" s="41"/>
      <c r="E2630" s="41"/>
      <c r="F2630" s="75"/>
      <c r="G2630" s="41">
        <v>0</v>
      </c>
      <c r="H2630" s="52"/>
      <c r="I2630" s="52"/>
      <c r="J2630" s="41" t="s">
        <v>11</v>
      </c>
      <c r="K2630" s="41"/>
      <c r="L2630" s="41" t="s">
        <v>11</v>
      </c>
      <c r="M2630" s="41"/>
      <c r="N2630" s="83" t="s">
        <v>11</v>
      </c>
    </row>
    <row r="2631" spans="1:14">
      <c r="A2631" s="52" t="s">
        <v>1765</v>
      </c>
      <c r="B2631" s="52" t="s">
        <v>675</v>
      </c>
      <c r="C2631" s="41">
        <f>SUM(C2633:C2637)</f>
        <v>560000</v>
      </c>
      <c r="D2631" s="41"/>
      <c r="E2631" s="41">
        <f>SUM(E2633:E2637)</f>
        <v>499800</v>
      </c>
      <c r="F2631" s="41">
        <f>SUM(F2633:F2637)</f>
        <v>0</v>
      </c>
      <c r="G2631" s="41">
        <f>SUM(G2633:G2637)</f>
        <v>526204.19999999995</v>
      </c>
      <c r="H2631" s="52" t="s">
        <v>1189</v>
      </c>
      <c r="I2631" s="52" t="s">
        <v>1475</v>
      </c>
      <c r="J2631" s="41">
        <f>SUM(J2633:J2648)</f>
        <v>395600</v>
      </c>
      <c r="K2631" s="41"/>
      <c r="L2631" s="41">
        <f>SUM(L2633:L2648)</f>
        <v>322900</v>
      </c>
      <c r="M2631" s="41">
        <f>SUM(M2633:M2648)</f>
        <v>0</v>
      </c>
      <c r="N2631" s="41">
        <f>SUM(N2633:N2648)</f>
        <v>397290.72</v>
      </c>
    </row>
    <row r="2632" spans="1:14">
      <c r="A2632" s="157" t="s">
        <v>12</v>
      </c>
      <c r="B2632" s="157" t="s">
        <v>994</v>
      </c>
      <c r="C2632" s="176" t="s">
        <v>660</v>
      </c>
      <c r="D2632" s="131"/>
      <c r="E2632" s="176" t="s">
        <v>7</v>
      </c>
      <c r="F2632" s="158"/>
      <c r="G2632" s="176" t="s">
        <v>7</v>
      </c>
      <c r="H2632" s="157" t="s">
        <v>12</v>
      </c>
      <c r="I2632" s="157" t="s">
        <v>994</v>
      </c>
      <c r="J2632" s="176" t="s">
        <v>660</v>
      </c>
      <c r="K2632" s="131"/>
      <c r="L2632" s="176" t="s">
        <v>7</v>
      </c>
      <c r="M2632" s="158"/>
      <c r="N2632" s="176" t="s">
        <v>7</v>
      </c>
    </row>
    <row r="2633" spans="1:14">
      <c r="A2633" s="52" t="s">
        <v>1916</v>
      </c>
      <c r="B2633" s="52" t="s">
        <v>676</v>
      </c>
      <c r="C2633" s="79">
        <v>40000</v>
      </c>
      <c r="D2633" s="79"/>
      <c r="E2633" s="132">
        <v>40000</v>
      </c>
      <c r="F2633" s="63"/>
      <c r="G2633" s="79">
        <v>33448</v>
      </c>
      <c r="H2633" s="52" t="s">
        <v>1918</v>
      </c>
      <c r="I2633" s="52" t="s">
        <v>1357</v>
      </c>
      <c r="J2633" s="79">
        <v>800</v>
      </c>
      <c r="K2633" s="79"/>
      <c r="L2633" s="79">
        <v>800</v>
      </c>
      <c r="M2633" s="63"/>
      <c r="N2633" s="79">
        <v>0</v>
      </c>
    </row>
    <row r="2634" spans="1:14">
      <c r="A2634" s="52"/>
      <c r="B2634" s="52"/>
      <c r="C2634" s="79">
        <v>0</v>
      </c>
      <c r="D2634" s="79"/>
      <c r="E2634" s="132">
        <v>0</v>
      </c>
      <c r="F2634" s="63"/>
      <c r="G2634" s="79">
        <v>0</v>
      </c>
      <c r="H2634" s="52"/>
      <c r="I2634" s="16"/>
      <c r="J2634" s="79">
        <v>0</v>
      </c>
      <c r="K2634" s="79"/>
      <c r="L2634" s="79">
        <v>0</v>
      </c>
      <c r="M2634" s="63"/>
      <c r="N2634" s="79">
        <v>0</v>
      </c>
    </row>
    <row r="2635" spans="1:14">
      <c r="A2635" s="52" t="s">
        <v>997</v>
      </c>
      <c r="B2635" s="52" t="s">
        <v>88</v>
      </c>
      <c r="C2635" s="79">
        <v>450000</v>
      </c>
      <c r="D2635" s="79"/>
      <c r="E2635" s="132">
        <v>439800</v>
      </c>
      <c r="F2635" s="63"/>
      <c r="G2635" s="79">
        <v>457725</v>
      </c>
      <c r="H2635" s="52" t="s">
        <v>1923</v>
      </c>
      <c r="I2635" s="52" t="s">
        <v>49</v>
      </c>
      <c r="J2635" s="79">
        <v>5500</v>
      </c>
      <c r="K2635" s="79"/>
      <c r="L2635" s="79">
        <v>8000</v>
      </c>
      <c r="M2635" s="63"/>
      <c r="N2635" s="79">
        <v>5456.7</v>
      </c>
    </row>
    <row r="2636" spans="1:14">
      <c r="A2636" s="52"/>
      <c r="C2636" s="79">
        <v>0</v>
      </c>
      <c r="D2636" s="79"/>
      <c r="E2636" s="132">
        <v>0</v>
      </c>
      <c r="F2636" s="63"/>
      <c r="G2636" s="79">
        <v>0</v>
      </c>
      <c r="H2636" s="52"/>
      <c r="I2636" s="52"/>
      <c r="J2636" s="79">
        <v>0</v>
      </c>
      <c r="K2636" s="79"/>
      <c r="L2636" s="79">
        <v>0</v>
      </c>
      <c r="M2636" s="63"/>
      <c r="N2636" s="79">
        <v>0</v>
      </c>
    </row>
    <row r="2637" spans="1:14">
      <c r="A2637" s="50" t="s">
        <v>1287</v>
      </c>
      <c r="B2637" s="52" t="s">
        <v>1087</v>
      </c>
      <c r="C2637" s="79">
        <v>70000</v>
      </c>
      <c r="D2637" s="79"/>
      <c r="E2637" s="132">
        <v>20000</v>
      </c>
      <c r="F2637" s="63"/>
      <c r="G2637" s="79">
        <v>35031.199999999997</v>
      </c>
      <c r="H2637" s="50" t="s">
        <v>1927</v>
      </c>
      <c r="I2637" s="52" t="s">
        <v>818</v>
      </c>
      <c r="J2637" s="79">
        <v>100</v>
      </c>
      <c r="K2637" s="79"/>
      <c r="L2637" s="79">
        <v>100</v>
      </c>
      <c r="M2637" s="63"/>
      <c r="N2637" s="79">
        <v>138.84</v>
      </c>
    </row>
    <row r="2638" spans="1:14">
      <c r="A2638" s="52"/>
      <c r="B2638" s="52"/>
      <c r="C2638" s="41"/>
      <c r="D2638" s="41"/>
      <c r="E2638" s="41"/>
      <c r="F2638" s="75"/>
      <c r="G2638" s="41"/>
      <c r="H2638" s="50"/>
      <c r="I2638" s="52"/>
      <c r="J2638" s="79">
        <v>0</v>
      </c>
      <c r="K2638" s="79"/>
      <c r="L2638" s="79">
        <v>0</v>
      </c>
      <c r="M2638" s="63"/>
      <c r="N2638" s="79">
        <v>0</v>
      </c>
    </row>
    <row r="2639" spans="1:14">
      <c r="A2639" s="52"/>
      <c r="B2639" s="52"/>
      <c r="C2639" s="132"/>
      <c r="D2639" s="132"/>
      <c r="E2639" s="132"/>
      <c r="F2639" s="63"/>
      <c r="G2639" s="132"/>
      <c r="H2639" s="50" t="s">
        <v>1928</v>
      </c>
      <c r="I2639" s="52" t="s">
        <v>1366</v>
      </c>
      <c r="J2639" s="79">
        <v>10800</v>
      </c>
      <c r="K2639" s="79"/>
      <c r="L2639" s="79">
        <v>9300</v>
      </c>
      <c r="M2639" s="63"/>
      <c r="N2639" s="79">
        <v>9855.1200000000008</v>
      </c>
    </row>
    <row r="2640" spans="1:14">
      <c r="C2640" s="115"/>
      <c r="D2640" s="115"/>
      <c r="E2640" s="115"/>
      <c r="F2640" s="77"/>
      <c r="G2640" s="115"/>
      <c r="H2640" s="50"/>
      <c r="I2640" s="52"/>
      <c r="J2640" s="79">
        <v>0</v>
      </c>
      <c r="K2640" s="79"/>
      <c r="L2640" s="79">
        <v>0</v>
      </c>
      <c r="M2640" s="63"/>
      <c r="N2640" s="79">
        <v>0</v>
      </c>
    </row>
    <row r="2641" spans="1:14">
      <c r="C2641" s="115"/>
      <c r="D2641" s="115"/>
      <c r="E2641" s="115"/>
      <c r="F2641" s="77"/>
      <c r="G2641" s="115"/>
      <c r="H2641" s="50" t="s">
        <v>1938</v>
      </c>
      <c r="I2641" s="52" t="s">
        <v>1995</v>
      </c>
      <c r="J2641" s="79">
        <v>240000</v>
      </c>
      <c r="K2641" s="79"/>
      <c r="L2641" s="79">
        <v>166300</v>
      </c>
      <c r="M2641" s="63"/>
      <c r="N2641" s="79">
        <v>248350.55</v>
      </c>
    </row>
    <row r="2642" spans="1:14">
      <c r="A2642" s="50"/>
      <c r="B2642" s="52"/>
      <c r="C2642" s="41"/>
      <c r="D2642" s="41"/>
      <c r="E2642" s="41"/>
      <c r="F2642" s="75"/>
      <c r="G2642" s="41"/>
      <c r="I2642" s="16"/>
      <c r="J2642" s="79">
        <v>0</v>
      </c>
      <c r="K2642" s="79"/>
      <c r="L2642" s="79">
        <v>0</v>
      </c>
      <c r="M2642" s="63"/>
      <c r="N2642" s="79">
        <v>0</v>
      </c>
    </row>
    <row r="2643" spans="1:14">
      <c r="A2643" s="50"/>
      <c r="B2643" s="52"/>
      <c r="C2643" s="41"/>
      <c r="D2643" s="41"/>
      <c r="E2643" s="41"/>
      <c r="F2643" s="75"/>
      <c r="G2643" s="41"/>
      <c r="H2643" s="50" t="s">
        <v>277</v>
      </c>
      <c r="I2643" s="52" t="s">
        <v>657</v>
      </c>
      <c r="J2643" s="79">
        <v>5400</v>
      </c>
      <c r="K2643" s="79"/>
      <c r="L2643" s="79">
        <v>5400</v>
      </c>
      <c r="M2643" s="63"/>
      <c r="N2643" s="79">
        <v>2304.94</v>
      </c>
    </row>
    <row r="2644" spans="1:14">
      <c r="A2644" s="50"/>
      <c r="B2644" s="52"/>
      <c r="C2644" s="41" t="s">
        <v>11</v>
      </c>
      <c r="D2644" s="41"/>
      <c r="E2644" s="41" t="s">
        <v>11</v>
      </c>
      <c r="F2644" s="75"/>
      <c r="G2644" s="41" t="s">
        <v>11</v>
      </c>
      <c r="H2644" s="52"/>
      <c r="I2644" s="16"/>
      <c r="J2644" s="79">
        <v>0</v>
      </c>
      <c r="K2644" s="79"/>
      <c r="L2644" s="79">
        <v>0</v>
      </c>
      <c r="M2644" s="63"/>
      <c r="N2644" s="79">
        <v>0</v>
      </c>
    </row>
    <row r="2645" spans="1:14">
      <c r="A2645" s="50"/>
      <c r="B2645" s="52"/>
      <c r="C2645" s="41"/>
      <c r="D2645" s="41"/>
      <c r="E2645" s="41"/>
      <c r="F2645" s="75"/>
      <c r="G2645" s="41"/>
      <c r="H2645" s="52" t="s">
        <v>273</v>
      </c>
      <c r="I2645" s="52" t="s">
        <v>1476</v>
      </c>
      <c r="J2645" s="79">
        <v>105000</v>
      </c>
      <c r="K2645" s="79"/>
      <c r="L2645" s="79">
        <v>105000</v>
      </c>
      <c r="M2645" s="63"/>
      <c r="N2645" s="79">
        <v>103893.27</v>
      </c>
    </row>
    <row r="2646" spans="1:14">
      <c r="C2646" s="41"/>
      <c r="D2646" s="41"/>
      <c r="E2646" s="41"/>
      <c r="F2646" s="75"/>
      <c r="G2646" s="41"/>
      <c r="H2646" s="52" t="s">
        <v>11</v>
      </c>
      <c r="I2646" s="52"/>
      <c r="J2646" s="79">
        <v>0</v>
      </c>
      <c r="K2646" s="79"/>
      <c r="L2646" s="79">
        <v>0</v>
      </c>
      <c r="M2646" s="63"/>
      <c r="N2646" s="79">
        <v>0</v>
      </c>
    </row>
    <row r="2647" spans="1:14">
      <c r="A2647" s="50"/>
      <c r="B2647" s="52"/>
      <c r="C2647" s="41"/>
      <c r="D2647" s="41"/>
      <c r="E2647" s="41"/>
      <c r="F2647" s="75"/>
      <c r="G2647" s="41"/>
      <c r="H2647" s="50" t="s">
        <v>270</v>
      </c>
      <c r="I2647" s="52" t="s">
        <v>676</v>
      </c>
      <c r="J2647" s="79">
        <v>28000</v>
      </c>
      <c r="K2647" s="79"/>
      <c r="L2647" s="79">
        <v>28000</v>
      </c>
      <c r="M2647" s="63"/>
      <c r="N2647" s="79">
        <v>27291.3</v>
      </c>
    </row>
    <row r="2648" spans="1:14">
      <c r="A2648" s="52"/>
      <c r="C2648" s="41"/>
      <c r="D2648" s="41"/>
      <c r="E2648" s="41"/>
      <c r="F2648" s="75"/>
      <c r="G2648" s="41"/>
      <c r="H2648" s="52" t="s">
        <v>11</v>
      </c>
      <c r="I2648" s="52" t="s">
        <v>1477</v>
      </c>
      <c r="J2648" s="41" t="s">
        <v>11</v>
      </c>
      <c r="K2648" s="41"/>
      <c r="L2648" s="41"/>
      <c r="M2648" s="41"/>
      <c r="N2648" s="79" t="s">
        <v>11</v>
      </c>
    </row>
    <row r="2649" spans="1:14">
      <c r="A2649" s="50" t="s">
        <v>1766</v>
      </c>
      <c r="B2649" s="52" t="s">
        <v>677</v>
      </c>
      <c r="C2649" s="41">
        <f>SUM(C2651:C2659)</f>
        <v>58700</v>
      </c>
      <c r="D2649" s="41"/>
      <c r="E2649" s="41">
        <f>SUM(E2651:E2659)</f>
        <v>140000</v>
      </c>
      <c r="F2649" s="41">
        <f>SUM(F2651:F2659)</f>
        <v>0</v>
      </c>
      <c r="G2649" s="41">
        <f>SUM(G2651:G2659)</f>
        <v>104663</v>
      </c>
      <c r="H2649" s="50">
        <v>8424</v>
      </c>
      <c r="I2649" s="52" t="s">
        <v>677</v>
      </c>
      <c r="J2649" s="41">
        <f>SUM(J2651:J2659)</f>
        <v>164000</v>
      </c>
      <c r="K2649" s="41"/>
      <c r="L2649" s="41">
        <f>SUM(L2651:L2659)</f>
        <v>222000</v>
      </c>
      <c r="M2649" s="41">
        <f>SUM(M2651:M2659)</f>
        <v>0</v>
      </c>
      <c r="N2649" s="41">
        <f>SUM(N2651:N2659)</f>
        <v>171667.73</v>
      </c>
    </row>
    <row r="2650" spans="1:14">
      <c r="A2650" s="157" t="s">
        <v>12</v>
      </c>
      <c r="B2650" s="157" t="s">
        <v>994</v>
      </c>
      <c r="C2650" s="176" t="s">
        <v>660</v>
      </c>
      <c r="D2650" s="131"/>
      <c r="E2650" s="176" t="s">
        <v>7</v>
      </c>
      <c r="F2650" s="158"/>
      <c r="G2650" s="176" t="s">
        <v>7</v>
      </c>
      <c r="H2650" s="157" t="s">
        <v>12</v>
      </c>
      <c r="I2650" s="157" t="s">
        <v>994</v>
      </c>
      <c r="J2650" s="176" t="s">
        <v>660</v>
      </c>
      <c r="K2650" s="131"/>
      <c r="L2650" s="176" t="s">
        <v>7</v>
      </c>
      <c r="M2650" s="158"/>
      <c r="N2650" s="176" t="s">
        <v>7</v>
      </c>
    </row>
    <row r="2651" spans="1:14">
      <c r="A2651" s="50" t="s">
        <v>1916</v>
      </c>
      <c r="B2651" s="52" t="s">
        <v>1875</v>
      </c>
      <c r="C2651" s="79">
        <v>5000</v>
      </c>
      <c r="D2651" s="79"/>
      <c r="E2651" s="132">
        <v>35000</v>
      </c>
      <c r="F2651" s="63"/>
      <c r="G2651" s="79">
        <v>19420</v>
      </c>
      <c r="H2651" s="50" t="s">
        <v>1933</v>
      </c>
      <c r="I2651" s="52" t="s">
        <v>678</v>
      </c>
      <c r="J2651" s="79">
        <v>77200</v>
      </c>
      <c r="K2651" s="79"/>
      <c r="L2651" s="79">
        <v>69000</v>
      </c>
      <c r="M2651" s="63"/>
      <c r="N2651" s="79">
        <v>71550.570000000007</v>
      </c>
    </row>
    <row r="2652" spans="1:14">
      <c r="A2652" s="52"/>
      <c r="B2652" s="52"/>
      <c r="C2652" s="79">
        <v>0</v>
      </c>
      <c r="D2652" s="79"/>
      <c r="E2652" s="132">
        <v>0</v>
      </c>
      <c r="F2652" s="63"/>
      <c r="G2652" s="79">
        <v>0</v>
      </c>
      <c r="H2652" s="52"/>
      <c r="I2652" s="52"/>
      <c r="J2652" s="79">
        <v>0</v>
      </c>
      <c r="K2652" s="79"/>
      <c r="L2652" s="79">
        <v>0</v>
      </c>
      <c r="M2652" s="63"/>
      <c r="N2652" s="79">
        <v>0</v>
      </c>
    </row>
    <row r="2653" spans="1:14">
      <c r="A2653" s="52" t="s">
        <v>1733</v>
      </c>
      <c r="B2653" s="52" t="s">
        <v>693</v>
      </c>
      <c r="C2653" s="79">
        <v>1700</v>
      </c>
      <c r="D2653" s="79"/>
      <c r="E2653" s="132">
        <v>33700</v>
      </c>
      <c r="F2653" s="63"/>
      <c r="G2653" s="79">
        <v>17812</v>
      </c>
      <c r="H2653" s="56" t="s">
        <v>1938</v>
      </c>
      <c r="I2653" s="16" t="s">
        <v>1478</v>
      </c>
      <c r="J2653" s="79">
        <v>15200</v>
      </c>
      <c r="K2653" s="79"/>
      <c r="L2653" s="79">
        <v>15200</v>
      </c>
      <c r="M2653" s="63"/>
      <c r="N2653" s="79">
        <v>14186</v>
      </c>
    </row>
    <row r="2654" spans="1:14">
      <c r="A2654" s="56"/>
      <c r="C2654" s="79">
        <v>0</v>
      </c>
      <c r="D2654" s="79"/>
      <c r="E2654" s="132">
        <v>0</v>
      </c>
      <c r="F2654" s="63"/>
      <c r="G2654" s="79">
        <v>0</v>
      </c>
      <c r="H2654" s="62"/>
      <c r="I2654" s="16"/>
      <c r="J2654" s="79">
        <v>0</v>
      </c>
      <c r="K2654" s="79"/>
      <c r="L2654" s="79">
        <v>0</v>
      </c>
      <c r="M2654" s="63"/>
      <c r="N2654" s="79">
        <v>0</v>
      </c>
    </row>
    <row r="2655" spans="1:14">
      <c r="A2655" s="56" t="s">
        <v>1767</v>
      </c>
      <c r="B2655" s="16" t="s">
        <v>678</v>
      </c>
      <c r="C2655" s="79">
        <v>52000</v>
      </c>
      <c r="D2655" s="79"/>
      <c r="E2655" s="132">
        <v>51300</v>
      </c>
      <c r="F2655" s="63"/>
      <c r="G2655" s="79">
        <v>59897</v>
      </c>
      <c r="H2655" s="56" t="s">
        <v>1528</v>
      </c>
      <c r="I2655" s="52" t="s">
        <v>679</v>
      </c>
      <c r="J2655" s="79"/>
      <c r="K2655" s="79"/>
      <c r="L2655" s="79">
        <v>30000</v>
      </c>
      <c r="M2655" s="63"/>
      <c r="N2655" s="79">
        <v>14202.75</v>
      </c>
    </row>
    <row r="2656" spans="1:14">
      <c r="A2656" s="62"/>
      <c r="C2656" s="79">
        <v>0</v>
      </c>
      <c r="D2656" s="79"/>
      <c r="E2656" s="132">
        <v>0</v>
      </c>
      <c r="F2656" s="63"/>
      <c r="G2656" s="79">
        <v>0</v>
      </c>
      <c r="H2656" s="52"/>
      <c r="I2656" s="52"/>
      <c r="J2656" s="79">
        <v>0</v>
      </c>
      <c r="K2656" s="79"/>
      <c r="L2656" s="79">
        <v>0</v>
      </c>
      <c r="M2656" s="63"/>
      <c r="N2656" s="79">
        <v>0</v>
      </c>
    </row>
    <row r="2657" spans="1:14">
      <c r="A2657" s="56" t="s">
        <v>1734</v>
      </c>
      <c r="B2657" s="52" t="s">
        <v>679</v>
      </c>
      <c r="C2657" s="79"/>
      <c r="D2657" s="79"/>
      <c r="E2657" s="132">
        <v>20000</v>
      </c>
      <c r="F2657" s="63"/>
      <c r="G2657" s="79">
        <v>7534</v>
      </c>
      <c r="H2657" s="56" t="s">
        <v>1190</v>
      </c>
      <c r="I2657" s="52" t="s">
        <v>678</v>
      </c>
      <c r="J2657" s="79">
        <v>69300</v>
      </c>
      <c r="K2657" s="79"/>
      <c r="L2657" s="79">
        <v>65000</v>
      </c>
      <c r="M2657" s="63"/>
      <c r="N2657" s="79">
        <v>51568.41</v>
      </c>
    </row>
    <row r="2658" spans="1:14">
      <c r="A2658" s="62"/>
      <c r="C2658" s="139"/>
      <c r="D2658" s="139"/>
      <c r="E2658" s="139"/>
      <c r="F2658" s="128"/>
      <c r="G2658" s="139">
        <v>0</v>
      </c>
      <c r="H2658" s="62"/>
      <c r="I2658" s="16"/>
      <c r="J2658" s="79">
        <v>0</v>
      </c>
      <c r="K2658" s="79"/>
      <c r="L2658" s="79">
        <v>0</v>
      </c>
      <c r="M2658" s="63"/>
      <c r="N2658" s="79">
        <v>0</v>
      </c>
    </row>
    <row r="2659" spans="1:14">
      <c r="A2659" s="62"/>
      <c r="C2659" s="139"/>
      <c r="D2659" s="139"/>
      <c r="E2659" s="139"/>
      <c r="F2659" s="128"/>
      <c r="G2659" s="139"/>
      <c r="H2659" s="52" t="s">
        <v>1531</v>
      </c>
      <c r="I2659" s="52" t="s">
        <v>693</v>
      </c>
      <c r="J2659" s="79">
        <v>2300</v>
      </c>
      <c r="K2659" s="79"/>
      <c r="L2659" s="79">
        <v>42800</v>
      </c>
      <c r="M2659" s="63"/>
      <c r="N2659" s="79">
        <v>20160</v>
      </c>
    </row>
    <row r="2660" spans="1:14">
      <c r="A2660" s="62"/>
      <c r="C2660" s="139"/>
      <c r="D2660" s="139"/>
      <c r="E2660" s="139"/>
      <c r="F2660" s="128"/>
      <c r="G2660" s="139"/>
      <c r="H2660" s="62"/>
      <c r="I2660" s="16"/>
      <c r="J2660" s="41"/>
      <c r="K2660" s="41"/>
      <c r="L2660" s="41"/>
      <c r="M2660" s="41"/>
      <c r="N2660" s="83"/>
    </row>
    <row r="2661" spans="1:14">
      <c r="A2661" s="48"/>
      <c r="B2661" s="48"/>
      <c r="C2661" s="104"/>
      <c r="D2661" s="104"/>
      <c r="E2661" s="104"/>
      <c r="F2661" s="47"/>
      <c r="G2661" s="104"/>
      <c r="H2661" s="48"/>
      <c r="I2661" s="48"/>
      <c r="J2661" s="41"/>
      <c r="K2661" s="41"/>
      <c r="L2661" s="41"/>
      <c r="M2661" s="41"/>
      <c r="N2661" s="83"/>
    </row>
    <row r="2662" spans="1:14">
      <c r="A2662" s="52" t="s">
        <v>54</v>
      </c>
      <c r="B2662" s="52" t="s">
        <v>680</v>
      </c>
      <c r="C2662" s="41">
        <f>SUM(C2664,C2674,C2709,C2720)</f>
        <v>2763800</v>
      </c>
      <c r="D2662" s="41"/>
      <c r="E2662" s="41">
        <f>SUM(E2664,E2674,E2709,E2720)</f>
        <v>3432900</v>
      </c>
      <c r="F2662" s="41">
        <f>SUM(F2664,F2674,F2709,F2720)</f>
        <v>0</v>
      </c>
      <c r="G2662" s="41">
        <f>SUM(G2664,G2674,G2709,G2720)</f>
        <v>3255870</v>
      </c>
      <c r="H2662" s="52" t="s">
        <v>1191</v>
      </c>
      <c r="I2662" s="52" t="s">
        <v>1479</v>
      </c>
      <c r="J2662" s="41">
        <f>SUM(J2664,J2674,J2709,J2720)</f>
        <v>5410100</v>
      </c>
      <c r="K2662" s="41"/>
      <c r="L2662" s="41">
        <f>SUM(L2664,L2674,L2709,L2720)</f>
        <v>5453500</v>
      </c>
      <c r="M2662" s="41">
        <f>SUM(M2664,M2674,M2709,M2720)</f>
        <v>0</v>
      </c>
      <c r="N2662" s="41">
        <f>SUM(N2664,N2674,N2709,N2720)</f>
        <v>4895300.8599999994</v>
      </c>
    </row>
    <row r="2663" spans="1:14">
      <c r="A2663" s="157" t="s">
        <v>12</v>
      </c>
      <c r="B2663" s="157" t="s">
        <v>994</v>
      </c>
      <c r="C2663" s="176" t="s">
        <v>660</v>
      </c>
      <c r="D2663" s="131"/>
      <c r="E2663" s="176" t="s">
        <v>7</v>
      </c>
      <c r="F2663" s="158"/>
      <c r="G2663" s="176" t="s">
        <v>7</v>
      </c>
      <c r="H2663" s="157" t="s">
        <v>12</v>
      </c>
      <c r="I2663" s="157" t="s">
        <v>994</v>
      </c>
      <c r="J2663" s="176" t="s">
        <v>660</v>
      </c>
      <c r="K2663" s="131"/>
      <c r="L2663" s="176" t="s">
        <v>7</v>
      </c>
      <c r="M2663" s="158"/>
      <c r="N2663" s="176" t="s">
        <v>7</v>
      </c>
    </row>
    <row r="2664" spans="1:14">
      <c r="A2664" s="52"/>
      <c r="B2664" s="52"/>
      <c r="C2664" s="132">
        <v>0</v>
      </c>
      <c r="D2664" s="132"/>
      <c r="E2664" s="132">
        <v>0</v>
      </c>
      <c r="F2664" s="63"/>
      <c r="G2664" s="132">
        <v>0</v>
      </c>
      <c r="H2664" s="52" t="s">
        <v>1902</v>
      </c>
      <c r="I2664" s="52" t="s">
        <v>681</v>
      </c>
      <c r="J2664" s="41">
        <f>SUM(J2666:J2670)</f>
        <v>67500</v>
      </c>
      <c r="K2664" s="41"/>
      <c r="L2664" s="41">
        <f>SUM(L2666:L2670)</f>
        <v>110100</v>
      </c>
      <c r="M2664" s="41">
        <f>SUM(M2666:M2670)</f>
        <v>0</v>
      </c>
      <c r="N2664" s="41">
        <f>SUM(N2666:N2670)</f>
        <v>98507.18</v>
      </c>
    </row>
    <row r="2665" spans="1:14">
      <c r="A2665" s="52"/>
      <c r="B2665" s="52"/>
      <c r="C2665" s="132"/>
      <c r="D2665" s="132"/>
      <c r="E2665" s="132"/>
      <c r="F2665" s="63"/>
      <c r="G2665" s="132"/>
      <c r="H2665" s="157" t="s">
        <v>12</v>
      </c>
      <c r="I2665" s="157" t="s">
        <v>994</v>
      </c>
      <c r="J2665" s="176" t="s">
        <v>660</v>
      </c>
      <c r="K2665" s="131"/>
      <c r="L2665" s="176" t="s">
        <v>7</v>
      </c>
      <c r="M2665" s="158"/>
      <c r="N2665" s="176" t="s">
        <v>7</v>
      </c>
    </row>
    <row r="2666" spans="1:14">
      <c r="A2666" s="52"/>
      <c r="B2666" s="52"/>
      <c r="C2666" s="115"/>
      <c r="D2666" s="115"/>
      <c r="E2666" s="115"/>
      <c r="F2666" s="77"/>
      <c r="G2666" s="115"/>
      <c r="H2666" s="52" t="s">
        <v>1933</v>
      </c>
      <c r="I2666" s="52" t="s">
        <v>1768</v>
      </c>
      <c r="J2666" s="79">
        <v>52400</v>
      </c>
      <c r="K2666" s="79"/>
      <c r="L2666" s="79">
        <v>90000</v>
      </c>
      <c r="M2666" s="63"/>
      <c r="N2666" s="79">
        <v>82848.34</v>
      </c>
    </row>
    <row r="2667" spans="1:14">
      <c r="A2667" s="52"/>
      <c r="B2667" s="52"/>
      <c r="C2667" s="115"/>
      <c r="D2667" s="115"/>
      <c r="E2667" s="115"/>
      <c r="F2667" s="77"/>
      <c r="G2667" s="115"/>
      <c r="H2667" s="52"/>
      <c r="I2667" s="83"/>
      <c r="J2667" s="79">
        <v>0</v>
      </c>
      <c r="K2667" s="79"/>
      <c r="L2667" s="79">
        <v>0</v>
      </c>
      <c r="M2667" s="63"/>
      <c r="N2667" s="79">
        <v>0</v>
      </c>
    </row>
    <row r="2668" spans="1:14">
      <c r="A2668" s="50"/>
      <c r="B2668" s="52"/>
      <c r="C2668" s="115"/>
      <c r="D2668" s="115"/>
      <c r="E2668" s="115"/>
      <c r="F2668" s="77"/>
      <c r="G2668" s="115"/>
      <c r="H2668" s="50" t="s">
        <v>1927</v>
      </c>
      <c r="I2668" s="52" t="s">
        <v>818</v>
      </c>
      <c r="J2668" s="79">
        <v>100</v>
      </c>
      <c r="K2668" s="79"/>
      <c r="L2668" s="79">
        <v>100</v>
      </c>
      <c r="M2668" s="63"/>
      <c r="N2668" s="79">
        <v>138.84</v>
      </c>
    </row>
    <row r="2669" spans="1:14">
      <c r="A2669" s="50"/>
      <c r="C2669" s="115"/>
      <c r="D2669" s="115"/>
      <c r="E2669" s="115"/>
      <c r="F2669" s="77"/>
      <c r="G2669" s="115"/>
      <c r="H2669" s="50"/>
      <c r="I2669" s="16"/>
      <c r="J2669" s="79">
        <v>0</v>
      </c>
      <c r="K2669" s="79"/>
      <c r="L2669" s="79">
        <v>0</v>
      </c>
      <c r="M2669" s="63"/>
      <c r="N2669" s="79">
        <v>0</v>
      </c>
    </row>
    <row r="2670" spans="1:14">
      <c r="A2670" s="52"/>
      <c r="B2670" s="52"/>
      <c r="C2670" s="115"/>
      <c r="D2670" s="115"/>
      <c r="E2670" s="115"/>
      <c r="F2670" s="77"/>
      <c r="G2670" s="115"/>
      <c r="H2670" s="52" t="s">
        <v>104</v>
      </c>
      <c r="I2670" s="52" t="s">
        <v>710</v>
      </c>
      <c r="J2670" s="79">
        <v>15000</v>
      </c>
      <c r="K2670" s="79"/>
      <c r="L2670" s="79">
        <v>20000</v>
      </c>
      <c r="M2670" s="63"/>
      <c r="N2670" s="79">
        <v>15520</v>
      </c>
    </row>
    <row r="2671" spans="1:14">
      <c r="A2671" s="52"/>
      <c r="C2671" s="115"/>
      <c r="D2671" s="115"/>
      <c r="E2671" s="115"/>
      <c r="F2671" s="77"/>
      <c r="G2671" s="115"/>
      <c r="H2671" s="52"/>
      <c r="I2671" s="16" t="s">
        <v>711</v>
      </c>
      <c r="J2671" s="41" t="s">
        <v>11</v>
      </c>
      <c r="K2671" s="41"/>
      <c r="L2671" s="41"/>
      <c r="M2671" s="41"/>
      <c r="N2671" s="79" t="s">
        <v>11</v>
      </c>
    </row>
    <row r="2672" spans="1:14">
      <c r="A2672" s="52"/>
      <c r="C2672" s="115"/>
      <c r="D2672" s="115"/>
      <c r="E2672" s="115"/>
      <c r="F2672" s="77"/>
      <c r="G2672" s="115"/>
      <c r="H2672" s="52"/>
      <c r="I2672" s="16"/>
      <c r="J2672" s="41"/>
      <c r="K2672" s="41"/>
      <c r="L2672" s="41"/>
      <c r="M2672" s="41"/>
      <c r="N2672" s="79"/>
    </row>
    <row r="2673" spans="1:14">
      <c r="A2673" s="46"/>
      <c r="B2673" s="46" t="s">
        <v>760</v>
      </c>
      <c r="C2673" s="139"/>
      <c r="D2673" s="139"/>
      <c r="E2673" s="139"/>
      <c r="F2673" s="128"/>
      <c r="G2673" s="139"/>
      <c r="H2673" s="46"/>
      <c r="I2673" s="46" t="s">
        <v>760</v>
      </c>
      <c r="J2673" s="41"/>
      <c r="K2673" s="41"/>
      <c r="L2673" s="41"/>
      <c r="M2673" s="41"/>
      <c r="N2673" s="83"/>
    </row>
    <row r="2674" spans="1:14">
      <c r="A2674" s="52" t="s">
        <v>55</v>
      </c>
      <c r="B2674" s="52" t="s">
        <v>761</v>
      </c>
      <c r="C2674" s="41">
        <f>SUM(C2676:C2684)</f>
        <v>541000</v>
      </c>
      <c r="D2674" s="41"/>
      <c r="E2674" s="41">
        <f>SUM(E2676:E2684)</f>
        <v>531900</v>
      </c>
      <c r="F2674" s="63"/>
      <c r="G2674" s="41">
        <f>SUM(G2676:G2684)</f>
        <v>326335</v>
      </c>
      <c r="H2674" s="52" t="s">
        <v>1903</v>
      </c>
      <c r="I2674" s="52" t="s">
        <v>761</v>
      </c>
      <c r="J2674" s="41">
        <f>SUM(J2676:J2707)</f>
        <v>2584700</v>
      </c>
      <c r="K2674" s="41"/>
      <c r="L2674" s="41">
        <f>SUM(L2676:L2707)</f>
        <v>1670900</v>
      </c>
      <c r="M2674" s="41">
        <f>SUM(M2676:M2707)</f>
        <v>0</v>
      </c>
      <c r="N2674" s="41">
        <f>SUM(N2676:N2707)</f>
        <v>1463661.4999999998</v>
      </c>
    </row>
    <row r="2675" spans="1:14">
      <c r="A2675" s="157" t="s">
        <v>12</v>
      </c>
      <c r="B2675" s="157" t="s">
        <v>994</v>
      </c>
      <c r="C2675" s="176" t="s">
        <v>660</v>
      </c>
      <c r="D2675" s="131"/>
      <c r="E2675" s="176" t="s">
        <v>7</v>
      </c>
      <c r="F2675" s="158"/>
      <c r="G2675" s="176" t="s">
        <v>7</v>
      </c>
      <c r="H2675" s="157" t="s">
        <v>12</v>
      </c>
      <c r="I2675" s="157" t="s">
        <v>994</v>
      </c>
      <c r="J2675" s="176" t="s">
        <v>660</v>
      </c>
      <c r="K2675" s="131"/>
      <c r="L2675" s="176" t="s">
        <v>7</v>
      </c>
      <c r="M2675" s="158"/>
      <c r="N2675" s="176" t="s">
        <v>7</v>
      </c>
    </row>
    <row r="2676" spans="1:14">
      <c r="A2676" s="52" t="s">
        <v>1916</v>
      </c>
      <c r="B2676" s="52" t="s">
        <v>682</v>
      </c>
      <c r="C2676" s="79">
        <v>94200</v>
      </c>
      <c r="D2676" s="79"/>
      <c r="E2676" s="132">
        <v>126000</v>
      </c>
      <c r="F2676" s="63"/>
      <c r="G2676" s="79">
        <v>103167</v>
      </c>
      <c r="H2676" s="50" t="s">
        <v>1933</v>
      </c>
      <c r="I2676" s="52" t="s">
        <v>1353</v>
      </c>
      <c r="J2676" s="79">
        <v>925100</v>
      </c>
      <c r="K2676" s="79"/>
      <c r="L2676" s="79">
        <v>931000</v>
      </c>
      <c r="M2676" s="63"/>
      <c r="N2676" s="79">
        <v>819172.72</v>
      </c>
    </row>
    <row r="2677" spans="1:14">
      <c r="A2677" s="52"/>
      <c r="B2677" s="52"/>
      <c r="C2677" s="79"/>
      <c r="D2677" s="79"/>
      <c r="E2677" s="132"/>
      <c r="F2677" s="63"/>
      <c r="G2677" s="79">
        <v>0</v>
      </c>
      <c r="H2677" s="50"/>
      <c r="I2677" s="52"/>
      <c r="J2677" s="79"/>
      <c r="K2677" s="79"/>
      <c r="L2677" s="79"/>
      <c r="M2677" s="63"/>
      <c r="N2677" s="79">
        <v>0</v>
      </c>
    </row>
    <row r="2678" spans="1:14">
      <c r="A2678" s="52" t="s">
        <v>1733</v>
      </c>
      <c r="B2678" s="52" t="s">
        <v>831</v>
      </c>
      <c r="C2678" s="79">
        <v>395800</v>
      </c>
      <c r="D2678" s="79"/>
      <c r="E2678" s="132">
        <v>292900</v>
      </c>
      <c r="F2678" s="63"/>
      <c r="G2678" s="79">
        <v>152045</v>
      </c>
      <c r="H2678" s="52" t="s">
        <v>1916</v>
      </c>
      <c r="I2678" s="52" t="s">
        <v>2000</v>
      </c>
      <c r="J2678" s="79">
        <v>1000</v>
      </c>
      <c r="K2678" s="79"/>
      <c r="L2678" s="79">
        <v>1900</v>
      </c>
      <c r="M2678" s="63"/>
      <c r="N2678" s="79">
        <v>2594.38</v>
      </c>
    </row>
    <row r="2679" spans="1:14">
      <c r="A2679" s="52"/>
      <c r="B2679" s="16" t="s">
        <v>1391</v>
      </c>
      <c r="C2679" s="79">
        <v>0</v>
      </c>
      <c r="D2679" s="79"/>
      <c r="E2679" s="132">
        <v>0</v>
      </c>
      <c r="F2679" s="63"/>
      <c r="G2679" s="79">
        <v>0</v>
      </c>
      <c r="H2679" s="50"/>
      <c r="I2679" s="52"/>
      <c r="J2679" s="79"/>
      <c r="K2679" s="79"/>
      <c r="L2679" s="79"/>
      <c r="M2679" s="63"/>
      <c r="N2679" s="79">
        <v>0</v>
      </c>
    </row>
    <row r="2680" spans="1:14">
      <c r="A2680" s="52" t="s">
        <v>1734</v>
      </c>
      <c r="B2680" s="52" t="s">
        <v>683</v>
      </c>
      <c r="C2680" s="79">
        <v>44000</v>
      </c>
      <c r="D2680" s="79"/>
      <c r="E2680" s="132">
        <v>59000</v>
      </c>
      <c r="F2680" s="63"/>
      <c r="G2680" s="79">
        <v>55657</v>
      </c>
      <c r="H2680" s="52" t="s">
        <v>1917</v>
      </c>
      <c r="I2680" s="52" t="s">
        <v>1355</v>
      </c>
      <c r="J2680" s="79">
        <v>16000</v>
      </c>
      <c r="K2680" s="79"/>
      <c r="L2680" s="79">
        <v>10000</v>
      </c>
      <c r="M2680" s="63"/>
      <c r="N2680" s="79">
        <v>15514.86</v>
      </c>
    </row>
    <row r="2681" spans="1:14">
      <c r="A2681" s="52"/>
      <c r="B2681" s="52"/>
      <c r="C2681" s="79">
        <v>0</v>
      </c>
      <c r="D2681" s="79"/>
      <c r="E2681" s="132">
        <v>0</v>
      </c>
      <c r="F2681" s="63"/>
      <c r="G2681" s="79">
        <v>0</v>
      </c>
      <c r="H2681" s="52"/>
      <c r="I2681" s="16"/>
      <c r="J2681" s="79">
        <v>0</v>
      </c>
      <c r="K2681" s="79"/>
      <c r="L2681" s="79">
        <v>0</v>
      </c>
      <c r="M2681" s="63"/>
      <c r="N2681" s="79">
        <v>0</v>
      </c>
    </row>
    <row r="2682" spans="1:14">
      <c r="A2682" s="50" t="s">
        <v>1763</v>
      </c>
      <c r="B2682" s="52" t="s">
        <v>684</v>
      </c>
      <c r="C2682" s="79"/>
      <c r="D2682" s="79"/>
      <c r="E2682" s="132">
        <v>39000</v>
      </c>
      <c r="F2682" s="63"/>
      <c r="G2682" s="79">
        <v>10350</v>
      </c>
      <c r="H2682" s="52" t="s">
        <v>1918</v>
      </c>
      <c r="I2682" s="52" t="s">
        <v>1357</v>
      </c>
      <c r="J2682" s="79">
        <v>500</v>
      </c>
      <c r="K2682" s="79"/>
      <c r="L2682" s="79">
        <v>600</v>
      </c>
      <c r="M2682" s="63"/>
      <c r="N2682" s="79">
        <v>475.85</v>
      </c>
    </row>
    <row r="2683" spans="1:14">
      <c r="A2683" s="50"/>
      <c r="C2683" s="79">
        <v>0</v>
      </c>
      <c r="D2683" s="79"/>
      <c r="E2683" s="132">
        <v>0</v>
      </c>
      <c r="F2683" s="63"/>
      <c r="G2683" s="79">
        <v>0</v>
      </c>
      <c r="H2683" s="52"/>
      <c r="I2683" s="52"/>
      <c r="J2683" s="79">
        <v>0</v>
      </c>
      <c r="K2683" s="79"/>
      <c r="L2683" s="79">
        <v>0</v>
      </c>
      <c r="M2683" s="63"/>
      <c r="N2683" s="79">
        <v>0</v>
      </c>
    </row>
    <row r="2684" spans="1:14">
      <c r="A2684" s="52" t="s">
        <v>56</v>
      </c>
      <c r="B2684" s="52" t="s">
        <v>1633</v>
      </c>
      <c r="C2684" s="79">
        <v>7000</v>
      </c>
      <c r="D2684" s="79"/>
      <c r="E2684" s="132">
        <v>15000</v>
      </c>
      <c r="F2684" s="63"/>
      <c r="G2684" s="79">
        <v>5116</v>
      </c>
      <c r="H2684" s="50" t="s">
        <v>1927</v>
      </c>
      <c r="I2684" s="52" t="s">
        <v>818</v>
      </c>
      <c r="J2684" s="79">
        <v>600</v>
      </c>
      <c r="K2684" s="79"/>
      <c r="L2684" s="79">
        <v>7300</v>
      </c>
      <c r="M2684" s="63"/>
      <c r="N2684" s="79">
        <v>277.83999999999997</v>
      </c>
    </row>
    <row r="2685" spans="1:14">
      <c r="H2685" s="50"/>
      <c r="I2685" s="16"/>
      <c r="J2685" s="79">
        <v>0</v>
      </c>
      <c r="K2685" s="79"/>
      <c r="L2685" s="79">
        <v>0</v>
      </c>
      <c r="M2685" s="63"/>
      <c r="N2685" s="79">
        <v>0</v>
      </c>
    </row>
    <row r="2686" spans="1:14">
      <c r="H2686" s="52" t="s">
        <v>1938</v>
      </c>
      <c r="I2686" s="52" t="s">
        <v>1769</v>
      </c>
      <c r="J2686" s="79">
        <v>28500</v>
      </c>
      <c r="K2686" s="79"/>
      <c r="L2686" s="79">
        <v>28500</v>
      </c>
      <c r="M2686" s="63"/>
      <c r="N2686" s="79">
        <v>28475</v>
      </c>
    </row>
    <row r="2687" spans="1:14">
      <c r="C2687" s="115"/>
      <c r="D2687" s="115"/>
      <c r="E2687" s="115"/>
      <c r="F2687" s="77"/>
      <c r="G2687" s="115"/>
      <c r="H2687" s="50"/>
      <c r="I2687" s="16"/>
      <c r="J2687" s="79">
        <v>0</v>
      </c>
      <c r="K2687" s="79"/>
      <c r="L2687" s="79">
        <v>0</v>
      </c>
      <c r="M2687" s="63"/>
      <c r="N2687" s="79">
        <v>0</v>
      </c>
    </row>
    <row r="2688" spans="1:14">
      <c r="C2688" s="115"/>
      <c r="D2688" s="115"/>
      <c r="E2688" s="115"/>
      <c r="F2688" s="77"/>
      <c r="G2688" s="115"/>
      <c r="H2688" s="50" t="s">
        <v>277</v>
      </c>
      <c r="I2688" s="16" t="s">
        <v>118</v>
      </c>
      <c r="J2688" s="79">
        <v>58700</v>
      </c>
      <c r="K2688" s="79"/>
      <c r="L2688" s="79">
        <v>58700</v>
      </c>
      <c r="M2688" s="63"/>
      <c r="N2688" s="79">
        <v>61370.23</v>
      </c>
    </row>
    <row r="2689" spans="1:14">
      <c r="C2689" s="115"/>
      <c r="D2689" s="115"/>
      <c r="E2689" s="115"/>
      <c r="F2689" s="77"/>
      <c r="G2689" s="115"/>
      <c r="H2689" s="50"/>
      <c r="I2689" s="16"/>
      <c r="J2689" s="79"/>
      <c r="K2689" s="79"/>
      <c r="L2689" s="79"/>
      <c r="M2689" s="63"/>
      <c r="N2689" s="79"/>
    </row>
    <row r="2690" spans="1:14">
      <c r="A2690" s="50"/>
      <c r="C2690" s="132" t="s">
        <v>11</v>
      </c>
      <c r="D2690" s="132"/>
      <c r="E2690" s="132" t="s">
        <v>11</v>
      </c>
      <c r="F2690" s="63"/>
      <c r="G2690" s="132" t="s">
        <v>11</v>
      </c>
      <c r="H2690" s="56" t="s">
        <v>270</v>
      </c>
      <c r="I2690" s="16" t="s">
        <v>401</v>
      </c>
      <c r="J2690" s="79">
        <v>600000</v>
      </c>
      <c r="K2690" s="79"/>
      <c r="L2690" s="79">
        <v>0</v>
      </c>
      <c r="M2690" s="63"/>
      <c r="N2690" s="79">
        <v>0</v>
      </c>
    </row>
    <row r="2691" spans="1:14">
      <c r="A2691" s="50"/>
      <c r="C2691" s="132"/>
      <c r="D2691" s="132"/>
      <c r="E2691" s="132"/>
      <c r="F2691" s="63"/>
      <c r="G2691" s="132"/>
      <c r="H2691" s="56"/>
      <c r="I2691" s="16"/>
      <c r="J2691" s="79"/>
      <c r="K2691" s="79"/>
      <c r="L2691" s="79"/>
      <c r="M2691" s="63"/>
      <c r="N2691" s="79"/>
    </row>
    <row r="2692" spans="1:14">
      <c r="A2692" s="50"/>
      <c r="C2692" s="132"/>
      <c r="D2692" s="132"/>
      <c r="E2692" s="132"/>
      <c r="F2692" s="63"/>
      <c r="G2692" s="132"/>
      <c r="H2692" s="56" t="s">
        <v>1940</v>
      </c>
      <c r="I2692" s="16" t="s">
        <v>119</v>
      </c>
      <c r="J2692" s="79">
        <v>14400</v>
      </c>
      <c r="K2692" s="79"/>
      <c r="L2692" s="79">
        <v>14400</v>
      </c>
      <c r="M2692" s="63"/>
      <c r="N2692" s="79">
        <v>13857.08</v>
      </c>
    </row>
    <row r="2693" spans="1:14">
      <c r="A2693" s="50"/>
      <c r="C2693" s="132"/>
      <c r="D2693" s="132"/>
      <c r="E2693" s="132"/>
      <c r="F2693" s="63"/>
      <c r="G2693" s="132"/>
      <c r="H2693" s="56"/>
      <c r="I2693" s="16"/>
      <c r="J2693" s="79"/>
      <c r="K2693" s="79"/>
      <c r="L2693" s="79"/>
      <c r="M2693" s="63"/>
      <c r="N2693" s="79"/>
    </row>
    <row r="2694" spans="1:14">
      <c r="A2694" s="62"/>
      <c r="C2694" s="41"/>
      <c r="D2694" s="41"/>
      <c r="E2694" s="41"/>
      <c r="F2694" s="75"/>
      <c r="G2694" s="41"/>
      <c r="H2694" s="56" t="s">
        <v>273</v>
      </c>
      <c r="I2694" s="16" t="s">
        <v>767</v>
      </c>
      <c r="J2694" s="79">
        <v>422000</v>
      </c>
      <c r="K2694" s="79"/>
      <c r="L2694" s="79">
        <v>0</v>
      </c>
      <c r="M2694" s="63"/>
      <c r="N2694" s="79">
        <v>0</v>
      </c>
    </row>
    <row r="2695" spans="1:14">
      <c r="A2695" s="62"/>
      <c r="C2695" s="41"/>
      <c r="D2695" s="41"/>
      <c r="E2695" s="41"/>
      <c r="F2695" s="75"/>
      <c r="G2695" s="41"/>
      <c r="H2695" s="56"/>
      <c r="I2695" s="16"/>
      <c r="J2695" s="79"/>
      <c r="K2695" s="79"/>
      <c r="L2695" s="79"/>
      <c r="M2695" s="63"/>
      <c r="N2695" s="79"/>
    </row>
    <row r="2696" spans="1:14">
      <c r="A2696" s="56"/>
      <c r="C2696" s="41"/>
      <c r="D2696" s="41"/>
      <c r="E2696" s="41"/>
      <c r="F2696" s="75"/>
      <c r="G2696" s="41"/>
      <c r="H2696" s="50" t="s">
        <v>1528</v>
      </c>
      <c r="I2696" s="52" t="s">
        <v>831</v>
      </c>
      <c r="J2696" s="79">
        <v>221900</v>
      </c>
      <c r="K2696" s="79"/>
      <c r="L2696" s="79">
        <v>221900</v>
      </c>
      <c r="M2696" s="63"/>
      <c r="N2696" s="79">
        <v>214946.83</v>
      </c>
    </row>
    <row r="2697" spans="1:14">
      <c r="A2697" s="62"/>
      <c r="C2697" s="41"/>
      <c r="D2697" s="41"/>
      <c r="E2697" s="41"/>
      <c r="F2697" s="75"/>
      <c r="G2697" s="41"/>
      <c r="H2697" s="50"/>
      <c r="I2697" s="16" t="s">
        <v>1391</v>
      </c>
      <c r="J2697" s="79">
        <v>0</v>
      </c>
      <c r="K2697" s="79"/>
      <c r="L2697" s="79">
        <v>0</v>
      </c>
      <c r="M2697" s="63"/>
      <c r="N2697" s="79">
        <v>0</v>
      </c>
    </row>
    <row r="2698" spans="1:14">
      <c r="A2698" s="50"/>
      <c r="B2698" s="52"/>
      <c r="C2698" s="41"/>
      <c r="D2698" s="41"/>
      <c r="E2698" s="41"/>
      <c r="F2698" s="75"/>
      <c r="G2698" s="41"/>
      <c r="H2698" s="50" t="s">
        <v>1184</v>
      </c>
      <c r="I2698" s="52" t="s">
        <v>683</v>
      </c>
      <c r="J2698" s="79">
        <v>58700</v>
      </c>
      <c r="K2698" s="79"/>
      <c r="L2698" s="79">
        <v>78700</v>
      </c>
      <c r="M2698" s="63"/>
      <c r="N2698" s="79">
        <v>74207</v>
      </c>
    </row>
    <row r="2699" spans="1:14">
      <c r="A2699" s="62"/>
      <c r="C2699" s="41"/>
      <c r="D2699" s="41"/>
      <c r="E2699" s="41"/>
      <c r="F2699" s="75"/>
      <c r="G2699" s="41"/>
      <c r="H2699" s="50"/>
      <c r="I2699" s="52"/>
      <c r="J2699" s="79">
        <v>0</v>
      </c>
      <c r="K2699" s="79"/>
      <c r="L2699" s="79">
        <v>0</v>
      </c>
      <c r="M2699" s="63"/>
      <c r="N2699" s="79">
        <v>0</v>
      </c>
    </row>
    <row r="2700" spans="1:14">
      <c r="A2700" s="50"/>
      <c r="B2700" s="52"/>
      <c r="C2700" s="41"/>
      <c r="D2700" s="41"/>
      <c r="E2700" s="41"/>
      <c r="F2700" s="75"/>
      <c r="G2700" s="41"/>
      <c r="H2700" s="50" t="s">
        <v>1186</v>
      </c>
      <c r="I2700" s="52" t="s">
        <v>120</v>
      </c>
      <c r="J2700" s="79"/>
      <c r="K2700" s="79"/>
      <c r="L2700" s="79">
        <v>51800</v>
      </c>
      <c r="M2700" s="63"/>
      <c r="N2700" s="79">
        <v>9900</v>
      </c>
    </row>
    <row r="2701" spans="1:14">
      <c r="A2701" s="62"/>
      <c r="B2701" s="52"/>
      <c r="C2701" s="41"/>
      <c r="D2701" s="41"/>
      <c r="E2701" s="41"/>
      <c r="F2701" s="75"/>
      <c r="G2701" s="41"/>
      <c r="H2701" s="62"/>
      <c r="I2701" s="52" t="s">
        <v>121</v>
      </c>
      <c r="J2701" s="79">
        <v>0</v>
      </c>
      <c r="K2701" s="79"/>
      <c r="L2701" s="79">
        <v>0</v>
      </c>
      <c r="M2701" s="63"/>
      <c r="N2701" s="79">
        <v>0</v>
      </c>
    </row>
    <row r="2702" spans="1:14">
      <c r="A2702" s="50"/>
      <c r="B2702" s="52"/>
      <c r="C2702" s="41"/>
      <c r="D2702" s="41"/>
      <c r="E2702" s="41"/>
      <c r="F2702" s="75"/>
      <c r="G2702" s="41"/>
      <c r="H2702" s="50" t="s">
        <v>1904</v>
      </c>
      <c r="I2702" s="52" t="s">
        <v>122</v>
      </c>
      <c r="J2702" s="79">
        <v>228000</v>
      </c>
      <c r="K2702" s="79"/>
      <c r="L2702" s="79">
        <v>228000</v>
      </c>
      <c r="M2702" s="63"/>
      <c r="N2702" s="79">
        <v>205858.21</v>
      </c>
    </row>
    <row r="2703" spans="1:14">
      <c r="A2703" s="50"/>
      <c r="B2703" s="52"/>
      <c r="C2703" s="41"/>
      <c r="D2703" s="41"/>
      <c r="E2703" s="41"/>
      <c r="F2703" s="75"/>
      <c r="G2703" s="41"/>
      <c r="H2703" s="50"/>
      <c r="I2703" s="52"/>
      <c r="J2703" s="79">
        <v>0</v>
      </c>
      <c r="K2703" s="79"/>
      <c r="L2703" s="79">
        <v>0</v>
      </c>
      <c r="M2703" s="63"/>
      <c r="N2703" s="79">
        <v>0</v>
      </c>
    </row>
    <row r="2704" spans="1:14">
      <c r="C2704" s="139"/>
      <c r="D2704" s="139"/>
      <c r="E2704" s="139"/>
      <c r="F2704" s="128"/>
      <c r="G2704" s="139"/>
      <c r="H2704" s="50" t="s">
        <v>1187</v>
      </c>
      <c r="I2704" s="52" t="s">
        <v>1633</v>
      </c>
      <c r="J2704" s="79">
        <v>9300</v>
      </c>
      <c r="K2704" s="79"/>
      <c r="L2704" s="79">
        <v>20000</v>
      </c>
      <c r="M2704" s="63"/>
      <c r="N2704" s="79">
        <v>6818</v>
      </c>
    </row>
    <row r="2705" spans="1:14">
      <c r="A2705" s="50"/>
      <c r="B2705" s="52"/>
      <c r="C2705" s="139"/>
      <c r="D2705" s="139"/>
      <c r="E2705" s="139"/>
      <c r="F2705" s="128"/>
      <c r="G2705" s="139"/>
      <c r="H2705" s="50"/>
      <c r="I2705" s="52"/>
      <c r="J2705" s="79">
        <v>0</v>
      </c>
      <c r="K2705" s="79"/>
      <c r="L2705" s="79">
        <v>0</v>
      </c>
      <c r="M2705" s="63"/>
      <c r="N2705" s="79">
        <v>0</v>
      </c>
    </row>
    <row r="2706" spans="1:14">
      <c r="A2706" s="50"/>
      <c r="B2706" s="52"/>
      <c r="C2706" s="115"/>
      <c r="D2706" s="115"/>
      <c r="E2706" s="115"/>
      <c r="F2706" s="77"/>
      <c r="G2706" s="115"/>
      <c r="H2706" s="50" t="s">
        <v>1188</v>
      </c>
      <c r="I2706" s="52" t="s">
        <v>712</v>
      </c>
      <c r="J2706" s="79"/>
      <c r="K2706" s="79"/>
      <c r="L2706" s="79">
        <v>18100</v>
      </c>
      <c r="M2706" s="63"/>
      <c r="N2706" s="79">
        <v>10193.5</v>
      </c>
    </row>
    <row r="2707" spans="1:14">
      <c r="A2707" s="52"/>
      <c r="C2707" s="115"/>
      <c r="D2707" s="115"/>
      <c r="E2707" s="115"/>
      <c r="F2707" s="77"/>
      <c r="G2707" s="115"/>
      <c r="H2707" s="52"/>
      <c r="I2707" s="16"/>
      <c r="J2707" s="41"/>
      <c r="K2707" s="41"/>
      <c r="L2707" s="41"/>
      <c r="M2707" s="41"/>
      <c r="N2707" s="83"/>
    </row>
    <row r="2708" spans="1:14">
      <c r="A2708" s="62"/>
      <c r="C2708" s="41"/>
      <c r="D2708" s="41"/>
      <c r="E2708" s="41"/>
      <c r="F2708" s="75"/>
      <c r="G2708" s="41"/>
      <c r="H2708" s="62"/>
      <c r="I2708" s="16"/>
      <c r="J2708" s="41">
        <v>0</v>
      </c>
      <c r="K2708" s="41"/>
      <c r="L2708" s="41"/>
      <c r="M2708" s="41"/>
      <c r="N2708" s="83">
        <v>0</v>
      </c>
    </row>
    <row r="2709" spans="1:14">
      <c r="A2709" s="50">
        <v>3438</v>
      </c>
      <c r="B2709" s="52" t="s">
        <v>1635</v>
      </c>
      <c r="C2709" s="41">
        <f>SUM(C2711:C2717)</f>
        <v>1814100</v>
      </c>
      <c r="D2709" s="41"/>
      <c r="E2709" s="41">
        <f>SUM(E2711:E2717)</f>
        <v>2495000</v>
      </c>
      <c r="F2709" s="41">
        <f>SUM(F2711:F2717)</f>
        <v>0</v>
      </c>
      <c r="G2709" s="41">
        <f>SUM(G2711:G2717)</f>
        <v>2494015</v>
      </c>
      <c r="H2709" s="52" t="s">
        <v>1905</v>
      </c>
      <c r="I2709" s="52" t="s">
        <v>1635</v>
      </c>
      <c r="J2709" s="41">
        <f>SUM(J2711:J2717)</f>
        <v>2213000</v>
      </c>
      <c r="K2709" s="41"/>
      <c r="L2709" s="41">
        <f>SUM(L2711:L2717)</f>
        <v>3131100</v>
      </c>
      <c r="M2709" s="41">
        <f>SUM(M2711:M2717)</f>
        <v>0</v>
      </c>
      <c r="N2709" s="41">
        <f>SUM(N2711:N2717)</f>
        <v>2752437.18</v>
      </c>
    </row>
    <row r="2710" spans="1:14">
      <c r="A2710" s="157" t="s">
        <v>12</v>
      </c>
      <c r="B2710" s="157" t="s">
        <v>994</v>
      </c>
      <c r="C2710" s="176" t="s">
        <v>660</v>
      </c>
      <c r="D2710" s="131"/>
      <c r="E2710" s="176" t="s">
        <v>7</v>
      </c>
      <c r="F2710" s="158"/>
      <c r="G2710" s="176" t="s">
        <v>7</v>
      </c>
      <c r="H2710" s="157" t="s">
        <v>12</v>
      </c>
      <c r="I2710" s="157" t="s">
        <v>994</v>
      </c>
      <c r="J2710" s="176" t="s">
        <v>660</v>
      </c>
      <c r="K2710" s="131"/>
      <c r="L2710" s="176" t="s">
        <v>7</v>
      </c>
      <c r="M2710" s="158"/>
      <c r="N2710" s="176" t="s">
        <v>7</v>
      </c>
    </row>
    <row r="2711" spans="1:14">
      <c r="A2711" s="56" t="s">
        <v>1916</v>
      </c>
      <c r="B2711" s="16" t="s">
        <v>1636</v>
      </c>
      <c r="C2711" s="79">
        <v>200000</v>
      </c>
      <c r="D2711" s="79"/>
      <c r="E2711" s="132">
        <v>230000</v>
      </c>
      <c r="F2711" s="63"/>
      <c r="G2711" s="79">
        <v>217126</v>
      </c>
      <c r="H2711" s="56" t="s">
        <v>1933</v>
      </c>
      <c r="I2711" s="16" t="s">
        <v>2141</v>
      </c>
      <c r="J2711" s="79">
        <v>30300</v>
      </c>
      <c r="K2711" s="79"/>
      <c r="L2711" s="79">
        <v>142800</v>
      </c>
      <c r="M2711" s="63"/>
      <c r="N2711" s="79">
        <v>50333.1</v>
      </c>
    </row>
    <row r="2712" spans="1:14">
      <c r="A2712" s="56"/>
      <c r="C2712" s="79">
        <v>0</v>
      </c>
      <c r="D2712" s="79"/>
      <c r="E2712" s="132">
        <v>0</v>
      </c>
      <c r="F2712" s="63"/>
      <c r="G2712" s="79">
        <v>0</v>
      </c>
      <c r="H2712" s="56"/>
      <c r="I2712" s="16"/>
      <c r="J2712" s="79">
        <v>0</v>
      </c>
      <c r="K2712" s="79"/>
      <c r="L2712" s="79">
        <v>0</v>
      </c>
      <c r="M2712" s="63"/>
      <c r="N2712" s="79">
        <v>0</v>
      </c>
    </row>
    <row r="2713" spans="1:14">
      <c r="A2713" s="50" t="s">
        <v>997</v>
      </c>
      <c r="B2713" s="16" t="s">
        <v>1637</v>
      </c>
      <c r="C2713" s="79">
        <v>2000</v>
      </c>
      <c r="D2713" s="79"/>
      <c r="E2713" s="132">
        <v>10000</v>
      </c>
      <c r="F2713" s="63"/>
      <c r="G2713" s="79">
        <v>1720</v>
      </c>
      <c r="H2713" s="50" t="s">
        <v>1100</v>
      </c>
      <c r="I2713" s="16" t="s">
        <v>853</v>
      </c>
      <c r="J2713" s="79">
        <v>33300</v>
      </c>
      <c r="K2713" s="79"/>
      <c r="L2713" s="79">
        <v>33300</v>
      </c>
      <c r="M2713" s="63"/>
      <c r="N2713" s="79">
        <v>33000</v>
      </c>
    </row>
    <row r="2714" spans="1:14">
      <c r="A2714" s="50"/>
      <c r="C2714" s="79">
        <v>0</v>
      </c>
      <c r="D2714" s="79"/>
      <c r="E2714" s="132">
        <v>0</v>
      </c>
      <c r="F2714" s="63"/>
      <c r="G2714" s="79">
        <v>0</v>
      </c>
      <c r="H2714" s="50"/>
      <c r="I2714" s="16"/>
      <c r="J2714" s="79">
        <v>0</v>
      </c>
      <c r="K2714" s="79"/>
      <c r="L2714" s="79">
        <v>0</v>
      </c>
      <c r="M2714" s="63"/>
      <c r="N2714" s="79">
        <v>0</v>
      </c>
    </row>
    <row r="2715" spans="1:14">
      <c r="A2715" s="52" t="s">
        <v>1110</v>
      </c>
      <c r="B2715" s="52" t="s">
        <v>1635</v>
      </c>
      <c r="C2715" s="79">
        <v>1325200</v>
      </c>
      <c r="D2715" s="79"/>
      <c r="E2715" s="132">
        <v>1900000</v>
      </c>
      <c r="F2715" s="63"/>
      <c r="G2715" s="79">
        <v>1566123</v>
      </c>
      <c r="H2715" s="52" t="s">
        <v>1528</v>
      </c>
      <c r="I2715" s="52" t="s">
        <v>1635</v>
      </c>
      <c r="J2715" s="79">
        <v>1766900</v>
      </c>
      <c r="K2715" s="79"/>
      <c r="L2715" s="79">
        <v>2600000</v>
      </c>
      <c r="M2715" s="63"/>
      <c r="N2715" s="79">
        <v>2248214</v>
      </c>
    </row>
    <row r="2716" spans="1:14">
      <c r="A2716" s="50"/>
      <c r="C2716" s="79">
        <v>0</v>
      </c>
      <c r="D2716" s="79"/>
      <c r="E2716" s="132">
        <v>0</v>
      </c>
      <c r="F2716" s="63"/>
      <c r="G2716" s="79">
        <v>0</v>
      </c>
      <c r="H2716" s="50"/>
      <c r="I2716" s="16"/>
      <c r="J2716" s="79">
        <v>0</v>
      </c>
      <c r="K2716" s="79"/>
      <c r="L2716" s="79">
        <v>0</v>
      </c>
      <c r="M2716" s="63"/>
      <c r="N2716" s="79">
        <v>0</v>
      </c>
    </row>
    <row r="2717" spans="1:14">
      <c r="A2717" s="52" t="s">
        <v>1733</v>
      </c>
      <c r="B2717" s="16" t="s">
        <v>1638</v>
      </c>
      <c r="C2717" s="79">
        <v>286900</v>
      </c>
      <c r="D2717" s="79"/>
      <c r="E2717" s="132">
        <v>355000</v>
      </c>
      <c r="F2717" s="63"/>
      <c r="G2717" s="79">
        <v>709046</v>
      </c>
      <c r="H2717" s="52" t="s">
        <v>1190</v>
      </c>
      <c r="I2717" s="16" t="s">
        <v>1638</v>
      </c>
      <c r="J2717" s="79">
        <v>382500</v>
      </c>
      <c r="K2717" s="79"/>
      <c r="L2717" s="79">
        <v>355000</v>
      </c>
      <c r="M2717" s="63"/>
      <c r="N2717" s="79">
        <v>420890.08</v>
      </c>
    </row>
    <row r="2718" spans="1:14">
      <c r="A2718" s="52"/>
      <c r="C2718" s="132"/>
      <c r="D2718" s="132"/>
      <c r="E2718" s="132"/>
      <c r="F2718" s="63"/>
      <c r="G2718" s="132">
        <v>0</v>
      </c>
      <c r="H2718" s="52"/>
      <c r="I2718" s="83"/>
      <c r="J2718" s="41">
        <v>0</v>
      </c>
      <c r="K2718" s="41"/>
      <c r="L2718" s="41">
        <v>0</v>
      </c>
      <c r="M2718" s="41"/>
      <c r="N2718" s="83">
        <v>0</v>
      </c>
    </row>
    <row r="2719" spans="1:14">
      <c r="A2719" s="52"/>
      <c r="B2719" s="52" t="s">
        <v>1639</v>
      </c>
      <c r="C2719" s="115"/>
      <c r="D2719" s="115"/>
      <c r="E2719" s="115"/>
      <c r="F2719" s="77"/>
      <c r="G2719" s="115"/>
      <c r="H2719" s="52"/>
      <c r="I2719" s="52" t="s">
        <v>1639</v>
      </c>
      <c r="J2719" s="115"/>
      <c r="K2719" s="115"/>
      <c r="L2719" s="115"/>
      <c r="M2719" s="115"/>
      <c r="N2719" s="83"/>
    </row>
    <row r="2720" spans="1:14">
      <c r="A2720" s="52" t="s">
        <v>57</v>
      </c>
      <c r="B2720" s="52" t="s">
        <v>1640</v>
      </c>
      <c r="C2720" s="41">
        <f>SUM(C2722)</f>
        <v>408700</v>
      </c>
      <c r="D2720" s="41"/>
      <c r="E2720" s="41">
        <f>SUM(E2722)</f>
        <v>406000</v>
      </c>
      <c r="F2720" s="41">
        <f>SUM(F2722)</f>
        <v>0</v>
      </c>
      <c r="G2720" s="41">
        <f>SUM(G2722)</f>
        <v>435520</v>
      </c>
      <c r="H2720" s="52" t="s">
        <v>554</v>
      </c>
      <c r="I2720" s="52" t="s">
        <v>1640</v>
      </c>
      <c r="J2720" s="41">
        <f>SUM(J2722)</f>
        <v>544900</v>
      </c>
      <c r="K2720" s="41"/>
      <c r="L2720" s="41">
        <f>SUM(L2722)</f>
        <v>541400</v>
      </c>
      <c r="M2720" s="63"/>
      <c r="N2720" s="41">
        <f>SUM(N2722)</f>
        <v>580695</v>
      </c>
    </row>
    <row r="2721" spans="1:14">
      <c r="A2721" s="157" t="s">
        <v>12</v>
      </c>
      <c r="B2721" s="157" t="s">
        <v>994</v>
      </c>
      <c r="C2721" s="176" t="s">
        <v>660</v>
      </c>
      <c r="D2721" s="131"/>
      <c r="E2721" s="176" t="s">
        <v>7</v>
      </c>
      <c r="F2721" s="158"/>
      <c r="G2721" s="176" t="s">
        <v>7</v>
      </c>
      <c r="H2721" s="157" t="s">
        <v>12</v>
      </c>
      <c r="I2721" s="157" t="s">
        <v>994</v>
      </c>
      <c r="J2721" s="176" t="s">
        <v>660</v>
      </c>
      <c r="K2721" s="131"/>
      <c r="L2721" s="176" t="s">
        <v>7</v>
      </c>
      <c r="M2721" s="158"/>
      <c r="N2721" s="176" t="s">
        <v>7</v>
      </c>
    </row>
    <row r="2722" spans="1:14">
      <c r="A2722" s="52" t="s">
        <v>1733</v>
      </c>
      <c r="B2722" s="52" t="s">
        <v>225</v>
      </c>
      <c r="C2722" s="79">
        <v>408700</v>
      </c>
      <c r="D2722" s="79"/>
      <c r="E2722" s="132">
        <v>406000</v>
      </c>
      <c r="F2722" s="63"/>
      <c r="G2722" s="79">
        <v>435520</v>
      </c>
      <c r="H2722" s="52" t="s">
        <v>1528</v>
      </c>
      <c r="I2722" s="52" t="s">
        <v>225</v>
      </c>
      <c r="J2722" s="79">
        <v>544900</v>
      </c>
      <c r="K2722" s="79"/>
      <c r="L2722" s="79">
        <v>541400</v>
      </c>
      <c r="M2722" s="63"/>
      <c r="N2722" s="41">
        <v>580695</v>
      </c>
    </row>
    <row r="2723" spans="1:14">
      <c r="A2723" s="33"/>
      <c r="B2723" s="33"/>
      <c r="C2723" s="41"/>
      <c r="D2723" s="41"/>
      <c r="E2723" s="41"/>
      <c r="F2723" s="75"/>
      <c r="G2723" s="41"/>
      <c r="H2723" s="33"/>
      <c r="I2723" s="33"/>
      <c r="J2723" s="41"/>
      <c r="K2723" s="41"/>
      <c r="L2723" s="41"/>
      <c r="M2723" s="41"/>
      <c r="N2723" s="83"/>
    </row>
    <row r="2724" spans="1:14">
      <c r="A2724" s="52" t="s">
        <v>58</v>
      </c>
      <c r="B2724" s="52" t="s">
        <v>226</v>
      </c>
      <c r="C2724" s="41">
        <f>SUM(C2726,C2733,C2776,C2797)</f>
        <v>2695900</v>
      </c>
      <c r="D2724" s="41"/>
      <c r="E2724" s="41">
        <f>SUM(E2726,E2733,E2776,E2797)</f>
        <v>2902400</v>
      </c>
      <c r="F2724" s="41">
        <f>SUM(F2726,F2733,F2776,F2797)</f>
        <v>0</v>
      </c>
      <c r="G2724" s="41">
        <f>SUM(G2726,G2733,G2776,G2797)</f>
        <v>2452515.29</v>
      </c>
      <c r="H2724" s="52" t="s">
        <v>555</v>
      </c>
      <c r="I2724" s="52" t="s">
        <v>226</v>
      </c>
      <c r="J2724" s="41">
        <f>SUM(J2726,J2733,J2776,J2797)</f>
        <v>3869100</v>
      </c>
      <c r="K2724" s="41"/>
      <c r="L2724" s="41">
        <f>SUM(L2726,L2733,L2776,L2797)</f>
        <v>4161500</v>
      </c>
      <c r="M2724" s="41">
        <f>SUM(M2726,M2733,M2776,M2797)</f>
        <v>0</v>
      </c>
      <c r="N2724" s="41">
        <f>SUM(N2726,N2733,N2776,N2797)</f>
        <v>3996085.8000000003</v>
      </c>
    </row>
    <row r="2725" spans="1:14">
      <c r="A2725" s="157" t="s">
        <v>12</v>
      </c>
      <c r="B2725" s="157" t="s">
        <v>994</v>
      </c>
      <c r="C2725" s="176" t="s">
        <v>660</v>
      </c>
      <c r="D2725" s="131"/>
      <c r="E2725" s="176" t="s">
        <v>7</v>
      </c>
      <c r="F2725" s="158"/>
      <c r="G2725" s="176" t="s">
        <v>7</v>
      </c>
      <c r="H2725" s="157" t="s">
        <v>12</v>
      </c>
      <c r="I2725" s="157" t="s">
        <v>994</v>
      </c>
      <c r="J2725" s="176" t="s">
        <v>660</v>
      </c>
      <c r="K2725" s="131"/>
      <c r="L2725" s="176" t="s">
        <v>7</v>
      </c>
      <c r="M2725" s="158"/>
      <c r="N2725" s="176" t="s">
        <v>7</v>
      </c>
    </row>
    <row r="2726" spans="1:14">
      <c r="A2726" s="52" t="s">
        <v>59</v>
      </c>
      <c r="B2726" s="52" t="s">
        <v>227</v>
      </c>
      <c r="C2726" s="110">
        <f>SUM(C2728:C2730)</f>
        <v>1258500</v>
      </c>
      <c r="D2726" s="110"/>
      <c r="E2726" s="110">
        <f>SUM(E2728:E2730)</f>
        <v>1314500</v>
      </c>
      <c r="F2726" s="63"/>
      <c r="G2726" s="110">
        <f>SUM(G2728:G2730)</f>
        <v>1316537</v>
      </c>
      <c r="H2726" s="52" t="s">
        <v>556</v>
      </c>
      <c r="I2726" s="52" t="s">
        <v>227</v>
      </c>
      <c r="J2726" s="110">
        <f>SUM(J2728:J2730)</f>
        <v>1678000</v>
      </c>
      <c r="K2726" s="110"/>
      <c r="L2726" s="110">
        <f>SUM(L2728:L2730)</f>
        <v>1752700</v>
      </c>
      <c r="M2726" s="110">
        <f>SUM(M2728:M2730)</f>
        <v>0</v>
      </c>
      <c r="N2726" s="110">
        <f>SUM(N2728:N2730)</f>
        <v>1947943</v>
      </c>
    </row>
    <row r="2727" spans="1:14">
      <c r="A2727" s="157" t="s">
        <v>12</v>
      </c>
      <c r="B2727" s="157" t="s">
        <v>994</v>
      </c>
      <c r="C2727" s="176" t="s">
        <v>660</v>
      </c>
      <c r="D2727" s="131"/>
      <c r="E2727" s="176" t="s">
        <v>7</v>
      </c>
      <c r="F2727" s="158"/>
      <c r="G2727" s="176" t="s">
        <v>7</v>
      </c>
      <c r="H2727" s="157" t="s">
        <v>12</v>
      </c>
      <c r="I2727" s="157" t="s">
        <v>994</v>
      </c>
      <c r="J2727" s="176" t="s">
        <v>660</v>
      </c>
      <c r="K2727" s="131"/>
      <c r="L2727" s="176" t="s">
        <v>7</v>
      </c>
      <c r="M2727" s="158"/>
      <c r="N2727" s="176" t="s">
        <v>7</v>
      </c>
    </row>
    <row r="2728" spans="1:14">
      <c r="A2728" s="52" t="s">
        <v>1733</v>
      </c>
      <c r="B2728" s="52" t="s">
        <v>228</v>
      </c>
      <c r="C2728" s="79">
        <v>1258500</v>
      </c>
      <c r="D2728" s="79"/>
      <c r="E2728" s="132">
        <v>1307000</v>
      </c>
      <c r="F2728" s="63"/>
      <c r="G2728" s="79">
        <v>1316537</v>
      </c>
      <c r="H2728" s="52" t="s">
        <v>1528</v>
      </c>
      <c r="I2728" s="52" t="s">
        <v>228</v>
      </c>
      <c r="J2728" s="79">
        <v>1678000</v>
      </c>
      <c r="K2728" s="79"/>
      <c r="L2728" s="79">
        <v>1742700</v>
      </c>
      <c r="M2728" s="63"/>
      <c r="N2728" s="79">
        <v>1947943</v>
      </c>
    </row>
    <row r="2729" spans="1:14">
      <c r="A2729" s="52"/>
      <c r="B2729" s="52"/>
      <c r="C2729" s="79">
        <v>0</v>
      </c>
      <c r="D2729" s="79"/>
      <c r="E2729" s="132">
        <v>0</v>
      </c>
      <c r="F2729" s="63"/>
      <c r="G2729" s="79">
        <v>0</v>
      </c>
      <c r="H2729" s="52"/>
      <c r="I2729" s="52"/>
      <c r="J2729" s="79">
        <v>0</v>
      </c>
      <c r="K2729" s="79"/>
      <c r="L2729" s="79">
        <v>0</v>
      </c>
      <c r="M2729" s="63"/>
      <c r="N2729" s="79">
        <v>0</v>
      </c>
    </row>
    <row r="2730" spans="1:14">
      <c r="A2730" s="50" t="s">
        <v>1767</v>
      </c>
      <c r="B2730" s="46" t="s">
        <v>713</v>
      </c>
      <c r="C2730" s="79"/>
      <c r="D2730" s="79"/>
      <c r="E2730" s="132">
        <v>7500</v>
      </c>
      <c r="F2730" s="63"/>
      <c r="G2730" s="79">
        <v>0</v>
      </c>
      <c r="H2730" s="50" t="s">
        <v>1190</v>
      </c>
      <c r="I2730" s="46" t="s">
        <v>713</v>
      </c>
      <c r="J2730" s="79"/>
      <c r="K2730" s="79"/>
      <c r="L2730" s="79">
        <v>10000</v>
      </c>
      <c r="M2730" s="63"/>
      <c r="N2730" s="79">
        <v>0</v>
      </c>
    </row>
    <row r="2731" spans="1:14">
      <c r="A2731" s="50"/>
      <c r="B2731" s="46"/>
      <c r="C2731" s="41"/>
      <c r="D2731" s="41"/>
      <c r="E2731" s="41"/>
      <c r="F2731" s="75"/>
      <c r="G2731" s="41"/>
      <c r="H2731" s="50"/>
      <c r="I2731" s="46"/>
      <c r="J2731" s="41"/>
      <c r="K2731" s="41"/>
      <c r="L2731" s="41"/>
      <c r="M2731" s="41"/>
      <c r="N2731" s="79"/>
    </row>
    <row r="2732" spans="1:14">
      <c r="A2732" s="48"/>
      <c r="B2732" s="48"/>
      <c r="C2732" s="104"/>
      <c r="D2732" s="104"/>
      <c r="E2732" s="104"/>
      <c r="F2732" s="47"/>
      <c r="G2732" s="104"/>
      <c r="H2732" s="48"/>
      <c r="I2732" s="48"/>
      <c r="J2732" s="115"/>
      <c r="K2732" s="115"/>
      <c r="L2732" s="115"/>
      <c r="M2732" s="115"/>
      <c r="N2732" s="83"/>
    </row>
    <row r="2733" spans="1:14">
      <c r="A2733" s="52" t="s">
        <v>60</v>
      </c>
      <c r="B2733" s="52" t="s">
        <v>229</v>
      </c>
      <c r="C2733" s="41">
        <f>SUM(C2735:C2767)</f>
        <v>1365400</v>
      </c>
      <c r="D2733" s="41"/>
      <c r="E2733" s="41">
        <f>SUM(E2735:E2767)</f>
        <v>1490900</v>
      </c>
      <c r="F2733" s="41">
        <f>SUM(F2735:F2767)</f>
        <v>0</v>
      </c>
      <c r="G2733" s="41">
        <f>SUM(G2735:G2767)</f>
        <v>1076055.3599999999</v>
      </c>
      <c r="H2733" s="52" t="s">
        <v>557</v>
      </c>
      <c r="I2733" s="52" t="s">
        <v>918</v>
      </c>
      <c r="J2733" s="41">
        <v>1376900</v>
      </c>
      <c r="K2733" s="41"/>
      <c r="L2733" s="41">
        <v>1598800</v>
      </c>
      <c r="M2733" s="63"/>
      <c r="N2733" s="41">
        <v>1289854.8600000001</v>
      </c>
    </row>
    <row r="2734" spans="1:14">
      <c r="A2734" s="157" t="s">
        <v>12</v>
      </c>
      <c r="B2734" s="157" t="s">
        <v>994</v>
      </c>
      <c r="C2734" s="176" t="s">
        <v>660</v>
      </c>
      <c r="D2734" s="131"/>
      <c r="E2734" s="176" t="s">
        <v>7</v>
      </c>
      <c r="F2734" s="158"/>
      <c r="G2734" s="176" t="s">
        <v>7</v>
      </c>
      <c r="H2734" s="157" t="s">
        <v>12</v>
      </c>
      <c r="I2734" s="157" t="s">
        <v>994</v>
      </c>
      <c r="J2734" s="176" t="s">
        <v>660</v>
      </c>
      <c r="K2734" s="131"/>
      <c r="L2734" s="176" t="s">
        <v>7</v>
      </c>
      <c r="M2734" s="158"/>
      <c r="N2734" s="176" t="s">
        <v>7</v>
      </c>
    </row>
    <row r="2735" spans="1:14">
      <c r="A2735" s="50" t="s">
        <v>102</v>
      </c>
      <c r="B2735" s="52" t="s">
        <v>230</v>
      </c>
      <c r="C2735" s="79">
        <v>220000</v>
      </c>
      <c r="D2735" s="79"/>
      <c r="E2735" s="132">
        <v>330000</v>
      </c>
      <c r="F2735" s="63"/>
      <c r="G2735" s="79">
        <v>206163.26</v>
      </c>
      <c r="H2735" s="50" t="s">
        <v>558</v>
      </c>
      <c r="I2735" s="52" t="s">
        <v>1695</v>
      </c>
      <c r="J2735" s="79">
        <v>349500</v>
      </c>
      <c r="K2735" s="79"/>
      <c r="L2735" s="79">
        <v>215000</v>
      </c>
      <c r="M2735" s="63"/>
      <c r="N2735" s="79">
        <v>214491.99</v>
      </c>
    </row>
    <row r="2736" spans="1:14">
      <c r="C2736" s="79">
        <v>0</v>
      </c>
      <c r="D2736" s="79"/>
      <c r="E2736" s="132">
        <v>0</v>
      </c>
      <c r="F2736" s="63"/>
      <c r="G2736" s="79">
        <v>0</v>
      </c>
      <c r="H2736" s="50"/>
      <c r="I2736" s="16"/>
      <c r="J2736" s="79">
        <v>0</v>
      </c>
      <c r="K2736" s="79"/>
      <c r="L2736" s="79">
        <v>0</v>
      </c>
      <c r="M2736" s="63"/>
      <c r="N2736" s="79">
        <v>0</v>
      </c>
    </row>
    <row r="2737" spans="1:14">
      <c r="A2737" s="50" t="s">
        <v>997</v>
      </c>
      <c r="B2737" s="52" t="s">
        <v>231</v>
      </c>
      <c r="C2737" s="79">
        <v>36000</v>
      </c>
      <c r="D2737" s="79"/>
      <c r="E2737" s="132">
        <v>32000</v>
      </c>
      <c r="F2737" s="63"/>
      <c r="G2737" s="79">
        <v>22700</v>
      </c>
      <c r="H2737" s="50" t="s">
        <v>1933</v>
      </c>
      <c r="I2737" s="52" t="s">
        <v>919</v>
      </c>
      <c r="J2737" s="79">
        <v>52000</v>
      </c>
      <c r="K2737" s="79"/>
      <c r="L2737" s="79">
        <v>23000</v>
      </c>
      <c r="M2737" s="63"/>
      <c r="N2737" s="79">
        <v>141951.60999999999</v>
      </c>
    </row>
    <row r="2738" spans="1:14">
      <c r="C2738" s="79">
        <v>0</v>
      </c>
      <c r="D2738" s="79"/>
      <c r="E2738" s="132">
        <v>0</v>
      </c>
      <c r="F2738" s="63"/>
      <c r="G2738" s="79">
        <v>0</v>
      </c>
      <c r="I2738" s="16"/>
      <c r="J2738" s="79">
        <v>0</v>
      </c>
      <c r="K2738" s="79"/>
      <c r="L2738" s="79">
        <v>0</v>
      </c>
      <c r="M2738" s="63"/>
      <c r="N2738" s="79">
        <v>0</v>
      </c>
    </row>
    <row r="2739" spans="1:14">
      <c r="A2739" s="50" t="s">
        <v>1287</v>
      </c>
      <c r="B2739" s="16" t="s">
        <v>1312</v>
      </c>
      <c r="C2739" s="79">
        <v>6000</v>
      </c>
      <c r="D2739" s="79"/>
      <c r="E2739" s="132">
        <v>18000</v>
      </c>
      <c r="F2739" s="63"/>
      <c r="G2739" s="79">
        <v>9072</v>
      </c>
      <c r="H2739" s="50" t="s">
        <v>1916</v>
      </c>
      <c r="I2739" s="33" t="s">
        <v>661</v>
      </c>
      <c r="J2739" s="79">
        <v>4300</v>
      </c>
      <c r="K2739" s="79"/>
      <c r="L2739" s="79">
        <v>1900</v>
      </c>
      <c r="M2739" s="63"/>
      <c r="N2739" s="79">
        <v>4858.7299999999996</v>
      </c>
    </row>
    <row r="2740" spans="1:14">
      <c r="A2740" s="50"/>
      <c r="C2740" s="79">
        <v>0</v>
      </c>
      <c r="D2740" s="79"/>
      <c r="E2740" s="132">
        <v>0</v>
      </c>
      <c r="F2740" s="63"/>
      <c r="G2740" s="79">
        <v>0</v>
      </c>
      <c r="H2740" s="50"/>
      <c r="I2740" s="33"/>
      <c r="J2740" s="79">
        <v>0</v>
      </c>
      <c r="K2740" s="79"/>
      <c r="L2740" s="79">
        <v>0</v>
      </c>
      <c r="M2740" s="63"/>
      <c r="N2740" s="79"/>
    </row>
    <row r="2741" spans="1:14">
      <c r="A2741" s="56" t="s">
        <v>379</v>
      </c>
      <c r="B2741" s="16" t="s">
        <v>1956</v>
      </c>
      <c r="C2741" s="79">
        <v>52000</v>
      </c>
      <c r="D2741" s="79"/>
      <c r="E2741" s="132">
        <v>61500</v>
      </c>
      <c r="F2741" s="63"/>
      <c r="G2741" s="79">
        <v>48125.599999999999</v>
      </c>
      <c r="H2741" s="50" t="s">
        <v>1923</v>
      </c>
      <c r="I2741" s="52" t="s">
        <v>49</v>
      </c>
      <c r="J2741" s="79">
        <v>15600</v>
      </c>
      <c r="K2741" s="79"/>
      <c r="L2741" s="79">
        <v>15600</v>
      </c>
      <c r="M2741" s="63"/>
      <c r="N2741" s="79">
        <v>15491.77</v>
      </c>
    </row>
    <row r="2742" spans="1:14">
      <c r="C2742" s="79">
        <v>0</v>
      </c>
      <c r="D2742" s="79"/>
      <c r="E2742" s="132">
        <v>0</v>
      </c>
      <c r="F2742" s="63"/>
      <c r="G2742" s="79">
        <v>0</v>
      </c>
      <c r="H2742" s="50"/>
      <c r="I2742" s="52"/>
      <c r="J2742" s="79">
        <v>0</v>
      </c>
      <c r="K2742" s="79"/>
      <c r="L2742" s="79">
        <v>0</v>
      </c>
      <c r="M2742" s="63"/>
      <c r="N2742" s="79">
        <v>0</v>
      </c>
    </row>
    <row r="2743" spans="1:14">
      <c r="A2743" s="50" t="s">
        <v>386</v>
      </c>
      <c r="B2743" s="52" t="s">
        <v>1941</v>
      </c>
      <c r="C2743" s="79">
        <v>60000</v>
      </c>
      <c r="D2743" s="79"/>
      <c r="E2743" s="132">
        <v>140000</v>
      </c>
      <c r="F2743" s="63"/>
      <c r="G2743" s="79">
        <v>51422</v>
      </c>
      <c r="H2743" s="50" t="s">
        <v>1927</v>
      </c>
      <c r="I2743" s="52" t="s">
        <v>818</v>
      </c>
      <c r="J2743" s="79">
        <v>100</v>
      </c>
      <c r="K2743" s="79"/>
      <c r="L2743" s="79">
        <v>100</v>
      </c>
      <c r="M2743" s="63"/>
      <c r="N2743" s="79">
        <v>138.84</v>
      </c>
    </row>
    <row r="2744" spans="1:14">
      <c r="A2744" s="50"/>
      <c r="B2744" s="52"/>
      <c r="C2744" s="79">
        <v>0</v>
      </c>
      <c r="D2744" s="79"/>
      <c r="E2744" s="132">
        <v>0</v>
      </c>
      <c r="F2744" s="63"/>
      <c r="G2744" s="79">
        <v>0</v>
      </c>
      <c r="H2744" s="50"/>
      <c r="I2744" s="52"/>
      <c r="J2744" s="79">
        <v>0</v>
      </c>
      <c r="K2744" s="79"/>
      <c r="L2744" s="79">
        <v>0</v>
      </c>
      <c r="M2744" s="63"/>
      <c r="N2744" s="79">
        <v>0</v>
      </c>
    </row>
    <row r="2745" spans="1:14">
      <c r="A2745" s="50" t="s">
        <v>387</v>
      </c>
      <c r="B2745" s="52" t="s">
        <v>714</v>
      </c>
      <c r="C2745" s="79">
        <v>17600</v>
      </c>
      <c r="D2745" s="79"/>
      <c r="E2745" s="132">
        <v>20000</v>
      </c>
      <c r="F2745" s="63"/>
      <c r="G2745" s="79">
        <v>3581</v>
      </c>
      <c r="H2745" s="50" t="s">
        <v>1928</v>
      </c>
      <c r="I2745" s="52" t="s">
        <v>920</v>
      </c>
      <c r="J2745" s="79">
        <v>30100</v>
      </c>
      <c r="K2745" s="79"/>
      <c r="L2745" s="79">
        <v>37000</v>
      </c>
      <c r="M2745" s="63"/>
      <c r="N2745" s="79">
        <v>27347.91</v>
      </c>
    </row>
    <row r="2746" spans="1:14">
      <c r="A2746" s="50"/>
      <c r="B2746" s="52"/>
      <c r="C2746" s="79">
        <v>0</v>
      </c>
      <c r="D2746" s="79"/>
      <c r="E2746" s="132">
        <v>0</v>
      </c>
      <c r="F2746" s="63"/>
      <c r="G2746" s="79">
        <v>0</v>
      </c>
      <c r="H2746" s="50"/>
      <c r="I2746" s="52"/>
      <c r="J2746" s="79">
        <v>0</v>
      </c>
      <c r="K2746" s="79"/>
      <c r="L2746" s="79">
        <v>0</v>
      </c>
      <c r="M2746" s="63"/>
      <c r="N2746" s="79">
        <v>0</v>
      </c>
    </row>
    <row r="2747" spans="1:14">
      <c r="A2747" s="50" t="s">
        <v>1626</v>
      </c>
      <c r="B2747" s="52" t="s">
        <v>1942</v>
      </c>
      <c r="C2747" s="79">
        <v>7400</v>
      </c>
      <c r="D2747" s="79"/>
      <c r="E2747" s="132">
        <v>10000</v>
      </c>
      <c r="F2747" s="63"/>
      <c r="G2747" s="79">
        <v>8475</v>
      </c>
      <c r="H2747" s="50" t="s">
        <v>169</v>
      </c>
      <c r="I2747" s="16" t="s">
        <v>921</v>
      </c>
      <c r="J2747" s="79"/>
      <c r="K2747" s="79"/>
      <c r="L2747" s="79">
        <v>38500</v>
      </c>
      <c r="M2747" s="63"/>
      <c r="N2747" s="79">
        <v>37288.559999999998</v>
      </c>
    </row>
    <row r="2748" spans="1:14">
      <c r="A2748" s="50"/>
      <c r="B2748" s="52"/>
      <c r="C2748" s="79">
        <v>0</v>
      </c>
      <c r="D2748" s="79"/>
      <c r="E2748" s="132">
        <v>0</v>
      </c>
      <c r="F2748" s="63"/>
      <c r="G2748" s="79">
        <v>0</v>
      </c>
      <c r="H2748" s="50"/>
      <c r="I2748" s="16"/>
      <c r="J2748" s="79">
        <v>0</v>
      </c>
      <c r="K2748" s="79"/>
      <c r="L2748" s="79">
        <v>0</v>
      </c>
      <c r="M2748" s="63"/>
      <c r="N2748" s="79">
        <v>0</v>
      </c>
    </row>
    <row r="2749" spans="1:14">
      <c r="A2749" s="50" t="s">
        <v>61</v>
      </c>
      <c r="B2749" s="52" t="s">
        <v>1694</v>
      </c>
      <c r="C2749" s="79">
        <v>11000</v>
      </c>
      <c r="D2749" s="79"/>
      <c r="E2749" s="132">
        <v>11000</v>
      </c>
      <c r="F2749" s="63"/>
      <c r="G2749" s="79">
        <v>16986.5</v>
      </c>
      <c r="H2749" s="50" t="s">
        <v>1938</v>
      </c>
      <c r="I2749" s="16" t="s">
        <v>922</v>
      </c>
      <c r="J2749" s="79">
        <v>66500</v>
      </c>
      <c r="K2749" s="79"/>
      <c r="L2749" s="79">
        <v>66500</v>
      </c>
      <c r="M2749" s="63"/>
      <c r="N2749" s="79">
        <v>0</v>
      </c>
    </row>
    <row r="2750" spans="1:14">
      <c r="A2750" s="50"/>
      <c r="B2750" s="52"/>
      <c r="C2750" s="79">
        <v>0</v>
      </c>
      <c r="D2750" s="79"/>
      <c r="E2750" s="132">
        <v>0</v>
      </c>
      <c r="F2750" s="63"/>
      <c r="G2750" s="79">
        <v>0</v>
      </c>
      <c r="H2750" s="50"/>
      <c r="I2750" s="16"/>
      <c r="J2750" s="79">
        <v>0</v>
      </c>
      <c r="K2750" s="79"/>
      <c r="L2750" s="79">
        <v>0</v>
      </c>
      <c r="M2750" s="63"/>
      <c r="N2750" s="79">
        <v>0</v>
      </c>
    </row>
    <row r="2751" spans="1:14">
      <c r="A2751" s="50" t="s">
        <v>1733</v>
      </c>
      <c r="B2751" s="52" t="s">
        <v>1695</v>
      </c>
      <c r="C2751" s="79">
        <v>349500</v>
      </c>
      <c r="D2751" s="79"/>
      <c r="E2751" s="132">
        <v>174700</v>
      </c>
      <c r="F2751" s="63"/>
      <c r="G2751" s="79">
        <v>241250</v>
      </c>
      <c r="H2751" s="50" t="s">
        <v>1940</v>
      </c>
      <c r="I2751" s="52" t="s">
        <v>714</v>
      </c>
      <c r="J2751" s="79">
        <v>20000</v>
      </c>
      <c r="K2751" s="79"/>
      <c r="L2751" s="79">
        <v>20000</v>
      </c>
      <c r="M2751" s="63"/>
      <c r="N2751" s="79">
        <v>11332</v>
      </c>
    </row>
    <row r="2752" spans="1:14">
      <c r="C2752" s="79">
        <v>0</v>
      </c>
      <c r="D2752" s="79"/>
      <c r="E2752" s="132">
        <v>0</v>
      </c>
      <c r="F2752" s="63"/>
      <c r="G2752" s="79">
        <v>0</v>
      </c>
      <c r="H2752" s="50"/>
      <c r="I2752" s="83"/>
      <c r="J2752" s="79">
        <v>0</v>
      </c>
      <c r="K2752" s="79"/>
      <c r="L2752" s="79">
        <v>0</v>
      </c>
      <c r="M2752" s="63"/>
      <c r="N2752" s="79">
        <v>0</v>
      </c>
    </row>
    <row r="2753" spans="1:14">
      <c r="A2753" s="50" t="s">
        <v>1767</v>
      </c>
      <c r="B2753" s="16" t="s">
        <v>1696</v>
      </c>
      <c r="C2753" s="79"/>
      <c r="D2753" s="79"/>
      <c r="E2753" s="132">
        <v>13000</v>
      </c>
      <c r="F2753" s="63"/>
      <c r="G2753" s="79">
        <v>1809</v>
      </c>
      <c r="H2753" s="50" t="s">
        <v>270</v>
      </c>
      <c r="I2753" s="16" t="s">
        <v>923</v>
      </c>
      <c r="J2753" s="79">
        <v>9000</v>
      </c>
      <c r="K2753" s="79"/>
      <c r="L2753" s="79">
        <v>9000</v>
      </c>
      <c r="M2753" s="63"/>
      <c r="N2753" s="79">
        <v>8100</v>
      </c>
    </row>
    <row r="2754" spans="1:14">
      <c r="A2754" s="50"/>
      <c r="B2754" s="52"/>
      <c r="C2754" s="79">
        <v>0</v>
      </c>
      <c r="D2754" s="79"/>
      <c r="E2754" s="132">
        <v>0</v>
      </c>
      <c r="F2754" s="63"/>
      <c r="G2754" s="79">
        <v>0</v>
      </c>
      <c r="H2754" s="62"/>
      <c r="I2754" s="16" t="s">
        <v>924</v>
      </c>
      <c r="J2754" s="79">
        <v>0</v>
      </c>
      <c r="K2754" s="79"/>
      <c r="L2754" s="79">
        <v>0</v>
      </c>
      <c r="M2754" s="63"/>
      <c r="N2754" s="79">
        <v>0</v>
      </c>
    </row>
    <row r="2755" spans="1:14">
      <c r="A2755" s="50" t="s">
        <v>1734</v>
      </c>
      <c r="B2755" s="16" t="s">
        <v>1697</v>
      </c>
      <c r="C2755" s="79">
        <v>90100</v>
      </c>
      <c r="D2755" s="79"/>
      <c r="E2755" s="132">
        <v>91900</v>
      </c>
      <c r="F2755" s="63"/>
      <c r="G2755" s="79">
        <v>117513</v>
      </c>
      <c r="H2755" s="50" t="s">
        <v>1527</v>
      </c>
      <c r="I2755" s="16" t="s">
        <v>925</v>
      </c>
      <c r="J2755" s="79"/>
      <c r="K2755" s="79"/>
      <c r="L2755" s="79">
        <v>24000</v>
      </c>
      <c r="M2755" s="63"/>
      <c r="N2755" s="79">
        <v>14082.26</v>
      </c>
    </row>
    <row r="2756" spans="1:14">
      <c r="C2756" s="79">
        <v>0</v>
      </c>
      <c r="D2756" s="79"/>
      <c r="E2756" s="132">
        <v>0</v>
      </c>
      <c r="F2756" s="63"/>
      <c r="G2756" s="79">
        <v>0</v>
      </c>
      <c r="H2756" s="62"/>
      <c r="I2756" s="16" t="s">
        <v>1349</v>
      </c>
      <c r="J2756" s="79">
        <v>0</v>
      </c>
      <c r="K2756" s="79"/>
      <c r="L2756" s="79">
        <v>0</v>
      </c>
      <c r="M2756" s="63"/>
      <c r="N2756" s="79">
        <v>0</v>
      </c>
    </row>
    <row r="2757" spans="1:14">
      <c r="A2757" s="50" t="s">
        <v>62</v>
      </c>
      <c r="B2757" s="52" t="s">
        <v>363</v>
      </c>
      <c r="C2757" s="79">
        <v>390600</v>
      </c>
      <c r="D2757" s="79"/>
      <c r="E2757" s="132">
        <v>360000</v>
      </c>
      <c r="F2757" s="63"/>
      <c r="G2757" s="79">
        <v>262545</v>
      </c>
      <c r="H2757" s="50" t="s">
        <v>1528</v>
      </c>
      <c r="I2757" s="16" t="s">
        <v>926</v>
      </c>
      <c r="J2757" s="79">
        <v>69000</v>
      </c>
      <c r="K2757" s="79"/>
      <c r="L2757" s="79">
        <v>60000</v>
      </c>
      <c r="M2757" s="63"/>
      <c r="N2757" s="79">
        <v>49980.22</v>
      </c>
    </row>
    <row r="2758" spans="1:14">
      <c r="C2758" s="79">
        <v>0</v>
      </c>
      <c r="D2758" s="79"/>
      <c r="E2758" s="132">
        <v>0</v>
      </c>
      <c r="F2758" s="63"/>
      <c r="G2758" s="79">
        <v>0</v>
      </c>
      <c r="H2758" s="62"/>
      <c r="I2758" s="16" t="s">
        <v>924</v>
      </c>
      <c r="J2758" s="79">
        <v>0</v>
      </c>
      <c r="K2758" s="79"/>
      <c r="L2758" s="79">
        <v>0</v>
      </c>
      <c r="M2758" s="63"/>
      <c r="N2758" s="79">
        <v>0</v>
      </c>
    </row>
    <row r="2759" spans="1:14">
      <c r="A2759" s="50" t="s">
        <v>1513</v>
      </c>
      <c r="B2759" s="16" t="s">
        <v>1474</v>
      </c>
      <c r="C2759" s="79"/>
      <c r="D2759" s="79"/>
      <c r="E2759" s="132">
        <v>100000</v>
      </c>
      <c r="F2759" s="63"/>
      <c r="G2759" s="79"/>
      <c r="H2759" s="50" t="s">
        <v>1190</v>
      </c>
      <c r="I2759" s="52" t="s">
        <v>1697</v>
      </c>
      <c r="J2759" s="79">
        <v>120100</v>
      </c>
      <c r="K2759" s="79"/>
      <c r="L2759" s="79">
        <v>200000</v>
      </c>
      <c r="M2759" s="63"/>
      <c r="N2759" s="79">
        <v>187634.8</v>
      </c>
    </row>
    <row r="2760" spans="1:14">
      <c r="A2760" s="50"/>
      <c r="C2760" s="79">
        <v>0</v>
      </c>
      <c r="D2760" s="79"/>
      <c r="E2760" s="132">
        <v>0</v>
      </c>
      <c r="F2760" s="63"/>
      <c r="G2760" s="79">
        <v>0</v>
      </c>
      <c r="H2760" s="50"/>
      <c r="I2760" s="52"/>
      <c r="J2760" s="79">
        <v>0</v>
      </c>
      <c r="K2760" s="79"/>
      <c r="L2760" s="79">
        <v>0</v>
      </c>
      <c r="M2760" s="63"/>
      <c r="N2760" s="79">
        <v>0</v>
      </c>
    </row>
    <row r="2761" spans="1:14">
      <c r="A2761" s="50" t="s">
        <v>1763</v>
      </c>
      <c r="B2761" s="16" t="s">
        <v>364</v>
      </c>
      <c r="C2761" s="79">
        <v>26200</v>
      </c>
      <c r="D2761" s="79"/>
      <c r="E2761" s="132">
        <v>31000</v>
      </c>
      <c r="F2761" s="63"/>
      <c r="G2761" s="79">
        <v>26210</v>
      </c>
      <c r="H2761" s="50" t="s">
        <v>1531</v>
      </c>
      <c r="I2761" s="52" t="s">
        <v>363</v>
      </c>
      <c r="J2761" s="79">
        <v>520800</v>
      </c>
      <c r="K2761" s="79"/>
      <c r="L2761" s="79">
        <v>600000</v>
      </c>
      <c r="M2761" s="63"/>
      <c r="N2761" s="79">
        <v>401097</v>
      </c>
    </row>
    <row r="2762" spans="1:14">
      <c r="A2762" s="62"/>
      <c r="C2762" s="79">
        <v>0</v>
      </c>
      <c r="D2762" s="79"/>
      <c r="E2762" s="132">
        <v>0</v>
      </c>
      <c r="F2762" s="63"/>
      <c r="G2762" s="79">
        <v>0</v>
      </c>
      <c r="H2762" s="50"/>
      <c r="I2762" s="52"/>
      <c r="J2762" s="79">
        <v>0</v>
      </c>
      <c r="K2762" s="79"/>
      <c r="L2762" s="79">
        <v>0</v>
      </c>
      <c r="M2762" s="63"/>
      <c r="N2762" s="79">
        <v>0</v>
      </c>
    </row>
    <row r="2763" spans="1:14">
      <c r="A2763" s="50" t="s">
        <v>56</v>
      </c>
      <c r="B2763" s="16" t="s">
        <v>365</v>
      </c>
      <c r="C2763" s="79">
        <v>2000</v>
      </c>
      <c r="D2763" s="79"/>
      <c r="E2763" s="132">
        <v>2100</v>
      </c>
      <c r="F2763" s="63"/>
      <c r="G2763" s="79">
        <v>0</v>
      </c>
      <c r="H2763" s="50" t="s">
        <v>1184</v>
      </c>
      <c r="I2763" s="16" t="s">
        <v>927</v>
      </c>
      <c r="J2763" s="79">
        <v>45000</v>
      </c>
      <c r="K2763" s="79"/>
      <c r="L2763" s="79">
        <v>45000</v>
      </c>
      <c r="M2763" s="63"/>
      <c r="N2763" s="79">
        <v>43064</v>
      </c>
    </row>
    <row r="2764" spans="1:14">
      <c r="C2764" s="79">
        <v>0</v>
      </c>
      <c r="D2764" s="79"/>
      <c r="E2764" s="132">
        <v>0</v>
      </c>
      <c r="F2764" s="63"/>
      <c r="G2764" s="79">
        <v>0</v>
      </c>
      <c r="H2764" s="50"/>
      <c r="I2764" s="16"/>
      <c r="J2764" s="79">
        <v>0</v>
      </c>
      <c r="K2764" s="79"/>
      <c r="L2764" s="79">
        <v>0</v>
      </c>
      <c r="M2764" s="63"/>
      <c r="N2764" s="79">
        <v>0</v>
      </c>
    </row>
    <row r="2765" spans="1:14">
      <c r="A2765" s="50" t="s">
        <v>63</v>
      </c>
      <c r="B2765" s="16" t="s">
        <v>366</v>
      </c>
      <c r="C2765" s="79">
        <v>28000</v>
      </c>
      <c r="D2765" s="79"/>
      <c r="E2765" s="132">
        <v>50700</v>
      </c>
      <c r="F2765" s="63"/>
      <c r="G2765" s="79">
        <v>27895</v>
      </c>
      <c r="H2765" s="50" t="s">
        <v>1185</v>
      </c>
      <c r="I2765" s="52" t="s">
        <v>928</v>
      </c>
      <c r="J2765" s="79">
        <v>34900</v>
      </c>
      <c r="K2765" s="79"/>
      <c r="L2765" s="79">
        <v>64600</v>
      </c>
      <c r="M2765" s="63"/>
      <c r="N2765" s="79">
        <v>56732.61</v>
      </c>
    </row>
    <row r="2766" spans="1:14">
      <c r="A2766" s="50"/>
      <c r="C2766" s="79">
        <v>0</v>
      </c>
      <c r="D2766" s="79"/>
      <c r="E2766" s="132">
        <v>0</v>
      </c>
      <c r="F2766" s="63"/>
      <c r="G2766" s="79">
        <v>0</v>
      </c>
      <c r="H2766" s="50"/>
      <c r="I2766" s="52"/>
      <c r="J2766" s="79">
        <v>0</v>
      </c>
      <c r="K2766" s="79"/>
      <c r="L2766" s="79">
        <v>0</v>
      </c>
      <c r="M2766" s="63"/>
      <c r="N2766" s="79">
        <v>0</v>
      </c>
    </row>
    <row r="2767" spans="1:14">
      <c r="A2767" s="50" t="s">
        <v>1764</v>
      </c>
      <c r="B2767" s="52" t="s">
        <v>1906</v>
      </c>
      <c r="C2767" s="79">
        <v>69000</v>
      </c>
      <c r="D2767" s="79"/>
      <c r="E2767" s="132">
        <v>45000</v>
      </c>
      <c r="F2767" s="63"/>
      <c r="G2767" s="79">
        <v>32308</v>
      </c>
      <c r="H2767" s="50" t="s">
        <v>1186</v>
      </c>
      <c r="I2767" s="52" t="s">
        <v>922</v>
      </c>
      <c r="J2767" s="79">
        <v>37300</v>
      </c>
      <c r="K2767" s="79"/>
      <c r="L2767" s="79">
        <v>67600</v>
      </c>
      <c r="M2767" s="63"/>
      <c r="N2767" s="79">
        <v>63236</v>
      </c>
    </row>
    <row r="2768" spans="1:14">
      <c r="C2768" s="115">
        <v>0</v>
      </c>
      <c r="D2768" s="115"/>
      <c r="E2768" s="115">
        <v>0</v>
      </c>
      <c r="F2768" s="77"/>
      <c r="G2768" s="115">
        <v>0</v>
      </c>
      <c r="H2768" s="50"/>
      <c r="I2768" s="52"/>
      <c r="J2768" s="79">
        <v>0</v>
      </c>
      <c r="K2768" s="79"/>
      <c r="L2768" s="79">
        <v>0</v>
      </c>
      <c r="M2768" s="63"/>
      <c r="N2768" s="79">
        <v>0</v>
      </c>
    </row>
    <row r="2769" spans="1:15">
      <c r="C2769" s="115">
        <v>0</v>
      </c>
      <c r="D2769" s="115"/>
      <c r="E2769" s="115">
        <v>0</v>
      </c>
      <c r="F2769" s="77"/>
      <c r="G2769" s="115">
        <v>0</v>
      </c>
      <c r="H2769" s="50" t="s">
        <v>1904</v>
      </c>
      <c r="I2769" s="52" t="s">
        <v>929</v>
      </c>
      <c r="J2769" s="79"/>
      <c r="K2769" s="79"/>
      <c r="L2769" s="79">
        <v>8200</v>
      </c>
      <c r="M2769" s="63"/>
      <c r="N2769" s="79">
        <v>2105.56</v>
      </c>
    </row>
    <row r="2770" spans="1:15">
      <c r="A2770" s="50"/>
      <c r="B2770" s="52"/>
      <c r="C2770" s="41">
        <v>0</v>
      </c>
      <c r="D2770" s="41"/>
      <c r="E2770" s="41">
        <v>0</v>
      </c>
      <c r="F2770" s="75"/>
      <c r="G2770" s="41">
        <v>0</v>
      </c>
      <c r="H2770" s="50"/>
      <c r="I2770" s="52"/>
      <c r="J2770" s="79">
        <v>0</v>
      </c>
      <c r="K2770" s="79"/>
      <c r="L2770" s="79">
        <v>0</v>
      </c>
      <c r="M2770" s="63"/>
      <c r="N2770" s="79">
        <v>0</v>
      </c>
    </row>
    <row r="2771" spans="1:15">
      <c r="A2771" s="50"/>
      <c r="B2771" s="52"/>
      <c r="C2771" s="104">
        <v>0</v>
      </c>
      <c r="D2771" s="104"/>
      <c r="E2771" s="104">
        <v>0</v>
      </c>
      <c r="F2771" s="47"/>
      <c r="G2771" s="104">
        <v>0</v>
      </c>
      <c r="H2771" s="50" t="s">
        <v>1187</v>
      </c>
      <c r="I2771" s="52" t="s">
        <v>365</v>
      </c>
      <c r="J2771" s="79">
        <v>2700</v>
      </c>
      <c r="K2771" s="79"/>
      <c r="L2771" s="79">
        <v>2800</v>
      </c>
      <c r="M2771" s="63"/>
      <c r="N2771" s="79">
        <v>0</v>
      </c>
    </row>
    <row r="2772" spans="1:15">
      <c r="A2772" s="50"/>
      <c r="B2772" s="52"/>
      <c r="C2772" s="104">
        <v>0</v>
      </c>
      <c r="D2772" s="104"/>
      <c r="E2772" s="104">
        <v>0</v>
      </c>
      <c r="F2772" s="47"/>
      <c r="G2772" s="104">
        <v>0</v>
      </c>
      <c r="H2772" s="50"/>
      <c r="I2772" s="52"/>
      <c r="J2772" s="79">
        <v>0</v>
      </c>
      <c r="K2772" s="79"/>
      <c r="L2772" s="79">
        <v>0</v>
      </c>
      <c r="M2772" s="63"/>
      <c r="N2772" s="79">
        <v>0</v>
      </c>
    </row>
    <row r="2773" spans="1:15">
      <c r="A2773" s="50"/>
      <c r="B2773" s="52"/>
      <c r="C2773" s="115">
        <v>0</v>
      </c>
      <c r="D2773" s="115"/>
      <c r="E2773" s="115">
        <v>0</v>
      </c>
      <c r="F2773" s="77"/>
      <c r="G2773" s="115">
        <v>0</v>
      </c>
      <c r="H2773" s="50" t="s">
        <v>1188</v>
      </c>
      <c r="I2773" s="52" t="s">
        <v>1474</v>
      </c>
      <c r="J2773" s="79"/>
      <c r="K2773" s="79"/>
      <c r="L2773" s="79">
        <v>100000</v>
      </c>
      <c r="M2773" s="63"/>
      <c r="N2773" s="79">
        <v>10921</v>
      </c>
    </row>
    <row r="2774" spans="1:15">
      <c r="A2774" s="50"/>
      <c r="B2774" s="52"/>
      <c r="C2774" s="115">
        <v>0</v>
      </c>
      <c r="D2774" s="115"/>
      <c r="E2774" s="115">
        <v>0</v>
      </c>
      <c r="F2774" s="77"/>
      <c r="G2774" s="115">
        <v>0</v>
      </c>
      <c r="I2774" s="16"/>
      <c r="J2774" s="124"/>
      <c r="K2774" s="124"/>
      <c r="L2774" s="41"/>
      <c r="M2774" s="41"/>
      <c r="N2774" s="79"/>
    </row>
    <row r="2775" spans="1:15">
      <c r="A2775" s="52"/>
      <c r="C2775" s="115"/>
      <c r="D2775" s="115"/>
      <c r="E2775" s="115"/>
      <c r="F2775" s="77"/>
      <c r="G2775" s="115"/>
      <c r="H2775" s="52"/>
      <c r="I2775" s="16" t="s">
        <v>930</v>
      </c>
      <c r="J2775" s="41"/>
      <c r="K2775" s="41"/>
      <c r="L2775" s="41"/>
      <c r="M2775" s="41"/>
      <c r="N2775" s="83"/>
    </row>
    <row r="2776" spans="1:15">
      <c r="A2776" s="50">
        <v>3445</v>
      </c>
      <c r="B2776" s="52" t="s">
        <v>1907</v>
      </c>
      <c r="C2776" s="83">
        <f>SUM(C2778:C2780)</f>
        <v>72000</v>
      </c>
      <c r="D2776" s="83"/>
      <c r="E2776" s="83">
        <f>SUM(E2778:E2780)</f>
        <v>97000</v>
      </c>
      <c r="F2776" s="83">
        <f>SUM(F2778:F2780)</f>
        <v>0</v>
      </c>
      <c r="G2776" s="83">
        <f>SUM(G2778:G2780)</f>
        <v>59922.93</v>
      </c>
      <c r="H2776" s="52" t="s">
        <v>559</v>
      </c>
      <c r="I2776" s="52" t="s">
        <v>1907</v>
      </c>
      <c r="J2776" s="41">
        <f>SUM(J2778:J2794)</f>
        <v>516700</v>
      </c>
      <c r="K2776" s="41"/>
      <c r="L2776" s="41">
        <f>SUM(L2778:L2794)</f>
        <v>531400</v>
      </c>
      <c r="M2776" s="41">
        <f>SUM(M2778:M2794)</f>
        <v>0</v>
      </c>
      <c r="N2776" s="41">
        <f>SUM(N2778:N2794)</f>
        <v>468014.82</v>
      </c>
    </row>
    <row r="2777" spans="1:15">
      <c r="A2777" s="157" t="s">
        <v>12</v>
      </c>
      <c r="B2777" s="157" t="s">
        <v>994</v>
      </c>
      <c r="C2777" s="176" t="s">
        <v>660</v>
      </c>
      <c r="D2777" s="131"/>
      <c r="E2777" s="176" t="s">
        <v>7</v>
      </c>
      <c r="F2777" s="158"/>
      <c r="G2777" s="176" t="s">
        <v>7</v>
      </c>
      <c r="H2777" s="157" t="s">
        <v>12</v>
      </c>
      <c r="I2777" s="157" t="s">
        <v>994</v>
      </c>
      <c r="J2777" s="176" t="s">
        <v>660</v>
      </c>
      <c r="K2777" s="131"/>
      <c r="L2777" s="176" t="s">
        <v>7</v>
      </c>
      <c r="M2777" s="158"/>
      <c r="N2777" s="176" t="s">
        <v>7</v>
      </c>
    </row>
    <row r="2778" spans="1:15">
      <c r="A2778" s="52" t="s">
        <v>997</v>
      </c>
      <c r="B2778" s="52" t="s">
        <v>1908</v>
      </c>
      <c r="C2778" s="79">
        <v>40000</v>
      </c>
      <c r="D2778" s="79"/>
      <c r="E2778" s="132">
        <v>57000</v>
      </c>
      <c r="F2778" s="63"/>
      <c r="G2778" s="79">
        <v>40438.93</v>
      </c>
      <c r="H2778" s="52" t="s">
        <v>1915</v>
      </c>
      <c r="I2778" s="52" t="s">
        <v>1353</v>
      </c>
      <c r="J2778" s="79">
        <v>313200</v>
      </c>
      <c r="K2778" s="79"/>
      <c r="L2778" s="79">
        <v>296000</v>
      </c>
      <c r="M2778" s="63"/>
      <c r="N2778" s="79">
        <v>301840.14</v>
      </c>
    </row>
    <row r="2779" spans="1:15">
      <c r="A2779" s="52"/>
      <c r="B2779" s="52"/>
      <c r="C2779" s="79">
        <v>0</v>
      </c>
      <c r="D2779" s="79"/>
      <c r="E2779" s="132">
        <v>0</v>
      </c>
      <c r="F2779" s="63"/>
      <c r="G2779" s="79">
        <v>0</v>
      </c>
      <c r="H2779" s="52"/>
      <c r="I2779" s="52"/>
      <c r="J2779" s="79">
        <v>0</v>
      </c>
      <c r="K2779" s="79"/>
      <c r="L2779" s="79">
        <v>0</v>
      </c>
      <c r="M2779" s="63"/>
      <c r="N2779" s="79">
        <v>0</v>
      </c>
    </row>
    <row r="2780" spans="1:15">
      <c r="A2780" s="50" t="s">
        <v>1733</v>
      </c>
      <c r="B2780" s="16" t="s">
        <v>1909</v>
      </c>
      <c r="C2780" s="79">
        <v>32000</v>
      </c>
      <c r="D2780" s="79"/>
      <c r="E2780" s="132">
        <v>40000</v>
      </c>
      <c r="F2780" s="63"/>
      <c r="G2780" s="79">
        <v>19484</v>
      </c>
      <c r="H2780" s="50" t="s">
        <v>1916</v>
      </c>
      <c r="I2780" s="16" t="s">
        <v>661</v>
      </c>
      <c r="J2780" s="79">
        <v>1000</v>
      </c>
      <c r="K2780" s="79"/>
      <c r="L2780" s="79">
        <v>2000</v>
      </c>
      <c r="M2780" s="63"/>
      <c r="N2780" s="79">
        <v>1327.6</v>
      </c>
    </row>
    <row r="2781" spans="1:15" s="2" customFormat="1">
      <c r="A2781" s="50"/>
      <c r="B2781" s="16" t="s">
        <v>1054</v>
      </c>
      <c r="C2781" s="41" t="s">
        <v>11</v>
      </c>
      <c r="D2781" s="41"/>
      <c r="E2781" s="41" t="s">
        <v>11</v>
      </c>
      <c r="F2781" s="75"/>
      <c r="G2781" s="41" t="s">
        <v>11</v>
      </c>
      <c r="H2781" s="52"/>
      <c r="I2781" s="16"/>
      <c r="J2781" s="79">
        <v>0</v>
      </c>
      <c r="K2781" s="79"/>
      <c r="L2781" s="79">
        <v>0</v>
      </c>
      <c r="M2781" s="63"/>
      <c r="N2781" s="79">
        <v>0</v>
      </c>
      <c r="O2781" s="21"/>
    </row>
    <row r="2782" spans="1:15" s="1" customFormat="1">
      <c r="A2782" s="50"/>
      <c r="B2782" s="16"/>
      <c r="C2782" s="41"/>
      <c r="D2782" s="41"/>
      <c r="E2782" s="41"/>
      <c r="F2782" s="75"/>
      <c r="G2782" s="41"/>
      <c r="H2782" s="52" t="s">
        <v>1917</v>
      </c>
      <c r="I2782" s="52" t="s">
        <v>1193</v>
      </c>
      <c r="J2782" s="79">
        <v>12400</v>
      </c>
      <c r="K2782" s="79"/>
      <c r="L2782" s="79">
        <v>10700</v>
      </c>
      <c r="M2782" s="63"/>
      <c r="N2782" s="79">
        <v>12059.51</v>
      </c>
      <c r="O2782" s="21"/>
    </row>
    <row r="2783" spans="1:15">
      <c r="A2783" s="52"/>
      <c r="C2783" s="41" t="s">
        <v>11</v>
      </c>
      <c r="D2783" s="41"/>
      <c r="E2783" s="41" t="s">
        <v>11</v>
      </c>
      <c r="F2783" s="75"/>
      <c r="G2783" s="41" t="s">
        <v>11</v>
      </c>
      <c r="H2783" s="52"/>
      <c r="I2783" s="16"/>
      <c r="J2783" s="79">
        <v>0</v>
      </c>
      <c r="K2783" s="79"/>
      <c r="L2783" s="79">
        <v>0</v>
      </c>
      <c r="M2783" s="63"/>
      <c r="N2783" s="79">
        <v>0</v>
      </c>
    </row>
    <row r="2784" spans="1:15">
      <c r="A2784" s="52"/>
      <c r="B2784" s="52"/>
      <c r="C2784" s="41" t="s">
        <v>11</v>
      </c>
      <c r="D2784" s="41"/>
      <c r="E2784" s="41" t="s">
        <v>11</v>
      </c>
      <c r="F2784" s="75"/>
      <c r="G2784" s="41" t="s">
        <v>11</v>
      </c>
      <c r="H2784" s="52" t="s">
        <v>1918</v>
      </c>
      <c r="I2784" s="52" t="s">
        <v>1192</v>
      </c>
      <c r="J2784" s="79">
        <v>4800</v>
      </c>
      <c r="K2784" s="79"/>
      <c r="L2784" s="79">
        <v>4200</v>
      </c>
      <c r="M2784" s="63"/>
      <c r="N2784" s="79">
        <v>4506.17</v>
      </c>
    </row>
    <row r="2785" spans="1:15">
      <c r="A2785" s="52"/>
      <c r="C2785" s="115"/>
      <c r="D2785" s="115"/>
      <c r="E2785" s="115"/>
      <c r="F2785" s="77"/>
      <c r="G2785" s="115"/>
      <c r="H2785" s="52"/>
      <c r="I2785" s="52"/>
      <c r="J2785" s="79">
        <v>0</v>
      </c>
      <c r="K2785" s="79"/>
      <c r="L2785" s="79">
        <v>0</v>
      </c>
      <c r="M2785" s="63"/>
      <c r="N2785" s="79">
        <v>0</v>
      </c>
    </row>
    <row r="2786" spans="1:15">
      <c r="A2786" s="52"/>
      <c r="B2786" s="52"/>
      <c r="C2786" s="115"/>
      <c r="D2786" s="115"/>
      <c r="E2786" s="115"/>
      <c r="F2786" s="77"/>
      <c r="G2786" s="115"/>
      <c r="H2786" s="50" t="s">
        <v>1927</v>
      </c>
      <c r="I2786" s="52" t="s">
        <v>818</v>
      </c>
      <c r="J2786" s="79">
        <v>100</v>
      </c>
      <c r="K2786" s="79"/>
      <c r="L2786" s="79">
        <v>100</v>
      </c>
      <c r="M2786" s="63"/>
      <c r="N2786" s="79">
        <v>138.84</v>
      </c>
    </row>
    <row r="2787" spans="1:15">
      <c r="A2787" s="52"/>
      <c r="B2787" s="52"/>
      <c r="C2787" s="115"/>
      <c r="D2787" s="115"/>
      <c r="E2787" s="115"/>
      <c r="F2787" s="77"/>
      <c r="G2787" s="115"/>
      <c r="H2787" s="50"/>
      <c r="I2787" s="16"/>
      <c r="J2787" s="79">
        <v>0</v>
      </c>
      <c r="K2787" s="79"/>
      <c r="L2787" s="79">
        <v>0</v>
      </c>
      <c r="M2787" s="63"/>
      <c r="N2787" s="79">
        <v>0</v>
      </c>
    </row>
    <row r="2788" spans="1:15">
      <c r="A2788" s="50"/>
      <c r="B2788" s="52"/>
      <c r="C2788" s="115"/>
      <c r="D2788" s="115"/>
      <c r="E2788" s="115"/>
      <c r="F2788" s="77"/>
      <c r="G2788" s="115"/>
      <c r="H2788" s="52" t="s">
        <v>1928</v>
      </c>
      <c r="I2788" s="52" t="s">
        <v>1366</v>
      </c>
      <c r="J2788" s="79">
        <v>22500</v>
      </c>
      <c r="K2788" s="79"/>
      <c r="L2788" s="79">
        <v>17500</v>
      </c>
      <c r="M2788" s="63"/>
      <c r="N2788" s="79">
        <v>21713.29</v>
      </c>
    </row>
    <row r="2789" spans="1:15" s="4" customFormat="1">
      <c r="A2789" s="50"/>
      <c r="B2789" s="16"/>
      <c r="C2789" s="115"/>
      <c r="D2789" s="115"/>
      <c r="E2789" s="115"/>
      <c r="F2789" s="77"/>
      <c r="G2789" s="115"/>
      <c r="H2789" s="52"/>
      <c r="I2789" s="16"/>
      <c r="J2789" s="79">
        <v>0</v>
      </c>
      <c r="K2789" s="79"/>
      <c r="L2789" s="79">
        <v>0</v>
      </c>
      <c r="M2789" s="63"/>
      <c r="N2789" s="79">
        <v>0</v>
      </c>
      <c r="O2789" s="23"/>
    </row>
    <row r="2790" spans="1:15">
      <c r="A2790" s="52"/>
      <c r="B2790" s="52"/>
      <c r="C2790" s="115"/>
      <c r="D2790" s="115"/>
      <c r="E2790" s="115"/>
      <c r="F2790" s="77"/>
      <c r="G2790" s="115"/>
      <c r="H2790" s="52" t="s">
        <v>1468</v>
      </c>
      <c r="I2790" s="52" t="s">
        <v>931</v>
      </c>
      <c r="J2790" s="79">
        <v>100000</v>
      </c>
      <c r="K2790" s="79"/>
      <c r="L2790" s="79">
        <v>125000</v>
      </c>
      <c r="M2790" s="63"/>
      <c r="N2790" s="79">
        <v>96951.83</v>
      </c>
    </row>
    <row r="2791" spans="1:15" s="4" customFormat="1">
      <c r="A2791" s="52"/>
      <c r="B2791" s="16"/>
      <c r="C2791" s="115"/>
      <c r="D2791" s="115"/>
      <c r="E2791" s="115"/>
      <c r="F2791" s="77"/>
      <c r="G2791" s="115"/>
      <c r="H2791" s="52"/>
      <c r="I2791" s="16"/>
      <c r="J2791" s="79">
        <v>0</v>
      </c>
      <c r="K2791" s="79"/>
      <c r="L2791" s="79">
        <v>0</v>
      </c>
      <c r="M2791" s="63"/>
      <c r="N2791" s="79">
        <v>0</v>
      </c>
      <c r="O2791" s="23"/>
    </row>
    <row r="2792" spans="1:15">
      <c r="A2792" s="52"/>
      <c r="B2792" s="52"/>
      <c r="C2792" s="145"/>
      <c r="D2792" s="145"/>
      <c r="E2792" s="145"/>
      <c r="F2792" s="146"/>
      <c r="G2792" s="145"/>
      <c r="H2792" s="52" t="s">
        <v>277</v>
      </c>
      <c r="I2792" s="52" t="s">
        <v>932</v>
      </c>
      <c r="J2792" s="79">
        <v>20000</v>
      </c>
      <c r="K2792" s="79"/>
      <c r="L2792" s="79">
        <v>22600</v>
      </c>
      <c r="M2792" s="63"/>
      <c r="N2792" s="79">
        <v>18362.939999999999</v>
      </c>
    </row>
    <row r="2793" spans="1:15" s="13" customFormat="1">
      <c r="A2793" s="52"/>
      <c r="B2793" s="16"/>
      <c r="C2793" s="145"/>
      <c r="D2793" s="145"/>
      <c r="E2793" s="145"/>
      <c r="F2793" s="146"/>
      <c r="G2793" s="145"/>
      <c r="H2793" s="52"/>
      <c r="I2793" s="52"/>
      <c r="J2793" s="79">
        <v>0</v>
      </c>
      <c r="K2793" s="79"/>
      <c r="L2793" s="79">
        <v>0</v>
      </c>
      <c r="M2793" s="63"/>
      <c r="N2793" s="79">
        <v>0</v>
      </c>
      <c r="O2793" s="23"/>
    </row>
    <row r="2794" spans="1:15">
      <c r="A2794" s="52"/>
      <c r="B2794" s="52"/>
      <c r="C2794" s="104"/>
      <c r="D2794" s="104"/>
      <c r="E2794" s="104"/>
      <c r="F2794" s="47"/>
      <c r="G2794" s="104"/>
      <c r="H2794" s="50" t="s">
        <v>1527</v>
      </c>
      <c r="I2794" s="52" t="s">
        <v>933</v>
      </c>
      <c r="J2794" s="79">
        <v>42700</v>
      </c>
      <c r="K2794" s="79"/>
      <c r="L2794" s="79">
        <v>53300</v>
      </c>
      <c r="M2794" s="63"/>
      <c r="N2794" s="79">
        <v>11114.5</v>
      </c>
    </row>
    <row r="2795" spans="1:15" s="4" customFormat="1">
      <c r="A2795" s="52"/>
      <c r="B2795" s="52"/>
      <c r="C2795" s="104"/>
      <c r="D2795" s="104"/>
      <c r="E2795" s="104"/>
      <c r="F2795" s="47"/>
      <c r="G2795" s="104"/>
      <c r="H2795" s="52"/>
      <c r="I2795" s="16" t="s">
        <v>1054</v>
      </c>
      <c r="J2795" s="124"/>
      <c r="K2795" s="124"/>
      <c r="L2795" s="124"/>
      <c r="M2795" s="124"/>
      <c r="N2795" s="79">
        <v>0</v>
      </c>
      <c r="O2795" s="23"/>
    </row>
    <row r="2796" spans="1:15" s="4" customFormat="1">
      <c r="A2796" s="50"/>
      <c r="B2796" s="52"/>
      <c r="C2796" s="104"/>
      <c r="D2796" s="104"/>
      <c r="E2796" s="104"/>
      <c r="F2796" s="47"/>
      <c r="G2796" s="104"/>
      <c r="H2796" s="16"/>
      <c r="I2796" s="16"/>
      <c r="J2796" s="124"/>
      <c r="K2796" s="124"/>
      <c r="L2796" s="124"/>
      <c r="M2796" s="124"/>
      <c r="N2796" s="83"/>
      <c r="O2796" s="23"/>
    </row>
    <row r="2797" spans="1:15">
      <c r="A2797" s="96"/>
      <c r="B2797" s="52"/>
      <c r="C2797" s="41"/>
      <c r="D2797" s="41"/>
      <c r="E2797" s="41"/>
      <c r="F2797" s="75"/>
      <c r="G2797" s="41"/>
      <c r="H2797" s="96">
        <v>84453</v>
      </c>
      <c r="I2797" s="52" t="s">
        <v>934</v>
      </c>
      <c r="J2797" s="41">
        <f>SUM(J2799:J2805)</f>
        <v>297500</v>
      </c>
      <c r="K2797" s="41"/>
      <c r="L2797" s="41">
        <f>SUM(L2799:L2805)</f>
        <v>278600</v>
      </c>
      <c r="M2797" s="41">
        <f>SUM(M2799:M2805)</f>
        <v>0</v>
      </c>
      <c r="N2797" s="41">
        <f>SUM(N2799:N2805)</f>
        <v>290273.12</v>
      </c>
    </row>
    <row r="2798" spans="1:15">
      <c r="A2798" s="54"/>
      <c r="B2798" s="54"/>
      <c r="C2798" s="136"/>
      <c r="D2798" s="136"/>
      <c r="E2798" s="136"/>
      <c r="F2798" s="76"/>
      <c r="G2798" s="136"/>
      <c r="H2798" s="157" t="s">
        <v>12</v>
      </c>
      <c r="I2798" s="157" t="s">
        <v>994</v>
      </c>
      <c r="J2798" s="176" t="s">
        <v>660</v>
      </c>
      <c r="K2798" s="131"/>
      <c r="L2798" s="176" t="s">
        <v>7</v>
      </c>
      <c r="M2798" s="158"/>
      <c r="N2798" s="176" t="s">
        <v>7</v>
      </c>
    </row>
    <row r="2799" spans="1:15">
      <c r="A2799" s="52"/>
      <c r="B2799" s="52"/>
      <c r="C2799" s="132"/>
      <c r="D2799" s="132"/>
      <c r="E2799" s="132"/>
      <c r="F2799" s="63"/>
      <c r="G2799" s="132"/>
      <c r="H2799" s="52" t="s">
        <v>1915</v>
      </c>
      <c r="I2799" s="52" t="s">
        <v>1353</v>
      </c>
      <c r="J2799" s="79">
        <v>195000</v>
      </c>
      <c r="K2799" s="79"/>
      <c r="L2799" s="79">
        <v>195000</v>
      </c>
      <c r="M2799" s="63"/>
      <c r="N2799" s="79">
        <v>189752.99</v>
      </c>
    </row>
    <row r="2800" spans="1:15">
      <c r="A2800" s="62"/>
      <c r="C2800" s="41"/>
      <c r="D2800" s="41"/>
      <c r="E2800" s="41"/>
      <c r="F2800" s="75"/>
      <c r="G2800" s="41"/>
      <c r="H2800" s="62"/>
      <c r="I2800" s="16"/>
      <c r="J2800" s="79">
        <v>0</v>
      </c>
      <c r="K2800" s="79"/>
      <c r="L2800" s="79">
        <v>0</v>
      </c>
      <c r="M2800" s="63"/>
      <c r="N2800" s="79">
        <v>0</v>
      </c>
    </row>
    <row r="2801" spans="1:14">
      <c r="A2801" s="50"/>
      <c r="C2801" s="41" t="s">
        <v>11</v>
      </c>
      <c r="D2801" s="41"/>
      <c r="E2801" s="41" t="s">
        <v>11</v>
      </c>
      <c r="F2801" s="75"/>
      <c r="G2801" s="41" t="s">
        <v>11</v>
      </c>
      <c r="H2801" s="50" t="s">
        <v>1917</v>
      </c>
      <c r="I2801" s="16" t="s">
        <v>1355</v>
      </c>
      <c r="J2801" s="79">
        <v>81200</v>
      </c>
      <c r="K2801" s="79"/>
      <c r="L2801" s="79">
        <v>62000</v>
      </c>
      <c r="M2801" s="63"/>
      <c r="N2801" s="79">
        <v>78865.67</v>
      </c>
    </row>
    <row r="2802" spans="1:14">
      <c r="A2802" s="62"/>
      <c r="C2802" s="41" t="s">
        <v>11</v>
      </c>
      <c r="D2802" s="41"/>
      <c r="E2802" s="41" t="s">
        <v>11</v>
      </c>
      <c r="F2802" s="75"/>
      <c r="G2802" s="41" t="s">
        <v>11</v>
      </c>
      <c r="H2802" s="62"/>
      <c r="I2802" s="16"/>
      <c r="J2802" s="79">
        <v>0</v>
      </c>
      <c r="K2802" s="79"/>
      <c r="L2802" s="79">
        <v>0</v>
      </c>
      <c r="M2802" s="63"/>
      <c r="N2802" s="79">
        <v>0</v>
      </c>
    </row>
    <row r="2803" spans="1:14">
      <c r="A2803" s="50"/>
      <c r="B2803" s="52"/>
      <c r="C2803" s="41"/>
      <c r="D2803" s="41"/>
      <c r="E2803" s="41"/>
      <c r="F2803" s="75"/>
      <c r="G2803" s="41"/>
      <c r="H2803" s="50" t="s">
        <v>1923</v>
      </c>
      <c r="I2803" s="52" t="s">
        <v>49</v>
      </c>
      <c r="J2803" s="79">
        <v>3200</v>
      </c>
      <c r="K2803" s="79"/>
      <c r="L2803" s="79">
        <v>3500</v>
      </c>
      <c r="M2803" s="63"/>
      <c r="N2803" s="79">
        <v>3181.28</v>
      </c>
    </row>
    <row r="2804" spans="1:14">
      <c r="A2804" s="50"/>
      <c r="C2804" s="41" t="s">
        <v>11</v>
      </c>
      <c r="D2804" s="41"/>
      <c r="E2804" s="41" t="s">
        <v>11</v>
      </c>
      <c r="F2804" s="75"/>
      <c r="G2804" s="41" t="s">
        <v>11</v>
      </c>
      <c r="H2804" s="50"/>
      <c r="I2804" s="16"/>
      <c r="J2804" s="79">
        <v>0</v>
      </c>
      <c r="K2804" s="79"/>
      <c r="L2804" s="79">
        <v>0</v>
      </c>
      <c r="M2804" s="63"/>
      <c r="N2804" s="79">
        <v>0</v>
      </c>
    </row>
    <row r="2805" spans="1:14">
      <c r="A2805" s="52"/>
      <c r="B2805" s="52"/>
      <c r="C2805" s="41" t="s">
        <v>11</v>
      </c>
      <c r="D2805" s="41"/>
      <c r="E2805" s="41" t="s">
        <v>11</v>
      </c>
      <c r="F2805" s="75"/>
      <c r="G2805" s="41" t="s">
        <v>11</v>
      </c>
      <c r="H2805" s="52" t="s">
        <v>277</v>
      </c>
      <c r="I2805" s="52" t="s">
        <v>657</v>
      </c>
      <c r="J2805" s="79">
        <v>18100</v>
      </c>
      <c r="K2805" s="79"/>
      <c r="L2805" s="79">
        <v>18100</v>
      </c>
      <c r="M2805" s="63"/>
      <c r="N2805" s="79">
        <v>18473.18</v>
      </c>
    </row>
    <row r="2806" spans="1:14">
      <c r="C2806" s="41"/>
      <c r="D2806" s="41"/>
      <c r="E2806" s="41"/>
      <c r="F2806" s="75"/>
      <c r="G2806" s="41"/>
      <c r="I2806" s="16"/>
      <c r="J2806" s="41"/>
      <c r="K2806" s="41"/>
      <c r="L2806" s="41"/>
      <c r="M2806" s="41"/>
      <c r="N2806" s="83"/>
    </row>
    <row r="2807" spans="1:14">
      <c r="A2807" s="52" t="s">
        <v>64</v>
      </c>
      <c r="B2807" s="52" t="s">
        <v>1055</v>
      </c>
      <c r="C2807" s="83">
        <f>SUM(C2809,C2835,C2848,C2858,C2877)</f>
        <v>14576900</v>
      </c>
      <c r="D2807" s="83"/>
      <c r="E2807" s="83">
        <f>SUM(E2809,E2835,E2848,E2858,E2877)</f>
        <v>12722100</v>
      </c>
      <c r="F2807" s="83">
        <f>SUM(F2809,F2835,F2848,F2858,F2877)</f>
        <v>0</v>
      </c>
      <c r="G2807" s="83">
        <f>SUM(G2809,G2835,G2848,G2858,G2877)</f>
        <v>13430910.619999999</v>
      </c>
      <c r="H2807" s="52" t="s">
        <v>560</v>
      </c>
      <c r="I2807" s="52" t="s">
        <v>1055</v>
      </c>
      <c r="J2807" s="83">
        <f>SUM(J2809,J2835,J2848,J2858,J2877)</f>
        <v>18602400</v>
      </c>
      <c r="K2807" s="83"/>
      <c r="L2807" s="83">
        <f>SUM(L2809,L2835,L2848,L2858,L2877)</f>
        <v>17535600</v>
      </c>
      <c r="M2807" s="83">
        <f>SUM(M2809,M2835,M2848,M2858,M2877)</f>
        <v>0</v>
      </c>
      <c r="N2807" s="83">
        <f>SUM(N2809,N2835,N2848,N2858,N2877)</f>
        <v>17912689.709999997</v>
      </c>
    </row>
    <row r="2808" spans="1:14">
      <c r="A2808" s="157" t="s">
        <v>12</v>
      </c>
      <c r="B2808" s="157" t="s">
        <v>994</v>
      </c>
      <c r="C2808" s="176" t="s">
        <v>660</v>
      </c>
      <c r="D2808" s="131"/>
      <c r="E2808" s="176" t="s">
        <v>7</v>
      </c>
      <c r="F2808" s="158"/>
      <c r="G2808" s="176" t="s">
        <v>7</v>
      </c>
      <c r="H2808" s="157" t="s">
        <v>12</v>
      </c>
      <c r="I2808" s="157" t="s">
        <v>994</v>
      </c>
      <c r="J2808" s="176" t="s">
        <v>660</v>
      </c>
      <c r="K2808" s="131"/>
      <c r="L2808" s="176" t="s">
        <v>7</v>
      </c>
      <c r="M2808" s="158"/>
      <c r="N2808" s="176" t="s">
        <v>7</v>
      </c>
    </row>
    <row r="2809" spans="1:14">
      <c r="A2809" s="52" t="s">
        <v>65</v>
      </c>
      <c r="B2809" s="88" t="s">
        <v>1056</v>
      </c>
      <c r="C2809" s="83">
        <f>SUM(C2811:C2832)</f>
        <v>11312200</v>
      </c>
      <c r="D2809" s="83"/>
      <c r="E2809" s="83">
        <f>SUM(E2811:E2832)</f>
        <v>9906300</v>
      </c>
      <c r="F2809" s="83">
        <f>SUM(F2811:F2832)</f>
        <v>0</v>
      </c>
      <c r="G2809" s="83">
        <f>SUM(G2811:G2832)</f>
        <v>10623118</v>
      </c>
      <c r="H2809" s="52" t="s">
        <v>1740</v>
      </c>
      <c r="I2809" s="88" t="s">
        <v>1056</v>
      </c>
      <c r="J2809" s="41">
        <f>SUM(J2811:J2832)</f>
        <v>14402700</v>
      </c>
      <c r="K2809" s="41"/>
      <c r="L2809" s="41">
        <f>SUM(L2811:L2832)</f>
        <v>13072300</v>
      </c>
      <c r="M2809" s="41">
        <f>SUM(M2811:M2832)</f>
        <v>0</v>
      </c>
      <c r="N2809" s="41">
        <f>SUM(N2811:N2832)</f>
        <v>13641936.93</v>
      </c>
    </row>
    <row r="2810" spans="1:14">
      <c r="A2810" s="157" t="s">
        <v>12</v>
      </c>
      <c r="B2810" s="157" t="s">
        <v>994</v>
      </c>
      <c r="C2810" s="176" t="s">
        <v>660</v>
      </c>
      <c r="D2810" s="131"/>
      <c r="E2810" s="176" t="s">
        <v>7</v>
      </c>
      <c r="F2810" s="158"/>
      <c r="G2810" s="176" t="s">
        <v>7</v>
      </c>
      <c r="H2810" s="157" t="s">
        <v>12</v>
      </c>
      <c r="I2810" s="157" t="s">
        <v>994</v>
      </c>
      <c r="J2810" s="176" t="s">
        <v>660</v>
      </c>
      <c r="K2810" s="131"/>
      <c r="L2810" s="176" t="s">
        <v>7</v>
      </c>
      <c r="M2810" s="158"/>
      <c r="N2810" s="176" t="s">
        <v>7</v>
      </c>
    </row>
    <row r="2811" spans="1:14">
      <c r="A2811" s="50" t="s">
        <v>997</v>
      </c>
      <c r="B2811" s="52" t="s">
        <v>230</v>
      </c>
      <c r="C2811" s="79">
        <v>85300</v>
      </c>
      <c r="D2811" s="79"/>
      <c r="E2811" s="132">
        <v>78000</v>
      </c>
      <c r="F2811" s="63"/>
      <c r="G2811" s="79">
        <v>61098</v>
      </c>
      <c r="H2811" s="50" t="s">
        <v>1757</v>
      </c>
      <c r="I2811" s="52" t="s">
        <v>715</v>
      </c>
      <c r="J2811" s="79"/>
      <c r="K2811" s="79"/>
      <c r="L2811" s="79">
        <v>170000</v>
      </c>
      <c r="M2811" s="63"/>
      <c r="N2811" s="79">
        <v>74474.36</v>
      </c>
    </row>
    <row r="2812" spans="1:14">
      <c r="A2812" s="50"/>
      <c r="B2812" s="52"/>
      <c r="C2812" s="79">
        <v>0</v>
      </c>
      <c r="D2812" s="79"/>
      <c r="E2812" s="132">
        <v>0</v>
      </c>
      <c r="F2812" s="63"/>
      <c r="G2812" s="79">
        <v>0</v>
      </c>
      <c r="H2812" s="50"/>
      <c r="I2812" s="52"/>
      <c r="J2812" s="79">
        <v>0</v>
      </c>
      <c r="K2812" s="79"/>
      <c r="L2812" s="79">
        <v>0</v>
      </c>
      <c r="M2812" s="63"/>
      <c r="N2812" s="79">
        <v>0</v>
      </c>
    </row>
    <row r="2813" spans="1:14">
      <c r="A2813" s="52" t="s">
        <v>1110</v>
      </c>
      <c r="B2813" s="52" t="s">
        <v>1057</v>
      </c>
      <c r="C2813" s="79">
        <v>6800</v>
      </c>
      <c r="D2813" s="79"/>
      <c r="E2813" s="132">
        <v>11700</v>
      </c>
      <c r="F2813" s="63"/>
      <c r="G2813" s="79">
        <v>6518</v>
      </c>
      <c r="H2813" s="50" t="s">
        <v>1527</v>
      </c>
      <c r="I2813" s="52" t="s">
        <v>935</v>
      </c>
      <c r="J2813" s="79">
        <v>9100</v>
      </c>
      <c r="K2813" s="79"/>
      <c r="L2813" s="79">
        <v>15600</v>
      </c>
      <c r="M2813" s="63"/>
      <c r="N2813" s="79">
        <v>9690</v>
      </c>
    </row>
    <row r="2814" spans="1:14">
      <c r="A2814" s="52"/>
      <c r="C2814" s="79">
        <v>0</v>
      </c>
      <c r="D2814" s="79"/>
      <c r="E2814" s="132">
        <v>0</v>
      </c>
      <c r="F2814" s="63"/>
      <c r="G2814" s="79">
        <v>0</v>
      </c>
      <c r="H2814" s="50"/>
      <c r="I2814" s="52"/>
      <c r="J2814" s="79">
        <v>0</v>
      </c>
      <c r="K2814" s="79"/>
      <c r="L2814" s="79">
        <v>0</v>
      </c>
      <c r="M2814" s="63"/>
      <c r="N2814" s="79">
        <v>0</v>
      </c>
    </row>
    <row r="2815" spans="1:14">
      <c r="A2815" s="52" t="s">
        <v>1733</v>
      </c>
      <c r="B2815" s="52" t="s">
        <v>1058</v>
      </c>
      <c r="C2815" s="79">
        <v>7500000</v>
      </c>
      <c r="D2815" s="79"/>
      <c r="E2815" s="132">
        <v>6600000</v>
      </c>
      <c r="F2815" s="63"/>
      <c r="G2815" s="79">
        <v>6768573</v>
      </c>
      <c r="H2815" s="52" t="s">
        <v>1528</v>
      </c>
      <c r="I2815" s="52" t="s">
        <v>1058</v>
      </c>
      <c r="J2815" s="79">
        <v>10000000</v>
      </c>
      <c r="K2815" s="79"/>
      <c r="L2815" s="79">
        <v>8800000</v>
      </c>
      <c r="M2815" s="63"/>
      <c r="N2815" s="79">
        <v>9081872</v>
      </c>
    </row>
    <row r="2816" spans="1:14">
      <c r="A2816" s="52"/>
      <c r="C2816" s="79">
        <v>0</v>
      </c>
      <c r="D2816" s="79"/>
      <c r="E2816" s="132">
        <v>0</v>
      </c>
      <c r="F2816" s="63"/>
      <c r="G2816" s="79">
        <v>0</v>
      </c>
      <c r="H2816" s="52"/>
      <c r="I2816" s="16"/>
      <c r="J2816" s="79">
        <v>0</v>
      </c>
      <c r="K2816" s="79"/>
      <c r="L2816" s="79">
        <v>0</v>
      </c>
      <c r="M2816" s="63"/>
      <c r="N2816" s="79">
        <v>0</v>
      </c>
    </row>
    <row r="2817" spans="1:14">
      <c r="A2817" s="52" t="s">
        <v>1767</v>
      </c>
      <c r="B2817" s="28" t="s">
        <v>1059</v>
      </c>
      <c r="C2817" s="79">
        <v>1625700</v>
      </c>
      <c r="D2817" s="79"/>
      <c r="E2817" s="132">
        <v>1700000</v>
      </c>
      <c r="F2817" s="63"/>
      <c r="G2817" s="79">
        <v>1877671</v>
      </c>
      <c r="H2817" s="52" t="s">
        <v>1190</v>
      </c>
      <c r="I2817" s="52" t="s">
        <v>936</v>
      </c>
      <c r="J2817" s="79">
        <v>2167600</v>
      </c>
      <c r="K2817" s="79"/>
      <c r="L2817" s="79">
        <v>2420000</v>
      </c>
      <c r="M2817" s="63"/>
      <c r="N2817" s="79">
        <v>2493197</v>
      </c>
    </row>
    <row r="2818" spans="1:14">
      <c r="A2818" s="52"/>
      <c r="B2818" s="28"/>
      <c r="C2818" s="79">
        <v>0</v>
      </c>
      <c r="D2818" s="79"/>
      <c r="E2818" s="132">
        <v>0</v>
      </c>
      <c r="F2818" s="63"/>
      <c r="G2818" s="79">
        <v>0</v>
      </c>
      <c r="H2818" s="52"/>
      <c r="I2818" s="16"/>
      <c r="J2818" s="79">
        <v>0</v>
      </c>
      <c r="K2818" s="79"/>
      <c r="L2818" s="79">
        <v>0</v>
      </c>
      <c r="M2818" s="63"/>
      <c r="N2818" s="79">
        <v>0</v>
      </c>
    </row>
    <row r="2819" spans="1:14">
      <c r="A2819" s="50" t="s">
        <v>1734</v>
      </c>
      <c r="B2819" s="16" t="s">
        <v>832</v>
      </c>
      <c r="C2819" s="79">
        <v>1700000</v>
      </c>
      <c r="D2819" s="79"/>
      <c r="E2819" s="132">
        <v>1150000</v>
      </c>
      <c r="F2819" s="63"/>
      <c r="G2819" s="79">
        <v>1626878</v>
      </c>
      <c r="H2819" s="52" t="s">
        <v>1531</v>
      </c>
      <c r="I2819" s="28" t="s">
        <v>937</v>
      </c>
      <c r="J2819" s="79">
        <v>1700000</v>
      </c>
      <c r="K2819" s="79"/>
      <c r="L2819" s="79">
        <v>1150000</v>
      </c>
      <c r="M2819" s="63"/>
      <c r="N2819" s="79">
        <v>1626878</v>
      </c>
    </row>
    <row r="2820" spans="1:14">
      <c r="A2820" s="50"/>
      <c r="B2820" s="16" t="s">
        <v>833</v>
      </c>
      <c r="C2820" s="79">
        <v>0</v>
      </c>
      <c r="D2820" s="79"/>
      <c r="E2820" s="132">
        <v>0</v>
      </c>
      <c r="F2820" s="63"/>
      <c r="G2820" s="79">
        <v>0</v>
      </c>
      <c r="H2820" s="52"/>
      <c r="I2820" s="28"/>
      <c r="J2820" s="79">
        <v>0</v>
      </c>
      <c r="K2820" s="79"/>
      <c r="L2820" s="79">
        <v>0</v>
      </c>
      <c r="M2820" s="63"/>
      <c r="N2820" s="79">
        <v>0</v>
      </c>
    </row>
    <row r="2821" spans="1:14">
      <c r="A2821" s="50" t="s">
        <v>62</v>
      </c>
      <c r="B2821" s="16" t="s">
        <v>1060</v>
      </c>
      <c r="C2821" s="79">
        <v>76900</v>
      </c>
      <c r="D2821" s="79"/>
      <c r="E2821" s="132">
        <v>84200</v>
      </c>
      <c r="F2821" s="63"/>
      <c r="G2821" s="79">
        <v>101812</v>
      </c>
      <c r="H2821" s="50" t="s">
        <v>1184</v>
      </c>
      <c r="I2821" s="16" t="s">
        <v>1060</v>
      </c>
      <c r="J2821" s="79">
        <v>102500</v>
      </c>
      <c r="K2821" s="79"/>
      <c r="L2821" s="79">
        <v>112300</v>
      </c>
      <c r="M2821" s="63"/>
      <c r="N2821" s="79">
        <v>138706</v>
      </c>
    </row>
    <row r="2822" spans="1:14">
      <c r="A2822" s="50"/>
      <c r="C2822" s="79">
        <v>0</v>
      </c>
      <c r="D2822" s="79"/>
      <c r="E2822" s="132">
        <v>0</v>
      </c>
      <c r="F2822" s="63"/>
      <c r="G2822" s="79">
        <v>0</v>
      </c>
      <c r="H2822" s="50"/>
      <c r="I2822" s="16"/>
      <c r="J2822" s="79">
        <v>0</v>
      </c>
      <c r="K2822" s="79"/>
      <c r="L2822" s="79">
        <v>0</v>
      </c>
      <c r="M2822" s="63"/>
      <c r="N2822" s="79">
        <v>0</v>
      </c>
    </row>
    <row r="2823" spans="1:14">
      <c r="A2823" s="50" t="s">
        <v>1513</v>
      </c>
      <c r="B2823" s="52" t="s">
        <v>1061</v>
      </c>
      <c r="C2823" s="79">
        <v>113400</v>
      </c>
      <c r="D2823" s="79"/>
      <c r="E2823" s="132">
        <v>115600</v>
      </c>
      <c r="F2823" s="63"/>
      <c r="G2823" s="79">
        <v>18924</v>
      </c>
      <c r="H2823" s="50" t="s">
        <v>1185</v>
      </c>
      <c r="I2823" s="16" t="s">
        <v>938</v>
      </c>
      <c r="J2823" s="79">
        <v>151200</v>
      </c>
      <c r="K2823" s="79"/>
      <c r="L2823" s="79">
        <v>154000</v>
      </c>
      <c r="M2823" s="63"/>
      <c r="N2823" s="79">
        <v>27486</v>
      </c>
    </row>
    <row r="2824" spans="1:14">
      <c r="A2824" s="62"/>
      <c r="C2824" s="79">
        <v>0</v>
      </c>
      <c r="D2824" s="79"/>
      <c r="E2824" s="132">
        <v>0</v>
      </c>
      <c r="F2824" s="63"/>
      <c r="G2824" s="79">
        <v>0</v>
      </c>
      <c r="H2824" s="50"/>
      <c r="I2824" s="16"/>
      <c r="J2824" s="79">
        <v>0</v>
      </c>
      <c r="K2824" s="79"/>
      <c r="L2824" s="79">
        <v>0</v>
      </c>
      <c r="M2824" s="63"/>
      <c r="N2824" s="79">
        <v>0</v>
      </c>
    </row>
    <row r="2825" spans="1:14">
      <c r="A2825" s="50" t="s">
        <v>1763</v>
      </c>
      <c r="B2825" s="52" t="s">
        <v>1062</v>
      </c>
      <c r="C2825" s="79">
        <v>146100</v>
      </c>
      <c r="D2825" s="79"/>
      <c r="E2825" s="132">
        <v>100000</v>
      </c>
      <c r="F2825" s="63"/>
      <c r="G2825" s="79">
        <v>88007</v>
      </c>
      <c r="H2825" s="50" t="s">
        <v>1186</v>
      </c>
      <c r="I2825" s="52" t="s">
        <v>1062</v>
      </c>
      <c r="J2825" s="79">
        <v>194900</v>
      </c>
      <c r="K2825" s="79"/>
      <c r="L2825" s="79">
        <v>134000</v>
      </c>
      <c r="M2825" s="63"/>
      <c r="N2825" s="79">
        <v>117340</v>
      </c>
    </row>
    <row r="2826" spans="1:14">
      <c r="A2826" s="62"/>
      <c r="C2826" s="79">
        <v>0</v>
      </c>
      <c r="D2826" s="79"/>
      <c r="E2826" s="132">
        <v>0</v>
      </c>
      <c r="F2826" s="63"/>
      <c r="G2826" s="79">
        <v>0</v>
      </c>
      <c r="H2826" s="62"/>
      <c r="I2826" s="16"/>
      <c r="J2826" s="79">
        <v>0</v>
      </c>
      <c r="K2826" s="79"/>
      <c r="L2826" s="79">
        <v>0</v>
      </c>
      <c r="M2826" s="63"/>
      <c r="N2826" s="79">
        <v>0</v>
      </c>
    </row>
    <row r="2827" spans="1:14">
      <c r="A2827" s="50" t="s">
        <v>63</v>
      </c>
      <c r="B2827" s="16" t="s">
        <v>1063</v>
      </c>
      <c r="C2827" s="79">
        <v>42200</v>
      </c>
      <c r="D2827" s="79"/>
      <c r="E2827" s="132">
        <v>48300</v>
      </c>
      <c r="F2827" s="63"/>
      <c r="G2827" s="79">
        <v>61447</v>
      </c>
      <c r="H2827" s="50" t="s">
        <v>1187</v>
      </c>
      <c r="I2827" s="28" t="s">
        <v>1063</v>
      </c>
      <c r="J2827" s="79">
        <v>56300</v>
      </c>
      <c r="K2827" s="79"/>
      <c r="L2827" s="79">
        <v>91200</v>
      </c>
      <c r="M2827" s="63"/>
      <c r="N2827" s="79">
        <v>45951.67</v>
      </c>
    </row>
    <row r="2828" spans="1:14">
      <c r="C2828" s="79">
        <v>0</v>
      </c>
      <c r="D2828" s="79"/>
      <c r="E2828" s="132">
        <v>0</v>
      </c>
      <c r="F2828" s="63"/>
      <c r="G2828" s="79">
        <v>0</v>
      </c>
      <c r="H2828" s="50"/>
      <c r="I2828" s="16"/>
      <c r="J2828" s="79">
        <v>0</v>
      </c>
      <c r="K2828" s="79"/>
      <c r="L2828" s="79">
        <v>0</v>
      </c>
      <c r="M2828" s="63"/>
      <c r="N2828" s="79">
        <v>0</v>
      </c>
    </row>
    <row r="2829" spans="1:14">
      <c r="A2829" s="28" t="s">
        <v>193</v>
      </c>
      <c r="B2829" s="16" t="s">
        <v>1988</v>
      </c>
      <c r="C2829" s="79">
        <v>10000</v>
      </c>
      <c r="D2829" s="79"/>
      <c r="E2829" s="132">
        <v>14000</v>
      </c>
      <c r="F2829" s="63"/>
      <c r="G2829" s="79">
        <v>6423</v>
      </c>
      <c r="H2829" s="50" t="s">
        <v>1188</v>
      </c>
      <c r="I2829" s="16" t="s">
        <v>939</v>
      </c>
      <c r="J2829" s="79">
        <v>7800</v>
      </c>
      <c r="K2829" s="79"/>
      <c r="L2829" s="79">
        <v>6000</v>
      </c>
      <c r="M2829" s="63"/>
      <c r="N2829" s="79">
        <v>7693</v>
      </c>
    </row>
    <row r="2830" spans="1:14">
      <c r="C2830" s="79">
        <v>0</v>
      </c>
      <c r="D2830" s="79"/>
      <c r="E2830" s="132">
        <v>0</v>
      </c>
      <c r="F2830" s="63"/>
      <c r="G2830" s="79">
        <v>0</v>
      </c>
      <c r="I2830" s="16"/>
      <c r="J2830" s="79">
        <v>0</v>
      </c>
      <c r="K2830" s="79"/>
      <c r="L2830" s="79">
        <v>0</v>
      </c>
      <c r="M2830" s="63"/>
      <c r="N2830" s="79">
        <v>0</v>
      </c>
    </row>
    <row r="2831" spans="1:14">
      <c r="A2831" s="28" t="s">
        <v>1764</v>
      </c>
      <c r="B2831" s="16" t="s">
        <v>683</v>
      </c>
      <c r="C2831" s="79">
        <v>5800</v>
      </c>
      <c r="D2831" s="79"/>
      <c r="E2831" s="132">
        <v>4500</v>
      </c>
      <c r="F2831" s="63"/>
      <c r="G2831" s="79">
        <v>5767</v>
      </c>
      <c r="H2831" s="28" t="s">
        <v>716</v>
      </c>
      <c r="I2831" s="16" t="s">
        <v>1988</v>
      </c>
      <c r="J2831" s="79">
        <v>13300</v>
      </c>
      <c r="K2831" s="79"/>
      <c r="L2831" s="79">
        <v>19200</v>
      </c>
      <c r="M2831" s="63"/>
      <c r="N2831" s="79">
        <v>18648.900000000001</v>
      </c>
    </row>
    <row r="2832" spans="1:14">
      <c r="I2832" s="16"/>
      <c r="J2832" s="16"/>
      <c r="K2832" s="16"/>
      <c r="L2832" s="16"/>
      <c r="M2832" s="16"/>
      <c r="N2832" s="154"/>
    </row>
    <row r="2833" spans="1:14">
      <c r="H2833" s="28"/>
      <c r="I2833" s="16"/>
      <c r="J2833" s="16"/>
      <c r="K2833" s="16"/>
      <c r="L2833" s="16"/>
      <c r="M2833" s="16"/>
      <c r="N2833" s="154"/>
    </row>
    <row r="2834" spans="1:14">
      <c r="B2834" s="16" t="s">
        <v>1102</v>
      </c>
      <c r="C2834" s="115"/>
      <c r="D2834" s="115"/>
      <c r="E2834" s="115"/>
      <c r="F2834" s="77"/>
      <c r="G2834" s="115"/>
      <c r="I2834" s="16" t="s">
        <v>1102</v>
      </c>
      <c r="J2834" s="139"/>
      <c r="K2834" s="139"/>
      <c r="L2834" s="139"/>
      <c r="M2834" s="139"/>
      <c r="N2834" s="83"/>
    </row>
    <row r="2835" spans="1:14">
      <c r="A2835" s="52" t="s">
        <v>66</v>
      </c>
      <c r="B2835" s="16" t="s">
        <v>1557</v>
      </c>
      <c r="C2835" s="41">
        <f>SUM(C2837:C2841)</f>
        <v>1787000</v>
      </c>
      <c r="D2835" s="41"/>
      <c r="E2835" s="41">
        <f>SUM(E2837:E2841)</f>
        <v>1216000</v>
      </c>
      <c r="F2835" s="41">
        <f>SUM(F2837:F2841)</f>
        <v>0</v>
      </c>
      <c r="G2835" s="41">
        <f>SUM(G2837:G2841)</f>
        <v>1233648</v>
      </c>
      <c r="H2835" s="52" t="s">
        <v>1135</v>
      </c>
      <c r="I2835" s="16" t="s">
        <v>1557</v>
      </c>
      <c r="J2835" s="41">
        <f>SUM(J2837:J2845)</f>
        <v>2148000</v>
      </c>
      <c r="K2835" s="41"/>
      <c r="L2835" s="41">
        <f>SUM(L2837:L2845)</f>
        <v>2098000</v>
      </c>
      <c r="M2835" s="41">
        <f>SUM(M2837:M2845)</f>
        <v>0</v>
      </c>
      <c r="N2835" s="41">
        <f>SUM(N2837:N2845)</f>
        <v>2063495.79</v>
      </c>
    </row>
    <row r="2836" spans="1:14">
      <c r="A2836" s="157" t="s">
        <v>12</v>
      </c>
      <c r="B2836" s="157" t="s">
        <v>994</v>
      </c>
      <c r="C2836" s="176" t="s">
        <v>660</v>
      </c>
      <c r="D2836" s="131"/>
      <c r="E2836" s="176" t="s">
        <v>7</v>
      </c>
      <c r="F2836" s="158"/>
      <c r="G2836" s="176" t="s">
        <v>7</v>
      </c>
      <c r="H2836" s="157" t="s">
        <v>12</v>
      </c>
      <c r="I2836" s="157" t="s">
        <v>994</v>
      </c>
      <c r="J2836" s="176" t="s">
        <v>660</v>
      </c>
      <c r="K2836" s="131"/>
      <c r="L2836" s="176" t="s">
        <v>7</v>
      </c>
      <c r="M2836" s="158"/>
      <c r="N2836" s="176" t="s">
        <v>7</v>
      </c>
    </row>
    <row r="2837" spans="1:14">
      <c r="A2837" s="52" t="s">
        <v>997</v>
      </c>
      <c r="B2837" s="52" t="s">
        <v>230</v>
      </c>
      <c r="C2837" s="79">
        <v>55000</v>
      </c>
      <c r="D2837" s="79"/>
      <c r="E2837" s="132">
        <v>52000</v>
      </c>
      <c r="F2837" s="63"/>
      <c r="G2837" s="79">
        <v>44233</v>
      </c>
      <c r="H2837" s="52" t="s">
        <v>1915</v>
      </c>
      <c r="I2837" s="52" t="s">
        <v>666</v>
      </c>
      <c r="J2837" s="79">
        <v>1548000</v>
      </c>
      <c r="K2837" s="79"/>
      <c r="L2837" s="79">
        <v>1548000</v>
      </c>
      <c r="M2837" s="63"/>
      <c r="N2837" s="79">
        <v>1558693.48</v>
      </c>
    </row>
    <row r="2838" spans="1:14">
      <c r="A2838" s="50"/>
      <c r="C2838" s="79">
        <v>0</v>
      </c>
      <c r="D2838" s="79"/>
      <c r="E2838" s="132">
        <v>0</v>
      </c>
      <c r="F2838" s="63"/>
      <c r="G2838" s="79">
        <v>0</v>
      </c>
      <c r="H2838" s="50"/>
      <c r="I2838" s="16"/>
      <c r="J2838" s="79">
        <v>0</v>
      </c>
      <c r="K2838" s="79"/>
      <c r="L2838" s="79">
        <v>0</v>
      </c>
      <c r="M2838" s="63"/>
      <c r="N2838" s="79">
        <v>0</v>
      </c>
    </row>
    <row r="2839" spans="1:14">
      <c r="A2839" s="97" t="s">
        <v>62</v>
      </c>
      <c r="B2839" s="52" t="s">
        <v>2128</v>
      </c>
      <c r="C2839" s="79">
        <v>1600000</v>
      </c>
      <c r="D2839" s="79"/>
      <c r="E2839" s="132">
        <v>1020000</v>
      </c>
      <c r="F2839" s="63"/>
      <c r="G2839" s="79">
        <v>1189415</v>
      </c>
      <c r="H2839" s="50" t="s">
        <v>1927</v>
      </c>
      <c r="I2839" s="16" t="s">
        <v>2122</v>
      </c>
      <c r="J2839" s="79">
        <v>1000</v>
      </c>
      <c r="K2839" s="79"/>
      <c r="L2839" s="79">
        <v>1000</v>
      </c>
      <c r="M2839" s="63"/>
      <c r="N2839" s="79">
        <v>138.84</v>
      </c>
    </row>
    <row r="2840" spans="1:14">
      <c r="A2840" s="62"/>
      <c r="C2840" s="79">
        <v>0</v>
      </c>
      <c r="D2840" s="79"/>
      <c r="E2840" s="132">
        <v>0</v>
      </c>
      <c r="F2840" s="63"/>
      <c r="G2840" s="79">
        <v>0</v>
      </c>
      <c r="H2840" s="50"/>
      <c r="I2840" s="16"/>
      <c r="J2840" s="79">
        <v>0</v>
      </c>
      <c r="K2840" s="79"/>
      <c r="L2840" s="79">
        <v>0</v>
      </c>
      <c r="M2840" s="63"/>
      <c r="N2840" s="79">
        <v>0</v>
      </c>
    </row>
    <row r="2841" spans="1:14">
      <c r="A2841" s="50" t="s">
        <v>717</v>
      </c>
      <c r="B2841" s="52" t="s">
        <v>1558</v>
      </c>
      <c r="C2841" s="79">
        <v>132000</v>
      </c>
      <c r="D2841" s="79"/>
      <c r="E2841" s="132">
        <v>144000</v>
      </c>
      <c r="F2841" s="63"/>
      <c r="G2841" s="79"/>
      <c r="H2841" s="50" t="s">
        <v>1938</v>
      </c>
      <c r="I2841" s="16" t="s">
        <v>2121</v>
      </c>
      <c r="J2841" s="79">
        <v>165000</v>
      </c>
      <c r="K2841" s="79"/>
      <c r="L2841" s="79">
        <v>165000</v>
      </c>
      <c r="M2841" s="63"/>
      <c r="N2841" s="79">
        <v>159441.75</v>
      </c>
    </row>
    <row r="2842" spans="1:14">
      <c r="A2842" s="50"/>
      <c r="B2842" s="52"/>
      <c r="C2842" s="115"/>
      <c r="D2842" s="115"/>
      <c r="E2842" s="115"/>
      <c r="F2842" s="77"/>
      <c r="G2842" s="115"/>
      <c r="H2842" s="62"/>
      <c r="I2842" s="16"/>
      <c r="J2842" s="79">
        <v>0</v>
      </c>
      <c r="K2842" s="79"/>
      <c r="L2842" s="79">
        <v>0</v>
      </c>
      <c r="M2842" s="63"/>
      <c r="N2842" s="79">
        <v>0</v>
      </c>
    </row>
    <row r="2843" spans="1:14">
      <c r="A2843" s="50"/>
      <c r="C2843" s="115"/>
      <c r="D2843" s="115"/>
      <c r="E2843" s="115"/>
      <c r="F2843" s="77"/>
      <c r="G2843" s="115"/>
      <c r="H2843" s="50" t="s">
        <v>277</v>
      </c>
      <c r="I2843" s="16" t="s">
        <v>657</v>
      </c>
      <c r="J2843" s="79">
        <v>170000</v>
      </c>
      <c r="K2843" s="79"/>
      <c r="L2843" s="79">
        <v>180000</v>
      </c>
      <c r="M2843" s="63"/>
      <c r="N2843" s="79">
        <v>164664.69</v>
      </c>
    </row>
    <row r="2844" spans="1:14">
      <c r="A2844" s="50"/>
      <c r="C2844" s="41" t="s">
        <v>11</v>
      </c>
      <c r="D2844" s="41"/>
      <c r="E2844" s="41" t="s">
        <v>11</v>
      </c>
      <c r="F2844" s="75"/>
      <c r="G2844" s="41" t="s">
        <v>11</v>
      </c>
      <c r="I2844" s="16"/>
      <c r="J2844" s="79">
        <v>0</v>
      </c>
      <c r="K2844" s="79"/>
      <c r="L2844" s="79">
        <v>0</v>
      </c>
      <c r="M2844" s="63"/>
      <c r="N2844" s="79">
        <v>0</v>
      </c>
    </row>
    <row r="2845" spans="1:14">
      <c r="A2845" s="50"/>
      <c r="C2845" s="41"/>
      <c r="D2845" s="41"/>
      <c r="E2845" s="41"/>
      <c r="F2845" s="75"/>
      <c r="G2845" s="41"/>
      <c r="H2845" s="50" t="s">
        <v>1940</v>
      </c>
      <c r="I2845" s="52" t="s">
        <v>2123</v>
      </c>
      <c r="J2845" s="79">
        <v>264000</v>
      </c>
      <c r="K2845" s="79"/>
      <c r="L2845" s="79">
        <v>204000</v>
      </c>
      <c r="M2845" s="63"/>
      <c r="N2845" s="79">
        <v>180557.03</v>
      </c>
    </row>
    <row r="2846" spans="1:14">
      <c r="A2846" s="50"/>
      <c r="C2846" s="41" t="s">
        <v>11</v>
      </c>
      <c r="D2846" s="41"/>
      <c r="E2846" s="41" t="s">
        <v>11</v>
      </c>
      <c r="F2846" s="75"/>
      <c r="G2846" s="41" t="s">
        <v>11</v>
      </c>
      <c r="I2846" s="16"/>
      <c r="J2846" s="124"/>
      <c r="K2846" s="124"/>
      <c r="L2846" s="41"/>
      <c r="M2846" s="41"/>
      <c r="N2846" s="79"/>
    </row>
    <row r="2847" spans="1:14">
      <c r="A2847" s="32"/>
      <c r="B2847" s="32"/>
      <c r="C2847" s="41"/>
      <c r="D2847" s="41"/>
      <c r="E2847" s="41"/>
      <c r="F2847" s="75"/>
      <c r="G2847" s="41"/>
      <c r="H2847" s="32"/>
      <c r="I2847" s="32"/>
      <c r="J2847" s="41"/>
      <c r="K2847" s="41"/>
      <c r="L2847" s="41"/>
      <c r="M2847" s="41"/>
      <c r="N2847" s="83"/>
    </row>
    <row r="2848" spans="1:14">
      <c r="A2848" s="50" t="s">
        <v>67</v>
      </c>
      <c r="B2848" s="32" t="s">
        <v>1559</v>
      </c>
      <c r="C2848" s="73">
        <f>SUM(C2850:C2856)</f>
        <v>50000</v>
      </c>
      <c r="D2848" s="73"/>
      <c r="E2848" s="73">
        <f>SUM(E2850:E2856)</f>
        <v>62000</v>
      </c>
      <c r="F2848" s="63"/>
      <c r="G2848" s="73">
        <f>SUM(G2850:G2856)</f>
        <v>51049.619999999995</v>
      </c>
      <c r="H2848" s="50">
        <v>84521</v>
      </c>
      <c r="I2848" s="32" t="s">
        <v>1559</v>
      </c>
      <c r="J2848" s="41">
        <f>SUM(J2850:J2854)</f>
        <v>71200</v>
      </c>
      <c r="K2848" s="41"/>
      <c r="L2848" s="41">
        <f>SUM(L2850:L2854)</f>
        <v>87000</v>
      </c>
      <c r="M2848" s="41">
        <f>SUM(M2850:M2854)</f>
        <v>0</v>
      </c>
      <c r="N2848" s="41">
        <f>SUM(N2850:N2854)</f>
        <v>68380.62</v>
      </c>
    </row>
    <row r="2849" spans="1:14">
      <c r="A2849" s="157" t="s">
        <v>12</v>
      </c>
      <c r="B2849" s="157" t="s">
        <v>994</v>
      </c>
      <c r="C2849" s="176" t="s">
        <v>660</v>
      </c>
      <c r="D2849" s="131"/>
      <c r="E2849" s="176" t="s">
        <v>7</v>
      </c>
      <c r="F2849" s="158"/>
      <c r="G2849" s="176" t="s">
        <v>7</v>
      </c>
      <c r="H2849" s="157" t="s">
        <v>12</v>
      </c>
      <c r="I2849" s="157" t="s">
        <v>994</v>
      </c>
      <c r="J2849" s="176" t="s">
        <v>660</v>
      </c>
      <c r="K2849" s="131"/>
      <c r="L2849" s="176" t="s">
        <v>7</v>
      </c>
      <c r="M2849" s="158"/>
      <c r="N2849" s="176" t="s">
        <v>7</v>
      </c>
    </row>
    <row r="2850" spans="1:14">
      <c r="A2850" s="50" t="s">
        <v>1916</v>
      </c>
      <c r="B2850" s="32" t="s">
        <v>1634</v>
      </c>
      <c r="C2850" s="79">
        <v>25000</v>
      </c>
      <c r="D2850" s="79"/>
      <c r="E2850" s="132">
        <v>22000</v>
      </c>
      <c r="F2850" s="63"/>
      <c r="G2850" s="79">
        <v>11765</v>
      </c>
      <c r="H2850" s="50" t="s">
        <v>1933</v>
      </c>
      <c r="I2850" s="32" t="s">
        <v>654</v>
      </c>
      <c r="J2850" s="79">
        <v>56200</v>
      </c>
      <c r="K2850" s="79"/>
      <c r="L2850" s="79">
        <v>67000</v>
      </c>
      <c r="M2850" s="63"/>
      <c r="N2850" s="79">
        <v>52785.58</v>
      </c>
    </row>
    <row r="2851" spans="1:14">
      <c r="A2851" s="46"/>
      <c r="B2851" s="46"/>
      <c r="C2851" s="79">
        <v>0</v>
      </c>
      <c r="D2851" s="79"/>
      <c r="E2851" s="132">
        <v>0</v>
      </c>
      <c r="F2851" s="63"/>
      <c r="G2851" s="79">
        <v>0</v>
      </c>
      <c r="H2851" s="46"/>
      <c r="I2851" s="46"/>
      <c r="J2851" s="79">
        <v>0</v>
      </c>
      <c r="K2851" s="79"/>
      <c r="L2851" s="79">
        <v>0</v>
      </c>
      <c r="M2851" s="63"/>
      <c r="N2851" s="79">
        <v>0</v>
      </c>
    </row>
    <row r="2852" spans="1:14">
      <c r="A2852" s="52" t="s">
        <v>1287</v>
      </c>
      <c r="B2852" s="52" t="s">
        <v>1560</v>
      </c>
      <c r="C2852" s="79">
        <v>25000</v>
      </c>
      <c r="D2852" s="79"/>
      <c r="E2852" s="132">
        <v>15000</v>
      </c>
      <c r="F2852" s="63"/>
      <c r="G2852" s="79">
        <v>12907</v>
      </c>
      <c r="H2852" s="52" t="s">
        <v>277</v>
      </c>
      <c r="I2852" s="52" t="s">
        <v>657</v>
      </c>
      <c r="J2852" s="79">
        <v>15000</v>
      </c>
      <c r="K2852" s="79"/>
      <c r="L2852" s="79">
        <v>20000</v>
      </c>
      <c r="M2852" s="63"/>
      <c r="N2852" s="79">
        <v>15595.04</v>
      </c>
    </row>
    <row r="2853" spans="1:14">
      <c r="A2853" s="50"/>
      <c r="B2853" s="52"/>
      <c r="C2853" s="79">
        <v>0</v>
      </c>
      <c r="D2853" s="79"/>
      <c r="E2853" s="132">
        <v>0</v>
      </c>
      <c r="F2853" s="63"/>
      <c r="G2853" s="79">
        <v>0</v>
      </c>
      <c r="H2853" s="52"/>
      <c r="I2853" s="52"/>
      <c r="J2853" s="139"/>
      <c r="K2853" s="139"/>
      <c r="L2853" s="139"/>
      <c r="M2853" s="139"/>
      <c r="N2853" s="79"/>
    </row>
    <row r="2854" spans="1:14">
      <c r="A2854" s="50" t="s">
        <v>1110</v>
      </c>
      <c r="B2854" s="52" t="s">
        <v>1164</v>
      </c>
      <c r="C2854" s="79"/>
      <c r="D2854" s="79"/>
      <c r="E2854" s="132">
        <v>25000</v>
      </c>
      <c r="F2854" s="63"/>
      <c r="G2854" s="79">
        <v>1400</v>
      </c>
      <c r="H2854" s="98"/>
      <c r="I2854" s="52"/>
      <c r="J2854" s="79">
        <v>0</v>
      </c>
      <c r="K2854" s="79"/>
      <c r="L2854" s="79">
        <v>0</v>
      </c>
      <c r="M2854" s="63"/>
      <c r="N2854" s="79"/>
    </row>
    <row r="2855" spans="1:14">
      <c r="A2855" s="50"/>
      <c r="B2855" s="52"/>
      <c r="C2855" s="41"/>
      <c r="D2855" s="41"/>
      <c r="E2855" s="41"/>
      <c r="F2855" s="75"/>
      <c r="G2855" s="41">
        <v>0</v>
      </c>
      <c r="H2855" s="98"/>
      <c r="I2855" s="83"/>
      <c r="J2855" s="139"/>
      <c r="K2855" s="139"/>
      <c r="L2855" s="139"/>
      <c r="M2855" s="139"/>
      <c r="N2855" s="79"/>
    </row>
    <row r="2856" spans="1:14">
      <c r="A2856" s="50" t="s">
        <v>1108</v>
      </c>
      <c r="B2856" s="52" t="s">
        <v>2065</v>
      </c>
      <c r="C2856" s="41"/>
      <c r="D2856" s="41"/>
      <c r="E2856" s="41"/>
      <c r="F2856" s="75"/>
      <c r="G2856" s="41">
        <v>24977.62</v>
      </c>
      <c r="H2856" s="52"/>
      <c r="I2856" s="52"/>
      <c r="J2856" s="115"/>
      <c r="K2856" s="115"/>
      <c r="L2856" s="115"/>
      <c r="M2856" s="115"/>
      <c r="N2856" s="83"/>
    </row>
    <row r="2857" spans="1:14">
      <c r="A2857" s="50"/>
      <c r="B2857" s="52"/>
      <c r="C2857" s="41"/>
      <c r="D2857" s="41"/>
      <c r="E2857" s="41"/>
      <c r="F2857" s="75"/>
      <c r="G2857" s="41"/>
      <c r="H2857" s="52"/>
      <c r="I2857" s="52"/>
      <c r="J2857" s="115"/>
      <c r="K2857" s="115"/>
      <c r="L2857" s="115"/>
      <c r="M2857" s="115"/>
      <c r="N2857" s="83"/>
    </row>
    <row r="2858" spans="1:14">
      <c r="A2858" s="52" t="s">
        <v>143</v>
      </c>
      <c r="B2858" s="52" t="s">
        <v>1561</v>
      </c>
      <c r="C2858" s="41">
        <f>SUM(C2860:C2870)</f>
        <v>728700</v>
      </c>
      <c r="D2858" s="41"/>
      <c r="E2858" s="41">
        <f>SUM(E2860:E2870)</f>
        <v>638000</v>
      </c>
      <c r="F2858" s="41">
        <f>SUM(F2860:F2870)</f>
        <v>0</v>
      </c>
      <c r="G2858" s="41">
        <f>SUM(G2860:G2870)</f>
        <v>828105</v>
      </c>
      <c r="H2858" s="52" t="s">
        <v>1137</v>
      </c>
      <c r="I2858" s="52" t="s">
        <v>1561</v>
      </c>
      <c r="J2858" s="41">
        <f>SUM(J2860:J2874)</f>
        <v>1011500</v>
      </c>
      <c r="K2858" s="41"/>
      <c r="L2858" s="41">
        <f>SUM(L2860:L2874)</f>
        <v>938300</v>
      </c>
      <c r="M2858" s="41">
        <f>SUM(M2860:M2874)</f>
        <v>0</v>
      </c>
      <c r="N2858" s="41">
        <f>SUM(N2860:N2874)</f>
        <v>847440.99</v>
      </c>
    </row>
    <row r="2859" spans="1:14">
      <c r="A2859" s="157" t="s">
        <v>12</v>
      </c>
      <c r="B2859" s="157" t="s">
        <v>994</v>
      </c>
      <c r="C2859" s="176" t="s">
        <v>660</v>
      </c>
      <c r="D2859" s="131"/>
      <c r="E2859" s="176" t="s">
        <v>7</v>
      </c>
      <c r="F2859" s="158"/>
      <c r="G2859" s="176" t="s">
        <v>7</v>
      </c>
      <c r="H2859" s="157" t="s">
        <v>12</v>
      </c>
      <c r="I2859" s="157" t="s">
        <v>994</v>
      </c>
      <c r="J2859" s="176" t="s">
        <v>660</v>
      </c>
      <c r="K2859" s="131"/>
      <c r="L2859" s="176" t="s">
        <v>7</v>
      </c>
      <c r="M2859" s="158"/>
      <c r="N2859" s="176" t="s">
        <v>7</v>
      </c>
    </row>
    <row r="2860" spans="1:14">
      <c r="A2860" s="50" t="s">
        <v>1733</v>
      </c>
      <c r="B2860" s="16" t="s">
        <v>1562</v>
      </c>
      <c r="C2860" s="79">
        <v>3000</v>
      </c>
      <c r="D2860" s="79"/>
      <c r="E2860" s="132">
        <v>10000</v>
      </c>
      <c r="F2860" s="63"/>
      <c r="G2860" s="79">
        <v>2952</v>
      </c>
      <c r="H2860" s="50" t="s">
        <v>1933</v>
      </c>
      <c r="I2860" s="16" t="s">
        <v>2124</v>
      </c>
      <c r="J2860" s="79">
        <v>41000</v>
      </c>
      <c r="K2860" s="79"/>
      <c r="L2860" s="79">
        <v>87000</v>
      </c>
      <c r="M2860" s="63"/>
      <c r="N2860" s="79">
        <v>31004.99</v>
      </c>
    </row>
    <row r="2861" spans="1:14">
      <c r="A2861" s="50"/>
      <c r="C2861" s="79">
        <v>0</v>
      </c>
      <c r="D2861" s="79"/>
      <c r="E2861" s="132">
        <v>0</v>
      </c>
      <c r="F2861" s="63"/>
      <c r="G2861" s="79">
        <v>0</v>
      </c>
      <c r="H2861" s="91"/>
      <c r="I2861" s="83"/>
      <c r="J2861" s="79">
        <v>0</v>
      </c>
      <c r="K2861" s="79"/>
      <c r="L2861" s="79">
        <v>0</v>
      </c>
      <c r="M2861" s="63"/>
      <c r="N2861" s="79">
        <v>0</v>
      </c>
    </row>
    <row r="2862" spans="1:14">
      <c r="A2862" s="50" t="s">
        <v>1767</v>
      </c>
      <c r="B2862" s="16" t="s">
        <v>834</v>
      </c>
      <c r="C2862" s="79">
        <v>17800</v>
      </c>
      <c r="D2862" s="79"/>
      <c r="E2862" s="132">
        <v>17300</v>
      </c>
      <c r="F2862" s="63"/>
      <c r="G2862" s="79">
        <v>23936</v>
      </c>
      <c r="H2862" s="52" t="s">
        <v>1528</v>
      </c>
      <c r="I2862" s="52" t="s">
        <v>2125</v>
      </c>
      <c r="J2862" s="79"/>
      <c r="K2862" s="79"/>
      <c r="L2862" s="79">
        <v>1800</v>
      </c>
      <c r="M2862" s="63"/>
      <c r="N2862" s="79">
        <v>0</v>
      </c>
    </row>
    <row r="2863" spans="1:14">
      <c r="A2863" s="50"/>
      <c r="B2863" s="16" t="s">
        <v>835</v>
      </c>
      <c r="C2863" s="79">
        <v>0</v>
      </c>
      <c r="D2863" s="79"/>
      <c r="E2863" s="132">
        <v>0</v>
      </c>
      <c r="F2863" s="63"/>
      <c r="G2863" s="79">
        <v>0</v>
      </c>
      <c r="I2863" s="61"/>
      <c r="J2863" s="79">
        <v>0</v>
      </c>
      <c r="K2863" s="79"/>
      <c r="L2863" s="79">
        <v>0</v>
      </c>
      <c r="M2863" s="63"/>
      <c r="N2863" s="79">
        <v>0</v>
      </c>
    </row>
    <row r="2864" spans="1:14">
      <c r="A2864" s="52" t="s">
        <v>62</v>
      </c>
      <c r="B2864" s="52" t="s">
        <v>1563</v>
      </c>
      <c r="C2864" s="79">
        <v>24800</v>
      </c>
      <c r="D2864" s="79"/>
      <c r="E2864" s="132">
        <v>48800</v>
      </c>
      <c r="F2864" s="63"/>
      <c r="G2864" s="79">
        <v>23879</v>
      </c>
      <c r="H2864" s="52" t="s">
        <v>1190</v>
      </c>
      <c r="I2864" s="16" t="s">
        <v>834</v>
      </c>
      <c r="J2864" s="79">
        <v>23700</v>
      </c>
      <c r="K2864" s="79"/>
      <c r="L2864" s="79">
        <v>23000</v>
      </c>
      <c r="M2864" s="63"/>
      <c r="N2864" s="79">
        <v>39370</v>
      </c>
    </row>
    <row r="2865" spans="1:14">
      <c r="B2865" s="61"/>
      <c r="C2865" s="79">
        <v>0</v>
      </c>
      <c r="D2865" s="79"/>
      <c r="E2865" s="132">
        <v>0</v>
      </c>
      <c r="F2865" s="63"/>
      <c r="G2865" s="79">
        <v>0</v>
      </c>
      <c r="H2865" s="62"/>
      <c r="I2865" s="16" t="s">
        <v>835</v>
      </c>
      <c r="J2865" s="79">
        <v>0</v>
      </c>
      <c r="K2865" s="79"/>
      <c r="L2865" s="79">
        <v>0</v>
      </c>
      <c r="M2865" s="63"/>
      <c r="N2865" s="79">
        <v>0</v>
      </c>
    </row>
    <row r="2866" spans="1:14">
      <c r="A2866" s="52" t="s">
        <v>1513</v>
      </c>
      <c r="B2866" s="52" t="s">
        <v>92</v>
      </c>
      <c r="C2866" s="79">
        <v>20100</v>
      </c>
      <c r="D2866" s="79"/>
      <c r="E2866" s="132">
        <v>17300</v>
      </c>
      <c r="F2866" s="63"/>
      <c r="G2866" s="79">
        <v>25059</v>
      </c>
      <c r="H2866" s="52" t="s">
        <v>1531</v>
      </c>
      <c r="I2866" s="52" t="s">
        <v>1562</v>
      </c>
      <c r="J2866" s="79">
        <v>4000</v>
      </c>
      <c r="K2866" s="79"/>
      <c r="L2866" s="79">
        <v>13300</v>
      </c>
      <c r="M2866" s="63"/>
      <c r="N2866" s="79">
        <v>3936</v>
      </c>
    </row>
    <row r="2867" spans="1:14">
      <c r="A2867" s="62"/>
      <c r="C2867" s="79">
        <v>0</v>
      </c>
      <c r="D2867" s="79"/>
      <c r="E2867" s="132">
        <v>0</v>
      </c>
      <c r="F2867" s="63"/>
      <c r="G2867" s="79">
        <v>0</v>
      </c>
      <c r="H2867" s="52"/>
      <c r="I2867" s="52"/>
      <c r="J2867" s="79">
        <v>0</v>
      </c>
      <c r="K2867" s="79"/>
      <c r="L2867" s="79">
        <v>0</v>
      </c>
      <c r="M2867" s="63"/>
      <c r="N2867" s="79">
        <v>0</v>
      </c>
    </row>
    <row r="2868" spans="1:14">
      <c r="A2868" s="52" t="s">
        <v>1763</v>
      </c>
      <c r="B2868" s="52" t="s">
        <v>1196</v>
      </c>
      <c r="C2868" s="79">
        <v>601400</v>
      </c>
      <c r="D2868" s="79"/>
      <c r="E2868" s="132">
        <v>492000</v>
      </c>
      <c r="F2868" s="63"/>
      <c r="G2868" s="79">
        <v>698882</v>
      </c>
      <c r="H2868" s="50" t="s">
        <v>1184</v>
      </c>
      <c r="I2868" s="52" t="s">
        <v>1197</v>
      </c>
      <c r="J2868" s="79">
        <v>81100</v>
      </c>
      <c r="K2868" s="79"/>
      <c r="L2868" s="79">
        <v>70100</v>
      </c>
      <c r="M2868" s="63"/>
      <c r="N2868" s="79">
        <v>68166</v>
      </c>
    </row>
    <row r="2869" spans="1:14">
      <c r="A2869" s="52"/>
      <c r="B2869" s="52"/>
      <c r="C2869" s="79">
        <v>0</v>
      </c>
      <c r="D2869" s="79"/>
      <c r="E2869" s="132">
        <v>0</v>
      </c>
      <c r="F2869" s="63"/>
      <c r="G2869" s="79">
        <v>0</v>
      </c>
      <c r="H2869" s="62"/>
      <c r="I2869" s="16"/>
      <c r="J2869" s="79">
        <v>0</v>
      </c>
      <c r="K2869" s="79"/>
      <c r="L2869" s="79">
        <v>0</v>
      </c>
      <c r="M2869" s="63"/>
      <c r="N2869" s="79">
        <v>0</v>
      </c>
    </row>
    <row r="2870" spans="1:14">
      <c r="A2870" s="50" t="s">
        <v>1764</v>
      </c>
      <c r="B2870" s="52" t="s">
        <v>1197</v>
      </c>
      <c r="C2870" s="79">
        <v>61600</v>
      </c>
      <c r="D2870" s="79"/>
      <c r="E2870" s="132">
        <v>52600</v>
      </c>
      <c r="F2870" s="63"/>
      <c r="G2870" s="79">
        <v>53397</v>
      </c>
      <c r="H2870" s="52" t="s">
        <v>1185</v>
      </c>
      <c r="I2870" s="52" t="s">
        <v>1563</v>
      </c>
      <c r="J2870" s="79">
        <v>33000</v>
      </c>
      <c r="K2870" s="79"/>
      <c r="L2870" s="79">
        <v>65000</v>
      </c>
      <c r="M2870" s="63"/>
      <c r="N2870" s="79">
        <v>20704</v>
      </c>
    </row>
    <row r="2871" spans="1:14">
      <c r="A2871" s="62"/>
      <c r="C2871" s="132" t="s">
        <v>11</v>
      </c>
      <c r="D2871" s="132"/>
      <c r="E2871" s="132" t="s">
        <v>11</v>
      </c>
      <c r="F2871" s="63"/>
      <c r="G2871" s="132">
        <v>0</v>
      </c>
      <c r="H2871" s="62"/>
      <c r="I2871" s="16"/>
      <c r="J2871" s="79">
        <v>0</v>
      </c>
      <c r="K2871" s="79"/>
      <c r="L2871" s="79">
        <v>0</v>
      </c>
      <c r="M2871" s="63"/>
      <c r="N2871" s="79">
        <v>0</v>
      </c>
    </row>
    <row r="2872" spans="1:14">
      <c r="A2872" s="59"/>
      <c r="B2872" s="60"/>
      <c r="C2872" s="132"/>
      <c r="D2872" s="132"/>
      <c r="E2872" s="132"/>
      <c r="F2872" s="63"/>
      <c r="G2872" s="132"/>
      <c r="H2872" s="50" t="s">
        <v>1186</v>
      </c>
      <c r="I2872" s="52" t="s">
        <v>92</v>
      </c>
      <c r="J2872" s="79">
        <v>26800</v>
      </c>
      <c r="K2872" s="79"/>
      <c r="L2872" s="79">
        <v>23100</v>
      </c>
      <c r="M2872" s="63"/>
      <c r="N2872" s="79">
        <v>33410</v>
      </c>
    </row>
    <row r="2873" spans="1:14">
      <c r="A2873" s="62"/>
      <c r="C2873" s="132"/>
      <c r="D2873" s="132"/>
      <c r="E2873" s="132"/>
      <c r="F2873" s="63"/>
      <c r="G2873" s="132"/>
      <c r="H2873" s="52"/>
      <c r="I2873" s="52"/>
      <c r="J2873" s="79">
        <v>0</v>
      </c>
      <c r="K2873" s="79"/>
      <c r="L2873" s="79">
        <v>0</v>
      </c>
      <c r="M2873" s="63"/>
      <c r="N2873" s="79">
        <v>0</v>
      </c>
    </row>
    <row r="2874" spans="1:14">
      <c r="A2874" s="50"/>
      <c r="B2874" s="52"/>
      <c r="C2874" s="132"/>
      <c r="D2874" s="132"/>
      <c r="E2874" s="132"/>
      <c r="F2874" s="63"/>
      <c r="G2874" s="132"/>
      <c r="H2874" s="50" t="s">
        <v>1904</v>
      </c>
      <c r="I2874" s="52" t="s">
        <v>1196</v>
      </c>
      <c r="J2874" s="79">
        <v>801900</v>
      </c>
      <c r="K2874" s="79"/>
      <c r="L2874" s="79">
        <v>655000</v>
      </c>
      <c r="M2874" s="63"/>
      <c r="N2874" s="79">
        <v>650850</v>
      </c>
    </row>
    <row r="2875" spans="1:14">
      <c r="A2875" s="50"/>
      <c r="B2875" s="52"/>
      <c r="C2875" s="132"/>
      <c r="D2875" s="132"/>
      <c r="E2875" s="132"/>
      <c r="F2875" s="63"/>
      <c r="G2875" s="132"/>
      <c r="H2875" s="50"/>
      <c r="I2875" s="52"/>
      <c r="J2875" s="41"/>
      <c r="K2875" s="41"/>
      <c r="L2875" s="41"/>
      <c r="M2875" s="41"/>
      <c r="N2875" s="79">
        <v>0</v>
      </c>
    </row>
    <row r="2876" spans="1:14">
      <c r="A2876" s="48"/>
      <c r="B2876" s="69" t="s">
        <v>1198</v>
      </c>
      <c r="C2876" s="104"/>
      <c r="D2876" s="104"/>
      <c r="E2876" s="104"/>
      <c r="F2876" s="47"/>
      <c r="G2876" s="104"/>
      <c r="H2876" s="48"/>
      <c r="I2876" s="69" t="s">
        <v>1198</v>
      </c>
      <c r="J2876" s="41"/>
      <c r="K2876" s="41"/>
      <c r="L2876" s="41"/>
      <c r="M2876" s="41"/>
      <c r="N2876" s="83"/>
    </row>
    <row r="2877" spans="1:14">
      <c r="A2877" s="52" t="s">
        <v>144</v>
      </c>
      <c r="B2877" s="52" t="s">
        <v>1199</v>
      </c>
      <c r="C2877" s="79">
        <f>SUM(C2879:C2883)</f>
        <v>699000</v>
      </c>
      <c r="D2877" s="79"/>
      <c r="E2877" s="79">
        <f>SUM(E2879:E2883)</f>
        <v>899800</v>
      </c>
      <c r="F2877" s="79">
        <f>SUM(F2879:F2883)</f>
        <v>0</v>
      </c>
      <c r="G2877" s="79">
        <f>SUM(G2879:G2883)</f>
        <v>694990</v>
      </c>
      <c r="H2877" s="52" t="s">
        <v>1138</v>
      </c>
      <c r="I2877" s="52" t="s">
        <v>1199</v>
      </c>
      <c r="J2877" s="41">
        <f>SUM(J2879:J2881)</f>
        <v>969000</v>
      </c>
      <c r="K2877" s="41"/>
      <c r="L2877" s="41">
        <f>SUM(L2879:L2881)</f>
        <v>1340000</v>
      </c>
      <c r="M2877" s="41">
        <f>SUM(M2879:M2881)</f>
        <v>0</v>
      </c>
      <c r="N2877" s="41">
        <f>SUM(N2879:N2881)</f>
        <v>1291435.3799999999</v>
      </c>
    </row>
    <row r="2878" spans="1:14">
      <c r="A2878" s="157" t="s">
        <v>12</v>
      </c>
      <c r="B2878" s="157" t="s">
        <v>994</v>
      </c>
      <c r="C2878" s="176" t="s">
        <v>660</v>
      </c>
      <c r="D2878" s="131"/>
      <c r="E2878" s="176" t="s">
        <v>7</v>
      </c>
      <c r="F2878" s="158"/>
      <c r="G2878" s="176" t="s">
        <v>7</v>
      </c>
      <c r="H2878" s="157" t="s">
        <v>12</v>
      </c>
      <c r="I2878" s="157" t="s">
        <v>994</v>
      </c>
      <c r="J2878" s="176" t="s">
        <v>660</v>
      </c>
      <c r="K2878" s="131"/>
      <c r="L2878" s="176" t="s">
        <v>7</v>
      </c>
      <c r="M2878" s="158"/>
      <c r="N2878" s="176" t="s">
        <v>7</v>
      </c>
    </row>
    <row r="2879" spans="1:14">
      <c r="A2879" s="52" t="s">
        <v>1277</v>
      </c>
      <c r="B2879" s="52" t="s">
        <v>547</v>
      </c>
      <c r="C2879" s="79">
        <v>85000</v>
      </c>
      <c r="D2879" s="79"/>
      <c r="E2879" s="132">
        <v>80000</v>
      </c>
      <c r="F2879" s="63"/>
      <c r="G2879" s="79">
        <v>81481</v>
      </c>
      <c r="H2879" s="52" t="s">
        <v>1915</v>
      </c>
      <c r="I2879" s="52" t="s">
        <v>666</v>
      </c>
      <c r="J2879" s="79">
        <v>478300</v>
      </c>
      <c r="K2879" s="79"/>
      <c r="L2879" s="79">
        <v>527000</v>
      </c>
      <c r="M2879" s="63"/>
      <c r="N2879" s="79">
        <v>527240.38</v>
      </c>
    </row>
    <row r="2880" spans="1:14">
      <c r="A2880" s="52"/>
      <c r="B2880" s="52"/>
      <c r="C2880" s="79">
        <v>0</v>
      </c>
      <c r="D2880" s="79"/>
      <c r="E2880" s="132">
        <v>0</v>
      </c>
      <c r="F2880" s="63"/>
      <c r="G2880" s="79">
        <v>0</v>
      </c>
      <c r="H2880" s="52"/>
      <c r="I2880" s="52"/>
      <c r="J2880" s="79">
        <v>0</v>
      </c>
      <c r="K2880" s="79"/>
      <c r="L2880" s="79">
        <v>0</v>
      </c>
      <c r="M2880" s="63"/>
      <c r="N2880" s="79">
        <v>0</v>
      </c>
    </row>
    <row r="2881" spans="1:14">
      <c r="A2881" s="52" t="s">
        <v>1108</v>
      </c>
      <c r="B2881" s="52" t="s">
        <v>1400</v>
      </c>
      <c r="C2881" s="79">
        <v>76000</v>
      </c>
      <c r="D2881" s="79"/>
      <c r="E2881" s="132">
        <v>210000</v>
      </c>
      <c r="F2881" s="63"/>
      <c r="G2881" s="79">
        <v>76600</v>
      </c>
      <c r="H2881" s="52" t="s">
        <v>1528</v>
      </c>
      <c r="I2881" s="52" t="s">
        <v>2126</v>
      </c>
      <c r="J2881" s="79">
        <v>490700</v>
      </c>
      <c r="K2881" s="79"/>
      <c r="L2881" s="79">
        <v>813000</v>
      </c>
      <c r="M2881" s="63"/>
      <c r="N2881" s="79">
        <v>764195</v>
      </c>
    </row>
    <row r="2882" spans="1:14">
      <c r="A2882" s="50"/>
      <c r="C2882" s="79">
        <v>0</v>
      </c>
      <c r="D2882" s="79"/>
      <c r="E2882" s="132">
        <v>0</v>
      </c>
      <c r="F2882" s="63"/>
      <c r="G2882" s="79">
        <v>0</v>
      </c>
      <c r="H2882" s="50"/>
      <c r="I2882" s="16"/>
      <c r="J2882" s="41" t="s">
        <v>11</v>
      </c>
      <c r="K2882" s="41"/>
      <c r="L2882" s="41" t="s">
        <v>11</v>
      </c>
      <c r="M2882" s="41"/>
      <c r="N2882" s="83" t="s">
        <v>11</v>
      </c>
    </row>
    <row r="2883" spans="1:14">
      <c r="A2883" s="52" t="s">
        <v>1767</v>
      </c>
      <c r="B2883" s="52" t="s">
        <v>1401</v>
      </c>
      <c r="C2883" s="79">
        <v>538000</v>
      </c>
      <c r="D2883" s="79"/>
      <c r="E2883" s="132">
        <v>609800</v>
      </c>
      <c r="F2883" s="63"/>
      <c r="G2883" s="79">
        <v>536909</v>
      </c>
      <c r="H2883" s="52"/>
      <c r="I2883" s="52"/>
      <c r="J2883" s="41" t="s">
        <v>11</v>
      </c>
      <c r="K2883" s="41"/>
      <c r="L2883" s="41" t="s">
        <v>11</v>
      </c>
      <c r="M2883" s="41"/>
      <c r="N2883" s="83" t="s">
        <v>11</v>
      </c>
    </row>
    <row r="2884" spans="1:14">
      <c r="C2884" s="41" t="s">
        <v>11</v>
      </c>
      <c r="D2884" s="41"/>
      <c r="E2884" s="41" t="s">
        <v>11</v>
      </c>
      <c r="F2884" s="75"/>
      <c r="G2884" s="41" t="s">
        <v>11</v>
      </c>
      <c r="I2884" s="16"/>
      <c r="J2884" s="41" t="s">
        <v>11</v>
      </c>
      <c r="K2884" s="41"/>
      <c r="L2884" s="41" t="s">
        <v>11</v>
      </c>
      <c r="M2884" s="41"/>
      <c r="N2884" s="83" t="s">
        <v>11</v>
      </c>
    </row>
    <row r="2885" spans="1:14">
      <c r="A2885" s="52" t="s">
        <v>145</v>
      </c>
      <c r="B2885" s="52" t="s">
        <v>1402</v>
      </c>
      <c r="C2885" s="83">
        <f>SUM(C2887,C2892,C2899,C2905,C2909,C2918,C2941)</f>
        <v>5101200</v>
      </c>
      <c r="D2885" s="83"/>
      <c r="E2885" s="83">
        <f>SUM(E2887,E2892,E2899,E2905,E2909,E2918,E2941)</f>
        <v>5291000</v>
      </c>
      <c r="F2885" s="63"/>
      <c r="G2885" s="83">
        <f>SUM(G2887,G2892,G2899,G2905,G2909,G2918,G2941)</f>
        <v>5148786</v>
      </c>
      <c r="H2885" s="52" t="s">
        <v>1139</v>
      </c>
      <c r="I2885" s="52" t="s">
        <v>1402</v>
      </c>
      <c r="J2885" s="83">
        <f>SUM(J2887,J2892,J2899,J2905,J2909,J2918,J2941)</f>
        <v>6419500</v>
      </c>
      <c r="K2885" s="83"/>
      <c r="L2885" s="83">
        <f>SUM(L2887,L2892,L2899,L2905,L2909,L2918,L2941)</f>
        <v>6504900</v>
      </c>
      <c r="M2885" s="83">
        <f>SUM(M2887,M2892,M2899,M2905,M2909,M2918,M2941)</f>
        <v>0</v>
      </c>
      <c r="N2885" s="83">
        <f>SUM(N2887,N2892,N2899,N2905,N2909,N2918,N2941)</f>
        <v>6648842.6999999993</v>
      </c>
    </row>
    <row r="2886" spans="1:14">
      <c r="A2886" s="157" t="s">
        <v>12</v>
      </c>
      <c r="B2886" s="157" t="s">
        <v>994</v>
      </c>
      <c r="C2886" s="176" t="s">
        <v>660</v>
      </c>
      <c r="D2886" s="131"/>
      <c r="E2886" s="176" t="s">
        <v>7</v>
      </c>
      <c r="F2886" s="158"/>
      <c r="G2886" s="176" t="s">
        <v>7</v>
      </c>
      <c r="H2886" s="157" t="s">
        <v>12</v>
      </c>
      <c r="I2886" s="157" t="s">
        <v>994</v>
      </c>
      <c r="J2886" s="176" t="s">
        <v>660</v>
      </c>
      <c r="K2886" s="131"/>
      <c r="L2886" s="176" t="s">
        <v>7</v>
      </c>
      <c r="M2886" s="158"/>
      <c r="N2886" s="176" t="s">
        <v>7</v>
      </c>
    </row>
    <row r="2887" spans="1:14">
      <c r="A2887" s="52" t="s">
        <v>146</v>
      </c>
      <c r="B2887" s="52" t="s">
        <v>1403</v>
      </c>
      <c r="C2887" s="83">
        <f>SUM(C2889)</f>
        <v>0</v>
      </c>
      <c r="D2887" s="83"/>
      <c r="E2887" s="83">
        <f>SUM(E2889)</f>
        <v>29000</v>
      </c>
      <c r="F2887" s="63"/>
      <c r="G2887" s="83">
        <f>SUM(G2889)</f>
        <v>0</v>
      </c>
      <c r="H2887" s="52" t="s">
        <v>1140</v>
      </c>
      <c r="I2887" s="52" t="s">
        <v>1403</v>
      </c>
      <c r="J2887" s="83">
        <f>SUM(J2889)</f>
        <v>0</v>
      </c>
      <c r="K2887" s="83"/>
      <c r="L2887" s="83">
        <f>SUM(L2889)</f>
        <v>36100</v>
      </c>
      <c r="M2887" s="83">
        <f>SUM(M2889)</f>
        <v>0</v>
      </c>
      <c r="N2887" s="83">
        <f>SUM(N2889)</f>
        <v>0</v>
      </c>
    </row>
    <row r="2888" spans="1:14">
      <c r="A2888" s="157" t="s">
        <v>12</v>
      </c>
      <c r="B2888" s="157" t="s">
        <v>994</v>
      </c>
      <c r="C2888" s="176" t="s">
        <v>660</v>
      </c>
      <c r="D2888" s="131"/>
      <c r="E2888" s="176" t="s">
        <v>7</v>
      </c>
      <c r="F2888" s="158"/>
      <c r="G2888" s="176" t="s">
        <v>7</v>
      </c>
      <c r="H2888" s="157" t="s">
        <v>12</v>
      </c>
      <c r="I2888" s="157" t="s">
        <v>994</v>
      </c>
      <c r="J2888" s="176" t="s">
        <v>660</v>
      </c>
      <c r="K2888" s="131"/>
      <c r="L2888" s="176" t="s">
        <v>7</v>
      </c>
      <c r="M2888" s="158"/>
      <c r="N2888" s="176" t="s">
        <v>7</v>
      </c>
    </row>
    <row r="2889" spans="1:14">
      <c r="A2889" s="52" t="s">
        <v>1110</v>
      </c>
      <c r="B2889" s="88" t="s">
        <v>1404</v>
      </c>
      <c r="C2889" s="79"/>
      <c r="D2889" s="79"/>
      <c r="E2889" s="132">
        <v>29000</v>
      </c>
      <c r="F2889" s="63"/>
      <c r="G2889" s="79">
        <v>0</v>
      </c>
      <c r="H2889" s="52" t="s">
        <v>1528</v>
      </c>
      <c r="I2889" s="88" t="s">
        <v>775</v>
      </c>
      <c r="J2889" s="79"/>
      <c r="K2889" s="79"/>
      <c r="L2889" s="79">
        <v>36100</v>
      </c>
      <c r="M2889" s="63"/>
      <c r="N2889" s="79">
        <v>0</v>
      </c>
    </row>
    <row r="2890" spans="1:14">
      <c r="A2890" s="33"/>
      <c r="B2890" s="33"/>
      <c r="C2890" s="41"/>
      <c r="D2890" s="41"/>
      <c r="E2890" s="41"/>
      <c r="F2890" s="75"/>
      <c r="G2890" s="41"/>
      <c r="H2890" s="33"/>
      <c r="I2890" s="33"/>
      <c r="J2890" s="41"/>
      <c r="K2890" s="41"/>
      <c r="L2890" s="41"/>
      <c r="M2890" s="41"/>
      <c r="N2890" s="83"/>
    </row>
    <row r="2891" spans="1:14">
      <c r="A2891" s="50"/>
      <c r="C2891" s="41"/>
      <c r="D2891" s="41"/>
      <c r="E2891" s="41"/>
      <c r="F2891" s="75"/>
      <c r="G2891" s="41"/>
      <c r="H2891" s="50"/>
      <c r="I2891" s="16"/>
      <c r="J2891" s="41"/>
      <c r="K2891" s="41"/>
      <c r="L2891" s="41"/>
      <c r="M2891" s="41"/>
      <c r="N2891" s="83"/>
    </row>
    <row r="2892" spans="1:14">
      <c r="A2892" s="52" t="s">
        <v>355</v>
      </c>
      <c r="B2892" s="52" t="s">
        <v>1406</v>
      </c>
      <c r="C2892" s="83">
        <f>SUM(C2894:C2896)</f>
        <v>19000</v>
      </c>
      <c r="D2892" s="83"/>
      <c r="E2892" s="83">
        <f>SUM(E2894:E2896)</f>
        <v>12500</v>
      </c>
      <c r="F2892" s="63"/>
      <c r="G2892" s="83">
        <f>SUM(G2894:G2896)</f>
        <v>38063</v>
      </c>
      <c r="H2892" s="52" t="s">
        <v>1141</v>
      </c>
      <c r="I2892" s="52" t="s">
        <v>1406</v>
      </c>
      <c r="J2892" s="83">
        <f>SUM(J2894:J2896)</f>
        <v>25400</v>
      </c>
      <c r="K2892" s="83"/>
      <c r="L2892" s="83">
        <f>SUM(L2894:L2896)</f>
        <v>17400</v>
      </c>
      <c r="M2892" s="63"/>
      <c r="N2892" s="83">
        <f>SUM(N2894:N2896)</f>
        <v>50750</v>
      </c>
    </row>
    <row r="2893" spans="1:14">
      <c r="A2893" s="157" t="s">
        <v>12</v>
      </c>
      <c r="B2893" s="157" t="s">
        <v>994</v>
      </c>
      <c r="C2893" s="176" t="s">
        <v>660</v>
      </c>
      <c r="D2893" s="131"/>
      <c r="E2893" s="176" t="s">
        <v>7</v>
      </c>
      <c r="F2893" s="158"/>
      <c r="G2893" s="176" t="s">
        <v>7</v>
      </c>
      <c r="H2893" s="157" t="s">
        <v>12</v>
      </c>
      <c r="I2893" s="157" t="s">
        <v>994</v>
      </c>
      <c r="J2893" s="176" t="s">
        <v>660</v>
      </c>
      <c r="K2893" s="131"/>
      <c r="L2893" s="176" t="s">
        <v>7</v>
      </c>
      <c r="M2893" s="158"/>
      <c r="N2893" s="176" t="s">
        <v>7</v>
      </c>
    </row>
    <row r="2894" spans="1:14">
      <c r="A2894" s="52" t="s">
        <v>1733</v>
      </c>
      <c r="B2894" s="52" t="s">
        <v>1594</v>
      </c>
      <c r="C2894" s="79">
        <v>17000</v>
      </c>
      <c r="D2894" s="79"/>
      <c r="E2894" s="132">
        <v>11000</v>
      </c>
      <c r="F2894" s="63"/>
      <c r="G2894" s="79">
        <v>35836</v>
      </c>
      <c r="H2894" s="52" t="s">
        <v>1528</v>
      </c>
      <c r="I2894" s="52" t="s">
        <v>1407</v>
      </c>
      <c r="J2894" s="79">
        <v>22700</v>
      </c>
      <c r="K2894" s="79"/>
      <c r="L2894" s="79">
        <v>14700</v>
      </c>
      <c r="M2894" s="63"/>
      <c r="N2894" s="79">
        <v>47780</v>
      </c>
    </row>
    <row r="2895" spans="1:14">
      <c r="A2895" s="52"/>
      <c r="B2895" s="16" t="s">
        <v>1595</v>
      </c>
      <c r="C2895" s="79">
        <v>0</v>
      </c>
      <c r="D2895" s="79"/>
      <c r="E2895" s="132">
        <v>0</v>
      </c>
      <c r="F2895" s="63"/>
      <c r="G2895" s="79">
        <v>0</v>
      </c>
      <c r="H2895" s="52"/>
      <c r="I2895" s="16"/>
      <c r="J2895" s="79">
        <v>0</v>
      </c>
      <c r="K2895" s="79"/>
      <c r="L2895" s="79">
        <v>0</v>
      </c>
      <c r="M2895" s="63"/>
      <c r="N2895" s="79">
        <v>0</v>
      </c>
    </row>
    <row r="2896" spans="1:14">
      <c r="A2896" s="52" t="s">
        <v>1734</v>
      </c>
      <c r="B2896" s="52" t="s">
        <v>1408</v>
      </c>
      <c r="C2896" s="79">
        <v>2000</v>
      </c>
      <c r="D2896" s="79"/>
      <c r="E2896" s="132">
        <v>1500</v>
      </c>
      <c r="F2896" s="63"/>
      <c r="G2896" s="79">
        <v>2227</v>
      </c>
      <c r="H2896" s="52" t="s">
        <v>1531</v>
      </c>
      <c r="I2896" s="52" t="s">
        <v>776</v>
      </c>
      <c r="J2896" s="79">
        <v>2700</v>
      </c>
      <c r="K2896" s="79"/>
      <c r="L2896" s="79">
        <v>2700</v>
      </c>
      <c r="M2896" s="63"/>
      <c r="N2896" s="79">
        <v>2970</v>
      </c>
    </row>
    <row r="2897" spans="1:15">
      <c r="A2897" s="52"/>
      <c r="C2897" s="132" t="s">
        <v>11</v>
      </c>
      <c r="D2897" s="132"/>
      <c r="E2897" s="132" t="s">
        <v>11</v>
      </c>
      <c r="F2897" s="63"/>
      <c r="G2897" s="132" t="s">
        <v>11</v>
      </c>
      <c r="H2897" s="52"/>
      <c r="I2897" s="16"/>
      <c r="J2897" s="41" t="s">
        <v>11</v>
      </c>
      <c r="K2897" s="41"/>
      <c r="L2897" s="41" t="s">
        <v>11</v>
      </c>
      <c r="M2897" s="41"/>
      <c r="N2897" s="79" t="s">
        <v>11</v>
      </c>
    </row>
    <row r="2898" spans="1:15">
      <c r="A2898" s="50"/>
      <c r="C2898" s="115"/>
      <c r="D2898" s="115"/>
      <c r="E2898" s="115"/>
      <c r="F2898" s="77"/>
      <c r="G2898" s="115"/>
      <c r="H2898" s="50"/>
      <c r="I2898" s="16"/>
      <c r="J2898" s="115"/>
      <c r="K2898" s="115"/>
      <c r="L2898" s="115"/>
      <c r="M2898" s="115"/>
      <c r="N2898" s="83"/>
    </row>
    <row r="2899" spans="1:15">
      <c r="A2899" s="52" t="s">
        <v>356</v>
      </c>
      <c r="B2899" s="52" t="s">
        <v>1409</v>
      </c>
      <c r="C2899" s="41">
        <f>SUM(C2901:C2903)</f>
        <v>124000</v>
      </c>
      <c r="D2899" s="41"/>
      <c r="E2899" s="41">
        <f>SUM(E2901:E2903)</f>
        <v>177000</v>
      </c>
      <c r="F2899" s="63"/>
      <c r="G2899" s="41">
        <f>SUM(G2901:G2903)</f>
        <v>121708</v>
      </c>
      <c r="H2899" s="52" t="s">
        <v>1142</v>
      </c>
      <c r="I2899" s="52" t="s">
        <v>777</v>
      </c>
      <c r="J2899" s="41">
        <f>SUM(J2901:J2903)</f>
        <v>165300</v>
      </c>
      <c r="K2899" s="41"/>
      <c r="L2899" s="41">
        <f>SUM(L2901:L2903)</f>
        <v>234600</v>
      </c>
      <c r="M2899" s="63"/>
      <c r="N2899" s="41">
        <f>SUM(N2901:N2903)</f>
        <v>162271</v>
      </c>
    </row>
    <row r="2900" spans="1:15" s="4" customFormat="1">
      <c r="A2900" s="157" t="s">
        <v>12</v>
      </c>
      <c r="B2900" s="157" t="s">
        <v>994</v>
      </c>
      <c r="C2900" s="176" t="s">
        <v>660</v>
      </c>
      <c r="D2900" s="131"/>
      <c r="E2900" s="176" t="s">
        <v>7</v>
      </c>
      <c r="F2900" s="158"/>
      <c r="G2900" s="176" t="s">
        <v>7</v>
      </c>
      <c r="H2900" s="157" t="s">
        <v>12</v>
      </c>
      <c r="I2900" s="157" t="s">
        <v>994</v>
      </c>
      <c r="J2900" s="176" t="s">
        <v>660</v>
      </c>
      <c r="K2900" s="131"/>
      <c r="L2900" s="176" t="s">
        <v>7</v>
      </c>
      <c r="M2900" s="158"/>
      <c r="N2900" s="176" t="s">
        <v>7</v>
      </c>
      <c r="O2900" s="23"/>
    </row>
    <row r="2901" spans="1:15">
      <c r="A2901" s="52" t="s">
        <v>1733</v>
      </c>
      <c r="B2901" s="52" t="s">
        <v>1412</v>
      </c>
      <c r="C2901" s="79">
        <v>118000</v>
      </c>
      <c r="D2901" s="79"/>
      <c r="E2901" s="132">
        <v>170000</v>
      </c>
      <c r="F2901" s="63"/>
      <c r="G2901" s="79">
        <v>114812</v>
      </c>
      <c r="H2901" s="52" t="s">
        <v>1528</v>
      </c>
      <c r="I2901" s="52" t="s">
        <v>1114</v>
      </c>
      <c r="J2901" s="79">
        <v>157300</v>
      </c>
      <c r="K2901" s="79"/>
      <c r="L2901" s="79">
        <v>226000</v>
      </c>
      <c r="M2901" s="63"/>
      <c r="N2901" s="79">
        <v>153081</v>
      </c>
    </row>
    <row r="2902" spans="1:15">
      <c r="A2902" s="52"/>
      <c r="C2902" s="79">
        <v>0</v>
      </c>
      <c r="D2902" s="79"/>
      <c r="E2902" s="132">
        <v>0</v>
      </c>
      <c r="F2902" s="63"/>
      <c r="G2902" s="79">
        <v>0</v>
      </c>
      <c r="H2902" s="52"/>
      <c r="I2902" s="16"/>
      <c r="J2902" s="79">
        <v>0</v>
      </c>
      <c r="K2902" s="79"/>
      <c r="L2902" s="79">
        <v>0</v>
      </c>
      <c r="M2902" s="63"/>
      <c r="N2902" s="79">
        <v>0</v>
      </c>
    </row>
    <row r="2903" spans="1:15">
      <c r="A2903" s="52" t="s">
        <v>1767</v>
      </c>
      <c r="B2903" s="52" t="s">
        <v>1413</v>
      </c>
      <c r="C2903" s="79">
        <v>6000</v>
      </c>
      <c r="D2903" s="79"/>
      <c r="E2903" s="132">
        <v>7000</v>
      </c>
      <c r="F2903" s="63"/>
      <c r="G2903" s="79">
        <v>6896</v>
      </c>
      <c r="H2903" s="52" t="s">
        <v>1190</v>
      </c>
      <c r="I2903" s="52" t="s">
        <v>1115</v>
      </c>
      <c r="J2903" s="79">
        <v>8000</v>
      </c>
      <c r="K2903" s="79"/>
      <c r="L2903" s="79">
        <v>8600</v>
      </c>
      <c r="M2903" s="63"/>
      <c r="N2903" s="79">
        <v>9190</v>
      </c>
    </row>
    <row r="2904" spans="1:15">
      <c r="A2904" s="50"/>
      <c r="B2904" s="52"/>
      <c r="C2904" s="41" t="s">
        <v>11</v>
      </c>
      <c r="D2904" s="41"/>
      <c r="E2904" s="41" t="s">
        <v>11</v>
      </c>
      <c r="F2904" s="75"/>
      <c r="G2904" s="41" t="s">
        <v>11</v>
      </c>
      <c r="H2904" s="50"/>
      <c r="I2904" s="52"/>
      <c r="J2904" s="41" t="s">
        <v>11</v>
      </c>
      <c r="K2904" s="41"/>
      <c r="L2904" s="41" t="s">
        <v>11</v>
      </c>
      <c r="M2904" s="41"/>
      <c r="N2904" s="83" t="s">
        <v>11</v>
      </c>
    </row>
    <row r="2905" spans="1:15">
      <c r="A2905" s="52" t="s">
        <v>357</v>
      </c>
      <c r="B2905" s="52" t="s">
        <v>1414</v>
      </c>
      <c r="C2905" s="83">
        <f>SUM(C2907)</f>
        <v>3045600</v>
      </c>
      <c r="D2905" s="83"/>
      <c r="E2905" s="83">
        <f>SUM(E2907)</f>
        <v>3300000</v>
      </c>
      <c r="F2905" s="63"/>
      <c r="G2905" s="83">
        <f>SUM(G2907)</f>
        <v>3419195</v>
      </c>
      <c r="H2905" s="52" t="s">
        <v>1143</v>
      </c>
      <c r="I2905" s="52" t="s">
        <v>1414</v>
      </c>
      <c r="J2905" s="83">
        <f>SUM(J2907)</f>
        <v>4060800</v>
      </c>
      <c r="K2905" s="41"/>
      <c r="L2905" s="83">
        <f>SUM(L2907)</f>
        <v>4300000</v>
      </c>
      <c r="M2905" s="63"/>
      <c r="N2905" s="83">
        <f>SUM(N2907)</f>
        <v>4558928</v>
      </c>
    </row>
    <row r="2906" spans="1:15">
      <c r="A2906" s="157" t="s">
        <v>12</v>
      </c>
      <c r="B2906" s="157" t="s">
        <v>994</v>
      </c>
      <c r="C2906" s="176" t="s">
        <v>660</v>
      </c>
      <c r="D2906" s="131"/>
      <c r="E2906" s="176" t="s">
        <v>7</v>
      </c>
      <c r="F2906" s="158"/>
      <c r="G2906" s="176" t="s">
        <v>7</v>
      </c>
      <c r="H2906" s="157" t="s">
        <v>12</v>
      </c>
      <c r="I2906" s="157" t="s">
        <v>994</v>
      </c>
      <c r="J2906" s="176" t="s">
        <v>660</v>
      </c>
      <c r="K2906" s="131"/>
      <c r="L2906" s="176" t="s">
        <v>7</v>
      </c>
      <c r="M2906" s="158"/>
      <c r="N2906" s="176" t="s">
        <v>7</v>
      </c>
    </row>
    <row r="2907" spans="1:15">
      <c r="A2907" s="52" t="s">
        <v>1110</v>
      </c>
      <c r="B2907" s="52" t="s">
        <v>1415</v>
      </c>
      <c r="C2907" s="79">
        <v>3045600</v>
      </c>
      <c r="D2907" s="79"/>
      <c r="E2907" s="132">
        <v>3300000</v>
      </c>
      <c r="F2907" s="63"/>
      <c r="G2907" s="79">
        <v>3419195</v>
      </c>
      <c r="H2907" s="52" t="s">
        <v>1528</v>
      </c>
      <c r="I2907" s="52" t="s">
        <v>1415</v>
      </c>
      <c r="J2907" s="79">
        <v>4060800</v>
      </c>
      <c r="K2907" s="79"/>
      <c r="L2907" s="79">
        <v>4300000</v>
      </c>
      <c r="M2907" s="63"/>
      <c r="N2907" s="79">
        <v>4558928</v>
      </c>
    </row>
    <row r="2908" spans="1:15" s="4" customFormat="1">
      <c r="A2908" s="52"/>
      <c r="B2908" s="52"/>
      <c r="C2908" s="41"/>
      <c r="D2908" s="41"/>
      <c r="E2908" s="41"/>
      <c r="F2908" s="75"/>
      <c r="G2908" s="41"/>
      <c r="H2908" s="52"/>
      <c r="I2908" s="52"/>
      <c r="J2908" s="41" t="s">
        <v>11</v>
      </c>
      <c r="K2908" s="41"/>
      <c r="L2908" s="41" t="s">
        <v>11</v>
      </c>
      <c r="M2908" s="41"/>
      <c r="N2908" s="83" t="s">
        <v>11</v>
      </c>
      <c r="O2908" s="23"/>
    </row>
    <row r="2909" spans="1:15">
      <c r="A2909" s="52" t="s">
        <v>358</v>
      </c>
      <c r="B2909" s="52" t="s">
        <v>1416</v>
      </c>
      <c r="C2909" s="83">
        <f>SUM(C2911:C2915)</f>
        <v>177000</v>
      </c>
      <c r="D2909" s="83"/>
      <c r="E2909" s="83">
        <f>SUM(E2911:E2915)</f>
        <v>174000</v>
      </c>
      <c r="F2909" s="63"/>
      <c r="G2909" s="83">
        <f>SUM(G2911:G2915)</f>
        <v>151660</v>
      </c>
      <c r="H2909" s="52" t="s">
        <v>1144</v>
      </c>
      <c r="I2909" s="52" t="s">
        <v>1416</v>
      </c>
      <c r="J2909" s="83">
        <f>SUM(J2911:J2915)</f>
        <v>235900</v>
      </c>
      <c r="K2909" s="83"/>
      <c r="L2909" s="83">
        <f>SUM(L2911:L2915)</f>
        <v>228300</v>
      </c>
      <c r="M2909" s="63"/>
      <c r="N2909" s="83">
        <f>SUM(N2911:N2915)</f>
        <v>232503</v>
      </c>
    </row>
    <row r="2910" spans="1:15" s="14" customFormat="1">
      <c r="A2910" s="157" t="s">
        <v>12</v>
      </c>
      <c r="B2910" s="157" t="s">
        <v>994</v>
      </c>
      <c r="C2910" s="176" t="s">
        <v>660</v>
      </c>
      <c r="D2910" s="131"/>
      <c r="E2910" s="176" t="s">
        <v>7</v>
      </c>
      <c r="F2910" s="158"/>
      <c r="G2910" s="176" t="s">
        <v>7</v>
      </c>
      <c r="H2910" s="157" t="s">
        <v>12</v>
      </c>
      <c r="I2910" s="157" t="s">
        <v>994</v>
      </c>
      <c r="J2910" s="176" t="s">
        <v>660</v>
      </c>
      <c r="K2910" s="131"/>
      <c r="L2910" s="176" t="s">
        <v>7</v>
      </c>
      <c r="M2910" s="158"/>
      <c r="N2910" s="176" t="s">
        <v>7</v>
      </c>
      <c r="O2910" s="23"/>
    </row>
    <row r="2911" spans="1:15">
      <c r="A2911" s="52" t="s">
        <v>1110</v>
      </c>
      <c r="B2911" s="52" t="s">
        <v>1417</v>
      </c>
      <c r="C2911" s="79">
        <v>46500</v>
      </c>
      <c r="D2911" s="79"/>
      <c r="E2911" s="132">
        <v>64000</v>
      </c>
      <c r="F2911" s="63"/>
      <c r="G2911" s="79">
        <v>41271</v>
      </c>
      <c r="H2911" s="52" t="s">
        <v>1528</v>
      </c>
      <c r="I2911" s="52" t="s">
        <v>1417</v>
      </c>
      <c r="J2911" s="79">
        <v>61900</v>
      </c>
      <c r="K2911" s="79"/>
      <c r="L2911" s="79">
        <v>81700</v>
      </c>
      <c r="M2911" s="63"/>
      <c r="N2911" s="79">
        <v>85319</v>
      </c>
    </row>
    <row r="2912" spans="1:15">
      <c r="A2912" s="52"/>
      <c r="C2912" s="79">
        <v>0</v>
      </c>
      <c r="D2912" s="79"/>
      <c r="E2912" s="132">
        <v>0</v>
      </c>
      <c r="F2912" s="63"/>
      <c r="G2912" s="79">
        <v>0</v>
      </c>
      <c r="H2912" s="52"/>
      <c r="I2912" s="16"/>
      <c r="J2912" s="79">
        <v>0</v>
      </c>
      <c r="K2912" s="79"/>
      <c r="L2912" s="79">
        <v>0</v>
      </c>
      <c r="M2912" s="63"/>
      <c r="N2912" s="79">
        <v>0</v>
      </c>
    </row>
    <row r="2913" spans="1:14">
      <c r="A2913" s="52" t="s">
        <v>1733</v>
      </c>
      <c r="B2913" s="52" t="s">
        <v>1418</v>
      </c>
      <c r="C2913" s="79">
        <v>108000</v>
      </c>
      <c r="D2913" s="79"/>
      <c r="E2913" s="132">
        <v>110000</v>
      </c>
      <c r="F2913" s="63"/>
      <c r="G2913" s="79">
        <v>110389</v>
      </c>
      <c r="H2913" s="52" t="s">
        <v>1190</v>
      </c>
      <c r="I2913" s="52" t="s">
        <v>1202</v>
      </c>
      <c r="J2913" s="79">
        <v>144000</v>
      </c>
      <c r="K2913" s="79"/>
      <c r="L2913" s="79">
        <v>146600</v>
      </c>
      <c r="M2913" s="63"/>
      <c r="N2913" s="79">
        <v>147184</v>
      </c>
    </row>
    <row r="2914" spans="1:14">
      <c r="A2914" s="61"/>
      <c r="B2914" s="52"/>
      <c r="C2914" s="132" t="s">
        <v>11</v>
      </c>
      <c r="D2914" s="132"/>
      <c r="E2914" s="132" t="s">
        <v>11</v>
      </c>
      <c r="F2914" s="63"/>
      <c r="G2914" s="132" t="s">
        <v>11</v>
      </c>
      <c r="H2914" s="61"/>
      <c r="I2914" s="52" t="s">
        <v>1203</v>
      </c>
      <c r="J2914" s="41"/>
      <c r="K2914" s="41"/>
      <c r="L2914" s="41"/>
      <c r="M2914" s="41"/>
      <c r="N2914" s="83"/>
    </row>
    <row r="2915" spans="1:14">
      <c r="A2915" s="50" t="s">
        <v>1767</v>
      </c>
      <c r="B2915" s="52" t="s">
        <v>836</v>
      </c>
      <c r="C2915" s="132">
        <v>22500</v>
      </c>
      <c r="D2915" s="132"/>
      <c r="E2915" s="132"/>
      <c r="F2915" s="63"/>
      <c r="G2915" s="132"/>
      <c r="H2915" s="50" t="s">
        <v>1531</v>
      </c>
      <c r="I2915" s="52" t="s">
        <v>836</v>
      </c>
      <c r="J2915" s="41">
        <v>30000</v>
      </c>
      <c r="K2915" s="41"/>
      <c r="L2915" s="41"/>
      <c r="M2915" s="41"/>
      <c r="N2915" s="83"/>
    </row>
    <row r="2916" spans="1:14">
      <c r="A2916" s="61"/>
      <c r="B2916" s="52"/>
      <c r="C2916" s="132"/>
      <c r="D2916" s="132"/>
      <c r="E2916" s="132"/>
      <c r="F2916" s="63"/>
      <c r="G2916" s="132"/>
      <c r="H2916" s="61"/>
      <c r="I2916" s="52"/>
      <c r="J2916" s="41"/>
      <c r="K2916" s="41"/>
      <c r="L2916" s="41"/>
      <c r="M2916" s="41"/>
      <c r="N2916" s="83"/>
    </row>
    <row r="2917" spans="1:14">
      <c r="A2917" s="61"/>
      <c r="B2917" s="52"/>
      <c r="C2917" s="132"/>
      <c r="D2917" s="132"/>
      <c r="E2917" s="132"/>
      <c r="F2917" s="63"/>
      <c r="G2917" s="132"/>
      <c r="H2917" s="61"/>
      <c r="I2917" s="52"/>
      <c r="J2917" s="41"/>
      <c r="K2917" s="41"/>
      <c r="L2917" s="41"/>
      <c r="M2917" s="41"/>
      <c r="N2917" s="83"/>
    </row>
    <row r="2918" spans="1:14">
      <c r="A2918" s="50" t="s">
        <v>359</v>
      </c>
      <c r="B2918" s="68" t="s">
        <v>1419</v>
      </c>
      <c r="C2918" s="83">
        <f>SUM(C2920:C2939)</f>
        <v>1173300</v>
      </c>
      <c r="D2918" s="83"/>
      <c r="E2918" s="83">
        <f>SUM(E2920:E2939)</f>
        <v>991100</v>
      </c>
      <c r="F2918" s="63"/>
      <c r="G2918" s="83">
        <f>SUM(G2920:G2939)</f>
        <v>837979</v>
      </c>
      <c r="H2918" s="50">
        <v>8467</v>
      </c>
      <c r="I2918" s="52" t="s">
        <v>1419</v>
      </c>
      <c r="J2918" s="41">
        <f>SUM(J2920:J2939)</f>
        <v>1563900</v>
      </c>
      <c r="K2918" s="41"/>
      <c r="L2918" s="41">
        <f>SUM(L2920:L2939)</f>
        <v>1305500</v>
      </c>
      <c r="M2918" s="63"/>
      <c r="N2918" s="41">
        <f>SUM(N2920:N2939)</f>
        <v>1278322.3499999999</v>
      </c>
    </row>
    <row r="2919" spans="1:14">
      <c r="A2919" s="157" t="s">
        <v>12</v>
      </c>
      <c r="B2919" s="157" t="s">
        <v>994</v>
      </c>
      <c r="C2919" s="176" t="s">
        <v>660</v>
      </c>
      <c r="D2919" s="131"/>
      <c r="E2919" s="176" t="s">
        <v>7</v>
      </c>
      <c r="F2919" s="158"/>
      <c r="G2919" s="176" t="s">
        <v>7</v>
      </c>
      <c r="H2919" s="157" t="s">
        <v>12</v>
      </c>
      <c r="I2919" s="157" t="s">
        <v>994</v>
      </c>
      <c r="J2919" s="176" t="s">
        <v>660</v>
      </c>
      <c r="K2919" s="131"/>
      <c r="L2919" s="176" t="s">
        <v>7</v>
      </c>
      <c r="M2919" s="158"/>
      <c r="N2919" s="176" t="s">
        <v>7</v>
      </c>
    </row>
    <row r="2920" spans="1:14">
      <c r="A2920" s="50" t="s">
        <v>1110</v>
      </c>
      <c r="B2920" s="46" t="s">
        <v>2129</v>
      </c>
      <c r="C2920" s="79">
        <v>5000</v>
      </c>
      <c r="D2920" s="79"/>
      <c r="E2920" s="132">
        <v>5000</v>
      </c>
      <c r="F2920" s="63"/>
      <c r="G2920" s="79">
        <v>13307</v>
      </c>
      <c r="H2920" s="52" t="s">
        <v>1528</v>
      </c>
      <c r="I2920" s="46" t="s">
        <v>1204</v>
      </c>
      <c r="J2920" s="79">
        <v>50700</v>
      </c>
      <c r="K2920" s="79"/>
      <c r="L2920" s="79">
        <v>75000</v>
      </c>
      <c r="M2920" s="63"/>
      <c r="N2920" s="79">
        <v>54666</v>
      </c>
    </row>
    <row r="2921" spans="1:14">
      <c r="A2921" s="50"/>
      <c r="B2921" s="46"/>
      <c r="C2921" s="79">
        <v>0</v>
      </c>
      <c r="D2921" s="79"/>
      <c r="E2921" s="132">
        <v>0</v>
      </c>
      <c r="F2921" s="63"/>
      <c r="G2921" s="79">
        <v>0</v>
      </c>
      <c r="H2921" s="50"/>
      <c r="I2921" s="46"/>
      <c r="J2921" s="79">
        <v>0</v>
      </c>
      <c r="K2921" s="79"/>
      <c r="L2921" s="79">
        <v>0</v>
      </c>
      <c r="M2921" s="63"/>
      <c r="N2921" s="79">
        <v>0</v>
      </c>
    </row>
    <row r="2922" spans="1:14">
      <c r="A2922" s="52" t="s">
        <v>1733</v>
      </c>
      <c r="B2922" s="46" t="s">
        <v>2087</v>
      </c>
      <c r="C2922" s="79">
        <v>38100</v>
      </c>
      <c r="D2922" s="79"/>
      <c r="E2922" s="132">
        <v>56300</v>
      </c>
      <c r="F2922" s="63"/>
      <c r="G2922" s="79">
        <v>49589</v>
      </c>
      <c r="H2922" s="50" t="s">
        <v>1527</v>
      </c>
      <c r="I2922" s="46" t="s">
        <v>2129</v>
      </c>
      <c r="J2922" s="79">
        <v>6300</v>
      </c>
      <c r="K2922" s="79"/>
      <c r="L2922" s="79">
        <v>6300</v>
      </c>
      <c r="M2922" s="63"/>
      <c r="N2922" s="79">
        <v>18034</v>
      </c>
    </row>
    <row r="2923" spans="1:14">
      <c r="A2923" s="50"/>
      <c r="B2923" s="46"/>
      <c r="C2923" s="79">
        <v>0</v>
      </c>
      <c r="D2923" s="79"/>
      <c r="E2923" s="132">
        <v>0</v>
      </c>
      <c r="F2923" s="63"/>
      <c r="G2923" s="79">
        <v>0</v>
      </c>
      <c r="H2923" s="52"/>
      <c r="I2923" s="46"/>
      <c r="J2923" s="79">
        <v>0</v>
      </c>
      <c r="K2923" s="79"/>
      <c r="L2923" s="79">
        <v>0</v>
      </c>
      <c r="M2923" s="63"/>
      <c r="N2923" s="79">
        <v>0</v>
      </c>
    </row>
    <row r="2924" spans="1:14">
      <c r="A2924" s="52" t="s">
        <v>1767</v>
      </c>
      <c r="B2924" s="46" t="s">
        <v>2088</v>
      </c>
      <c r="C2924" s="79">
        <v>243000</v>
      </c>
      <c r="D2924" s="79"/>
      <c r="E2924" s="132">
        <v>69300</v>
      </c>
      <c r="F2924" s="63"/>
      <c r="G2924" s="79">
        <v>150663</v>
      </c>
      <c r="H2924" s="52" t="s">
        <v>1190</v>
      </c>
      <c r="I2924" s="46" t="s">
        <v>1205</v>
      </c>
      <c r="J2924" s="79">
        <v>324000</v>
      </c>
      <c r="K2924" s="79"/>
      <c r="L2924" s="79">
        <v>92400</v>
      </c>
      <c r="M2924" s="63"/>
      <c r="N2924" s="79">
        <v>184420</v>
      </c>
    </row>
    <row r="2925" spans="1:14">
      <c r="A2925" s="61"/>
      <c r="B2925" s="46" t="s">
        <v>2089</v>
      </c>
      <c r="C2925" s="79">
        <v>0</v>
      </c>
      <c r="D2925" s="79"/>
      <c r="E2925" s="132">
        <v>0</v>
      </c>
      <c r="F2925" s="63"/>
      <c r="G2925" s="79">
        <v>0</v>
      </c>
      <c r="H2925" s="61"/>
      <c r="I2925" s="46" t="s">
        <v>2089</v>
      </c>
      <c r="J2925" s="79">
        <v>0</v>
      </c>
      <c r="K2925" s="79"/>
      <c r="L2925" s="79">
        <v>0</v>
      </c>
      <c r="M2925" s="63"/>
      <c r="N2925" s="79">
        <v>0</v>
      </c>
    </row>
    <row r="2926" spans="1:14">
      <c r="A2926" s="52" t="s">
        <v>1734</v>
      </c>
      <c r="B2926" s="52" t="s">
        <v>2090</v>
      </c>
      <c r="C2926" s="79">
        <v>29800</v>
      </c>
      <c r="D2926" s="79"/>
      <c r="E2926" s="132">
        <v>47000</v>
      </c>
      <c r="F2926" s="63"/>
      <c r="G2926" s="79">
        <v>25380</v>
      </c>
      <c r="H2926" s="52" t="s">
        <v>1531</v>
      </c>
      <c r="I2926" s="52" t="s">
        <v>1206</v>
      </c>
      <c r="J2926" s="79">
        <v>39700</v>
      </c>
      <c r="K2926" s="79"/>
      <c r="L2926" s="79">
        <v>62700</v>
      </c>
      <c r="M2926" s="63"/>
      <c r="N2926" s="79">
        <v>29759.759999999998</v>
      </c>
    </row>
    <row r="2927" spans="1:14">
      <c r="A2927" s="61"/>
      <c r="B2927" s="46"/>
      <c r="C2927" s="79">
        <v>0</v>
      </c>
      <c r="D2927" s="79"/>
      <c r="E2927" s="132">
        <v>0</v>
      </c>
      <c r="F2927" s="63"/>
      <c r="G2927" s="79">
        <v>0</v>
      </c>
      <c r="H2927" s="61"/>
      <c r="I2927" s="46" t="s">
        <v>1207</v>
      </c>
      <c r="J2927" s="79">
        <v>0</v>
      </c>
      <c r="K2927" s="79"/>
      <c r="L2927" s="79">
        <v>0</v>
      </c>
      <c r="M2927" s="63"/>
      <c r="N2927" s="79">
        <v>0</v>
      </c>
    </row>
    <row r="2928" spans="1:14">
      <c r="A2928" s="52" t="s">
        <v>62</v>
      </c>
      <c r="B2928" s="52" t="s">
        <v>1774</v>
      </c>
      <c r="C2928" s="79">
        <v>680300</v>
      </c>
      <c r="D2928" s="79"/>
      <c r="E2928" s="132">
        <v>462100</v>
      </c>
      <c r="F2928" s="63"/>
      <c r="G2928" s="79">
        <v>430349</v>
      </c>
      <c r="H2928" s="52" t="s">
        <v>1184</v>
      </c>
      <c r="I2928" s="52" t="s">
        <v>1774</v>
      </c>
      <c r="J2928" s="79">
        <v>907000</v>
      </c>
      <c r="K2928" s="79"/>
      <c r="L2928" s="79">
        <v>616200</v>
      </c>
      <c r="M2928" s="63"/>
      <c r="N2928" s="79">
        <v>707487</v>
      </c>
    </row>
    <row r="2929" spans="1:14">
      <c r="A2929" s="52"/>
      <c r="B2929" s="48"/>
      <c r="C2929" s="79">
        <v>0</v>
      </c>
      <c r="D2929" s="79"/>
      <c r="E2929" s="132">
        <v>0</v>
      </c>
      <c r="F2929" s="63"/>
      <c r="G2929" s="79">
        <v>0</v>
      </c>
      <c r="H2929" s="52"/>
      <c r="I2929" s="48"/>
      <c r="J2929" s="79">
        <v>0</v>
      </c>
      <c r="K2929" s="79"/>
      <c r="L2929" s="79">
        <v>0</v>
      </c>
      <c r="M2929" s="63"/>
      <c r="N2929" s="79">
        <v>0</v>
      </c>
    </row>
    <row r="2930" spans="1:14">
      <c r="A2930" s="50" t="s">
        <v>1513</v>
      </c>
      <c r="B2930" s="33" t="s">
        <v>794</v>
      </c>
      <c r="C2930" s="79">
        <v>20000</v>
      </c>
      <c r="D2930" s="79"/>
      <c r="E2930" s="132">
        <v>167400</v>
      </c>
      <c r="F2930" s="63"/>
      <c r="G2930" s="79">
        <v>16402</v>
      </c>
      <c r="H2930" s="50" t="s">
        <v>1185</v>
      </c>
      <c r="I2930" s="33" t="s">
        <v>1208</v>
      </c>
      <c r="J2930" s="79">
        <v>26700</v>
      </c>
      <c r="K2930" s="79"/>
      <c r="L2930" s="79">
        <v>212100</v>
      </c>
      <c r="M2930" s="63"/>
      <c r="N2930" s="79">
        <v>56376.46</v>
      </c>
    </row>
    <row r="2931" spans="1:14">
      <c r="A2931" s="48"/>
      <c r="B2931" s="46"/>
      <c r="C2931" s="79">
        <v>0</v>
      </c>
      <c r="D2931" s="79"/>
      <c r="E2931" s="132">
        <v>0</v>
      </c>
      <c r="F2931" s="63"/>
      <c r="G2931" s="79">
        <v>0</v>
      </c>
      <c r="H2931" s="48"/>
      <c r="I2931" s="46" t="s">
        <v>240</v>
      </c>
      <c r="J2931" s="79">
        <v>0</v>
      </c>
      <c r="K2931" s="79"/>
      <c r="L2931" s="79">
        <v>0</v>
      </c>
      <c r="M2931" s="63"/>
      <c r="N2931" s="79">
        <v>0</v>
      </c>
    </row>
    <row r="2932" spans="1:14">
      <c r="A2932" s="50" t="s">
        <v>1763</v>
      </c>
      <c r="B2932" s="52" t="s">
        <v>795</v>
      </c>
      <c r="C2932" s="79">
        <v>40000</v>
      </c>
      <c r="D2932" s="79"/>
      <c r="E2932" s="132">
        <v>57000</v>
      </c>
      <c r="F2932" s="63"/>
      <c r="G2932" s="79">
        <v>1886</v>
      </c>
      <c r="H2932" s="50" t="s">
        <v>1186</v>
      </c>
      <c r="I2932" s="52" t="s">
        <v>241</v>
      </c>
      <c r="J2932" s="79">
        <v>53300</v>
      </c>
      <c r="K2932" s="79"/>
      <c r="L2932" s="79">
        <v>77000</v>
      </c>
      <c r="M2932" s="63"/>
      <c r="N2932" s="79">
        <v>15058.13</v>
      </c>
    </row>
    <row r="2933" spans="1:14">
      <c r="A2933" s="86"/>
      <c r="B2933" s="48" t="s">
        <v>796</v>
      </c>
      <c r="C2933" s="79">
        <v>0</v>
      </c>
      <c r="D2933" s="79"/>
      <c r="E2933" s="132">
        <v>0</v>
      </c>
      <c r="F2933" s="63"/>
      <c r="G2933" s="79">
        <v>0</v>
      </c>
      <c r="H2933" s="86"/>
      <c r="I2933" s="48"/>
      <c r="J2933" s="79">
        <v>0</v>
      </c>
      <c r="K2933" s="79"/>
      <c r="L2933" s="79">
        <v>0</v>
      </c>
      <c r="M2933" s="63"/>
      <c r="N2933" s="79">
        <v>0</v>
      </c>
    </row>
    <row r="2934" spans="1:14">
      <c r="A2934" s="50" t="s">
        <v>56</v>
      </c>
      <c r="B2934" s="33" t="s">
        <v>1436</v>
      </c>
      <c r="C2934" s="79">
        <v>10500</v>
      </c>
      <c r="D2934" s="79"/>
      <c r="E2934" s="132">
        <v>10000</v>
      </c>
      <c r="F2934" s="63"/>
      <c r="G2934" s="79">
        <v>10917</v>
      </c>
      <c r="H2934" s="50" t="s">
        <v>1904</v>
      </c>
      <c r="I2934" s="33" t="s">
        <v>1436</v>
      </c>
      <c r="J2934" s="79">
        <v>14000</v>
      </c>
      <c r="K2934" s="79"/>
      <c r="L2934" s="79">
        <v>12600</v>
      </c>
      <c r="M2934" s="63"/>
      <c r="N2934" s="79">
        <v>16634</v>
      </c>
    </row>
    <row r="2935" spans="1:14">
      <c r="A2935" s="50"/>
      <c r="B2935" s="48"/>
      <c r="C2935" s="79">
        <v>0</v>
      </c>
      <c r="D2935" s="79"/>
      <c r="E2935" s="132">
        <v>0</v>
      </c>
      <c r="F2935" s="63"/>
      <c r="G2935" s="79">
        <v>0</v>
      </c>
      <c r="H2935" s="50"/>
      <c r="I2935" s="48"/>
      <c r="J2935" s="79">
        <v>0</v>
      </c>
      <c r="K2935" s="79"/>
      <c r="L2935" s="79">
        <v>0</v>
      </c>
      <c r="M2935" s="63"/>
      <c r="N2935" s="79">
        <v>0</v>
      </c>
    </row>
    <row r="2936" spans="1:14">
      <c r="A2936" s="50" t="s">
        <v>63</v>
      </c>
      <c r="B2936" s="48" t="s">
        <v>1437</v>
      </c>
      <c r="C2936" s="79">
        <v>59700</v>
      </c>
      <c r="D2936" s="79"/>
      <c r="E2936" s="132">
        <v>45000</v>
      </c>
      <c r="F2936" s="63"/>
      <c r="G2936" s="79">
        <v>64640</v>
      </c>
      <c r="H2936" s="50" t="s">
        <v>1187</v>
      </c>
      <c r="I2936" s="48" t="s">
        <v>242</v>
      </c>
      <c r="J2936" s="79">
        <v>79600</v>
      </c>
      <c r="K2936" s="79"/>
      <c r="L2936" s="79">
        <v>60000</v>
      </c>
      <c r="M2936" s="63"/>
      <c r="N2936" s="79">
        <v>96090</v>
      </c>
    </row>
    <row r="2937" spans="1:14">
      <c r="A2937" s="48"/>
      <c r="B2937" s="46" t="s">
        <v>1438</v>
      </c>
      <c r="C2937" s="79">
        <v>0</v>
      </c>
      <c r="D2937" s="79"/>
      <c r="E2937" s="132">
        <v>0</v>
      </c>
      <c r="F2937" s="63"/>
      <c r="G2937" s="79">
        <v>0</v>
      </c>
      <c r="H2937" s="48"/>
      <c r="I2937" s="46" t="s">
        <v>1438</v>
      </c>
      <c r="J2937" s="79">
        <v>0</v>
      </c>
      <c r="K2937" s="79"/>
      <c r="L2937" s="79">
        <v>0</v>
      </c>
      <c r="M2937" s="63"/>
      <c r="N2937" s="79">
        <v>0</v>
      </c>
    </row>
    <row r="2938" spans="1:14">
      <c r="A2938" s="50" t="s">
        <v>1764</v>
      </c>
      <c r="B2938" s="48" t="s">
        <v>837</v>
      </c>
      <c r="C2938" s="79">
        <v>46900</v>
      </c>
      <c r="D2938" s="79"/>
      <c r="E2938" s="132">
        <v>72000</v>
      </c>
      <c r="F2938" s="63"/>
      <c r="G2938" s="79">
        <v>74846</v>
      </c>
      <c r="H2938" s="50" t="s">
        <v>1188</v>
      </c>
      <c r="I2938" s="48" t="s">
        <v>837</v>
      </c>
      <c r="J2938" s="79">
        <v>62600</v>
      </c>
      <c r="K2938" s="79"/>
      <c r="L2938" s="79">
        <v>91200</v>
      </c>
      <c r="M2938" s="63"/>
      <c r="N2938" s="79">
        <v>99797</v>
      </c>
    </row>
    <row r="2939" spans="1:14">
      <c r="A2939" s="50"/>
      <c r="B2939" s="132" t="s">
        <v>838</v>
      </c>
      <c r="C2939" s="132"/>
      <c r="D2939" s="132"/>
      <c r="E2939" s="132"/>
      <c r="F2939" s="63"/>
      <c r="G2939" s="132"/>
      <c r="H2939" s="50"/>
      <c r="I2939" s="132" t="s">
        <v>838</v>
      </c>
      <c r="J2939" s="41"/>
      <c r="K2939" s="41"/>
      <c r="L2939" s="41"/>
      <c r="M2939" s="41"/>
      <c r="N2939" s="79"/>
    </row>
    <row r="2940" spans="1:14">
      <c r="A2940" s="48"/>
      <c r="B2940" s="48"/>
      <c r="C2940" s="104"/>
      <c r="D2940" s="104"/>
      <c r="E2940" s="104"/>
      <c r="F2940" s="47"/>
      <c r="G2940" s="104"/>
      <c r="H2940" s="48"/>
      <c r="I2940" s="46"/>
      <c r="J2940" s="41"/>
      <c r="K2940" s="41"/>
      <c r="L2940" s="41"/>
      <c r="M2940" s="41"/>
      <c r="N2940" s="83"/>
    </row>
    <row r="2941" spans="1:14">
      <c r="A2941" s="52" t="s">
        <v>360</v>
      </c>
      <c r="B2941" s="52" t="s">
        <v>1439</v>
      </c>
      <c r="C2941" s="83">
        <f>SUM(C2943:C2959)</f>
        <v>562300</v>
      </c>
      <c r="D2941" s="83"/>
      <c r="E2941" s="83">
        <f>SUM(E2943:E2959)</f>
        <v>607400</v>
      </c>
      <c r="F2941" s="63"/>
      <c r="G2941" s="83">
        <f>SUM(G2943:G2959)</f>
        <v>580181</v>
      </c>
      <c r="H2941" s="52" t="s">
        <v>1145</v>
      </c>
      <c r="I2941" s="52" t="s">
        <v>1439</v>
      </c>
      <c r="J2941" s="41">
        <f>SUM(J2943:J2957)</f>
        <v>368200</v>
      </c>
      <c r="K2941" s="41"/>
      <c r="L2941" s="41">
        <f>SUM(L2943:L2957)</f>
        <v>383000</v>
      </c>
      <c r="M2941" s="63"/>
      <c r="N2941" s="41">
        <f>SUM(N2943:N2957)</f>
        <v>366068.35</v>
      </c>
    </row>
    <row r="2942" spans="1:14">
      <c r="A2942" s="157" t="s">
        <v>12</v>
      </c>
      <c r="B2942" s="157" t="s">
        <v>994</v>
      </c>
      <c r="C2942" s="176" t="s">
        <v>660</v>
      </c>
      <c r="D2942" s="131"/>
      <c r="E2942" s="176" t="s">
        <v>7</v>
      </c>
      <c r="F2942" s="158"/>
      <c r="G2942" s="176" t="s">
        <v>7</v>
      </c>
      <c r="H2942" s="157" t="s">
        <v>12</v>
      </c>
      <c r="I2942" s="157" t="s">
        <v>994</v>
      </c>
      <c r="J2942" s="176" t="s">
        <v>660</v>
      </c>
      <c r="K2942" s="131"/>
      <c r="L2942" s="176" t="s">
        <v>7</v>
      </c>
      <c r="M2942" s="158"/>
      <c r="N2942" s="176" t="s">
        <v>7</v>
      </c>
    </row>
    <row r="2943" spans="1:14">
      <c r="A2943" s="50" t="s">
        <v>997</v>
      </c>
      <c r="B2943" s="52" t="s">
        <v>197</v>
      </c>
      <c r="C2943" s="79">
        <v>264000</v>
      </c>
      <c r="D2943" s="79"/>
      <c r="E2943" s="132">
        <v>280000</v>
      </c>
      <c r="F2943" s="63"/>
      <c r="G2943" s="79">
        <v>302145</v>
      </c>
      <c r="H2943" s="50" t="s">
        <v>1933</v>
      </c>
      <c r="I2943" s="52" t="s">
        <v>243</v>
      </c>
      <c r="J2943" s="79">
        <v>36000</v>
      </c>
      <c r="K2943" s="79"/>
      <c r="L2943" s="79">
        <v>62000</v>
      </c>
      <c r="M2943" s="63"/>
      <c r="N2943" s="79">
        <v>56014.61</v>
      </c>
    </row>
    <row r="2944" spans="1:14">
      <c r="A2944" s="62"/>
      <c r="C2944" s="79">
        <v>0</v>
      </c>
      <c r="D2944" s="79"/>
      <c r="E2944" s="132">
        <v>0</v>
      </c>
      <c r="F2944" s="63"/>
      <c r="G2944" s="79">
        <v>0</v>
      </c>
      <c r="H2944" s="62"/>
      <c r="I2944" s="16"/>
      <c r="J2944" s="79">
        <v>0</v>
      </c>
      <c r="K2944" s="79"/>
      <c r="L2944" s="79">
        <v>0</v>
      </c>
      <c r="M2944" s="63"/>
      <c r="N2944" s="79">
        <v>0</v>
      </c>
    </row>
    <row r="2945" spans="1:14">
      <c r="A2945" s="50" t="s">
        <v>1287</v>
      </c>
      <c r="B2945" s="52" t="s">
        <v>198</v>
      </c>
      <c r="C2945" s="79">
        <v>7200</v>
      </c>
      <c r="D2945" s="79"/>
      <c r="E2945" s="132">
        <v>11400</v>
      </c>
      <c r="F2945" s="63"/>
      <c r="G2945" s="79">
        <v>10350.5</v>
      </c>
      <c r="H2945" s="50" t="s">
        <v>277</v>
      </c>
      <c r="I2945" s="52" t="s">
        <v>198</v>
      </c>
      <c r="J2945" s="79">
        <v>7200</v>
      </c>
      <c r="K2945" s="79"/>
      <c r="L2945" s="79">
        <v>10800</v>
      </c>
      <c r="M2945" s="63"/>
      <c r="N2945" s="79">
        <v>8515.01</v>
      </c>
    </row>
    <row r="2946" spans="1:14">
      <c r="A2946" s="62"/>
      <c r="C2946" s="79">
        <v>0</v>
      </c>
      <c r="D2946" s="79"/>
      <c r="E2946" s="132">
        <v>0</v>
      </c>
      <c r="F2946" s="63"/>
      <c r="G2946" s="79">
        <v>0</v>
      </c>
      <c r="H2946" s="62"/>
      <c r="I2946" s="16"/>
      <c r="J2946" s="79">
        <v>0</v>
      </c>
      <c r="K2946" s="79"/>
      <c r="L2946" s="79">
        <v>0</v>
      </c>
      <c r="M2946" s="63"/>
      <c r="N2946" s="79">
        <v>0</v>
      </c>
    </row>
    <row r="2947" spans="1:14">
      <c r="A2947" s="50" t="s">
        <v>1288</v>
      </c>
      <c r="B2947" s="52" t="s">
        <v>199</v>
      </c>
      <c r="C2947" s="79">
        <v>92300</v>
      </c>
      <c r="D2947" s="79"/>
      <c r="E2947" s="132">
        <v>85000</v>
      </c>
      <c r="F2947" s="63"/>
      <c r="G2947" s="79">
        <v>84402.5</v>
      </c>
      <c r="H2947" s="50" t="s">
        <v>1940</v>
      </c>
      <c r="I2947" s="52" t="s">
        <v>244</v>
      </c>
      <c r="J2947" s="79">
        <v>60000</v>
      </c>
      <c r="K2947" s="79"/>
      <c r="L2947" s="79">
        <v>72200</v>
      </c>
      <c r="M2947" s="63"/>
      <c r="N2947" s="79">
        <v>39484.81</v>
      </c>
    </row>
    <row r="2948" spans="1:14">
      <c r="C2948" s="79">
        <v>0</v>
      </c>
      <c r="D2948" s="79"/>
      <c r="E2948" s="132">
        <v>0</v>
      </c>
      <c r="F2948" s="63"/>
      <c r="G2948" s="79">
        <v>0</v>
      </c>
      <c r="H2948" s="52"/>
      <c r="I2948" s="52" t="s">
        <v>245</v>
      </c>
      <c r="J2948" s="79">
        <v>0</v>
      </c>
      <c r="K2948" s="79"/>
      <c r="L2948" s="79">
        <v>0</v>
      </c>
      <c r="M2948" s="63"/>
      <c r="N2948" s="79">
        <v>0</v>
      </c>
    </row>
    <row r="2949" spans="1:14">
      <c r="A2949" s="50" t="s">
        <v>379</v>
      </c>
      <c r="B2949" s="60" t="s">
        <v>749</v>
      </c>
      <c r="C2949" s="79"/>
      <c r="D2949" s="79"/>
      <c r="E2949" s="132">
        <v>50000</v>
      </c>
      <c r="F2949" s="63"/>
      <c r="G2949" s="79">
        <v>0</v>
      </c>
      <c r="H2949" s="50" t="s">
        <v>1527</v>
      </c>
      <c r="I2949" s="52" t="s">
        <v>941</v>
      </c>
      <c r="J2949" s="79">
        <v>181300</v>
      </c>
      <c r="K2949" s="79"/>
      <c r="L2949" s="79">
        <v>140000</v>
      </c>
      <c r="M2949" s="63"/>
      <c r="N2949" s="79">
        <v>165786</v>
      </c>
    </row>
    <row r="2950" spans="1:14">
      <c r="B2950" s="16" t="s">
        <v>748</v>
      </c>
      <c r="C2950" s="79">
        <v>0</v>
      </c>
      <c r="D2950" s="79"/>
      <c r="E2950" s="132">
        <v>0</v>
      </c>
      <c r="F2950" s="63"/>
      <c r="G2950" s="79">
        <v>0</v>
      </c>
      <c r="H2950" s="52"/>
      <c r="I2950" s="52" t="s">
        <v>942</v>
      </c>
      <c r="J2950" s="79">
        <v>0</v>
      </c>
      <c r="K2950" s="79"/>
      <c r="L2950" s="79">
        <v>0</v>
      </c>
      <c r="M2950" s="63"/>
      <c r="N2950" s="79">
        <v>0</v>
      </c>
    </row>
    <row r="2951" spans="1:14">
      <c r="A2951" s="50" t="s">
        <v>1767</v>
      </c>
      <c r="B2951" s="52" t="s">
        <v>2130</v>
      </c>
      <c r="C2951" s="79">
        <v>14800</v>
      </c>
      <c r="D2951" s="79"/>
      <c r="E2951" s="132">
        <v>30000</v>
      </c>
      <c r="F2951" s="63"/>
      <c r="G2951" s="79">
        <v>6600</v>
      </c>
      <c r="H2951" s="52" t="s">
        <v>1528</v>
      </c>
      <c r="I2951" s="52" t="s">
        <v>1571</v>
      </c>
      <c r="J2951" s="79">
        <v>4000</v>
      </c>
      <c r="K2951" s="79"/>
      <c r="L2951" s="79">
        <v>8600</v>
      </c>
      <c r="M2951" s="63"/>
      <c r="N2951" s="79">
        <v>4255</v>
      </c>
    </row>
    <row r="2952" spans="1:14">
      <c r="A2952" s="52"/>
      <c r="B2952" s="52"/>
      <c r="C2952" s="79">
        <v>0</v>
      </c>
      <c r="D2952" s="79"/>
      <c r="E2952" s="132">
        <v>0</v>
      </c>
      <c r="F2952" s="63"/>
      <c r="G2952" s="79">
        <v>0</v>
      </c>
      <c r="H2952" s="52"/>
      <c r="I2952" s="52"/>
      <c r="J2952" s="79">
        <v>0</v>
      </c>
      <c r="K2952" s="79"/>
      <c r="L2952" s="79">
        <v>0</v>
      </c>
      <c r="M2952" s="63"/>
      <c r="N2952" s="79">
        <v>0</v>
      </c>
    </row>
    <row r="2953" spans="1:14">
      <c r="A2953" s="52" t="s">
        <v>1734</v>
      </c>
      <c r="B2953" s="52" t="s">
        <v>200</v>
      </c>
      <c r="C2953" s="79">
        <v>13000</v>
      </c>
      <c r="D2953" s="79"/>
      <c r="E2953" s="132">
        <v>34500</v>
      </c>
      <c r="F2953" s="63"/>
      <c r="G2953" s="79">
        <v>1590</v>
      </c>
      <c r="H2953" s="52" t="s">
        <v>1184</v>
      </c>
      <c r="I2953" s="52" t="s">
        <v>1773</v>
      </c>
      <c r="J2953" s="79">
        <v>17300</v>
      </c>
      <c r="K2953" s="79"/>
      <c r="L2953" s="79">
        <v>43700</v>
      </c>
      <c r="M2953" s="63"/>
      <c r="N2953" s="79">
        <v>19876.919999999998</v>
      </c>
    </row>
    <row r="2954" spans="1:14">
      <c r="A2954" s="52"/>
      <c r="B2954" s="52"/>
      <c r="C2954" s="79">
        <v>0</v>
      </c>
      <c r="D2954" s="79"/>
      <c r="E2954" s="132">
        <v>0</v>
      </c>
      <c r="F2954" s="63"/>
      <c r="G2954" s="79">
        <v>0</v>
      </c>
      <c r="H2954" s="91"/>
      <c r="I2954" s="83"/>
      <c r="J2954" s="79">
        <v>0</v>
      </c>
      <c r="K2954" s="79"/>
      <c r="L2954" s="79">
        <v>0</v>
      </c>
      <c r="M2954" s="63"/>
      <c r="N2954" s="79">
        <v>0</v>
      </c>
    </row>
    <row r="2955" spans="1:14">
      <c r="A2955" s="50" t="s">
        <v>1513</v>
      </c>
      <c r="B2955" s="52" t="s">
        <v>941</v>
      </c>
      <c r="C2955" s="79">
        <v>136000</v>
      </c>
      <c r="D2955" s="79"/>
      <c r="E2955" s="132">
        <v>105000</v>
      </c>
      <c r="F2955" s="63"/>
      <c r="G2955" s="79">
        <v>136774</v>
      </c>
      <c r="H2955" s="50" t="s">
        <v>1185</v>
      </c>
      <c r="I2955" s="52" t="s">
        <v>943</v>
      </c>
      <c r="J2955" s="79">
        <v>19700</v>
      </c>
      <c r="K2955" s="79"/>
      <c r="L2955" s="79">
        <v>40000</v>
      </c>
      <c r="M2955" s="63"/>
      <c r="N2955" s="79">
        <v>25300</v>
      </c>
    </row>
    <row r="2956" spans="1:14">
      <c r="A2956" s="52"/>
      <c r="B2956" s="52" t="s">
        <v>942</v>
      </c>
      <c r="C2956" s="79">
        <v>0</v>
      </c>
      <c r="D2956" s="79"/>
      <c r="E2956" s="132">
        <v>0</v>
      </c>
      <c r="F2956" s="63"/>
      <c r="G2956" s="79">
        <v>0</v>
      </c>
      <c r="H2956" s="46"/>
      <c r="I2956" s="52" t="s">
        <v>1391</v>
      </c>
      <c r="J2956" s="79">
        <v>0</v>
      </c>
      <c r="K2956" s="79"/>
      <c r="L2956" s="79">
        <v>0</v>
      </c>
      <c r="M2956" s="63"/>
      <c r="N2956" s="79">
        <v>0</v>
      </c>
    </row>
    <row r="2957" spans="1:14">
      <c r="A2957" s="52" t="s">
        <v>1763</v>
      </c>
      <c r="B2957" s="52" t="s">
        <v>201</v>
      </c>
      <c r="C2957" s="79">
        <v>32000</v>
      </c>
      <c r="D2957" s="79"/>
      <c r="E2957" s="132">
        <v>4500</v>
      </c>
      <c r="F2957" s="63"/>
      <c r="G2957" s="79">
        <v>35126</v>
      </c>
      <c r="H2957" s="88" t="s">
        <v>1188</v>
      </c>
      <c r="I2957" s="52" t="s">
        <v>201</v>
      </c>
      <c r="J2957" s="79">
        <v>42700</v>
      </c>
      <c r="K2957" s="79"/>
      <c r="L2957" s="79">
        <v>5700</v>
      </c>
      <c r="M2957" s="63"/>
      <c r="N2957" s="79">
        <v>46836</v>
      </c>
    </row>
    <row r="2958" spans="1:14">
      <c r="A2958" s="99"/>
      <c r="B2958" s="60"/>
      <c r="C2958" s="79">
        <v>0</v>
      </c>
      <c r="D2958" s="79"/>
      <c r="E2958" s="132">
        <v>0</v>
      </c>
      <c r="F2958" s="63"/>
      <c r="G2958" s="79">
        <v>0</v>
      </c>
      <c r="H2958" s="88"/>
      <c r="I2958" s="52"/>
      <c r="J2958" s="41"/>
      <c r="K2958" s="41"/>
      <c r="L2958" s="41"/>
      <c r="M2958" s="41"/>
      <c r="N2958" s="83">
        <v>0</v>
      </c>
    </row>
    <row r="2959" spans="1:14">
      <c r="A2959" s="50" t="s">
        <v>1764</v>
      </c>
      <c r="B2959" s="52" t="s">
        <v>1571</v>
      </c>
      <c r="C2959" s="79">
        <v>3000</v>
      </c>
      <c r="D2959" s="79"/>
      <c r="E2959" s="132">
        <v>7000</v>
      </c>
      <c r="F2959" s="63"/>
      <c r="G2959" s="79">
        <v>3193</v>
      </c>
      <c r="H2959" s="52"/>
      <c r="I2959" s="52"/>
      <c r="J2959" s="41"/>
      <c r="K2959" s="41"/>
      <c r="L2959" s="41"/>
      <c r="M2959" s="41"/>
      <c r="N2959" s="41"/>
    </row>
    <row r="2960" spans="1:14">
      <c r="A2960" s="50"/>
      <c r="B2960" s="52"/>
      <c r="C2960" s="132"/>
      <c r="D2960" s="132"/>
      <c r="E2960" s="132"/>
      <c r="F2960" s="63"/>
      <c r="G2960" s="132"/>
      <c r="H2960" s="88"/>
      <c r="I2960" s="52"/>
      <c r="J2960" s="41"/>
      <c r="K2960" s="41"/>
      <c r="L2960" s="41"/>
      <c r="M2960" s="41"/>
      <c r="N2960" s="83"/>
    </row>
    <row r="2961" spans="1:15">
      <c r="A2961" s="52" t="s">
        <v>361</v>
      </c>
      <c r="B2961" s="52" t="s">
        <v>1572</v>
      </c>
      <c r="C2961" s="41">
        <f>SUM(C2964,C2984)</f>
        <v>287900</v>
      </c>
      <c r="D2961" s="83"/>
      <c r="E2961" s="41">
        <f>SUM(E2964,E2984)</f>
        <v>117100</v>
      </c>
      <c r="F2961" s="63"/>
      <c r="G2961" s="41">
        <f>SUM(G2964,G2984)</f>
        <v>95631</v>
      </c>
      <c r="H2961" s="52" t="s">
        <v>1146</v>
      </c>
      <c r="I2961" s="52" t="s">
        <v>1572</v>
      </c>
      <c r="J2961" s="41">
        <f>SUM(J2964,J2984)</f>
        <v>620300</v>
      </c>
      <c r="K2961" s="41"/>
      <c r="L2961" s="41">
        <f>SUM(L2964,L2984)</f>
        <v>450700</v>
      </c>
      <c r="M2961" s="63"/>
      <c r="N2961" s="41">
        <f>SUM(N2964,N2984)</f>
        <v>375129.73</v>
      </c>
    </row>
    <row r="2962" spans="1:15">
      <c r="A2962" s="157" t="s">
        <v>12</v>
      </c>
      <c r="B2962" s="157" t="s">
        <v>994</v>
      </c>
      <c r="C2962" s="176" t="s">
        <v>660</v>
      </c>
      <c r="D2962" s="131"/>
      <c r="E2962" s="176" t="s">
        <v>7</v>
      </c>
      <c r="F2962" s="158"/>
      <c r="G2962" s="176" t="s">
        <v>7</v>
      </c>
      <c r="H2962" s="157" t="s">
        <v>12</v>
      </c>
      <c r="I2962" s="157" t="s">
        <v>994</v>
      </c>
      <c r="J2962" s="176" t="s">
        <v>660</v>
      </c>
      <c r="K2962" s="131"/>
      <c r="L2962" s="176" t="s">
        <v>7</v>
      </c>
      <c r="M2962" s="158"/>
      <c r="N2962" s="176" t="s">
        <v>7</v>
      </c>
    </row>
    <row r="2963" spans="1:15">
      <c r="A2963" s="52"/>
      <c r="B2963" s="52" t="s">
        <v>493</v>
      </c>
      <c r="C2963" s="79"/>
      <c r="D2963" s="79"/>
      <c r="E2963" s="79"/>
      <c r="F2963" s="63"/>
      <c r="G2963" s="79"/>
      <c r="H2963" s="52"/>
      <c r="I2963" s="52" t="s">
        <v>493</v>
      </c>
      <c r="J2963" s="115"/>
      <c r="K2963" s="115"/>
      <c r="L2963" s="115"/>
      <c r="M2963" s="115"/>
      <c r="N2963" s="115"/>
    </row>
    <row r="2964" spans="1:15">
      <c r="A2964" s="52" t="s">
        <v>362</v>
      </c>
      <c r="B2964" s="52" t="s">
        <v>1573</v>
      </c>
      <c r="C2964" s="83">
        <f>SUM(C2966:C2980)</f>
        <v>224900</v>
      </c>
      <c r="D2964" s="83"/>
      <c r="E2964" s="83">
        <f>SUM(E2966:E2980)</f>
        <v>65900</v>
      </c>
      <c r="F2964" s="63"/>
      <c r="G2964" s="83">
        <f>SUM(G2966:G2980)</f>
        <v>47492</v>
      </c>
      <c r="H2964" s="52" t="s">
        <v>390</v>
      </c>
      <c r="I2964" s="52" t="s">
        <v>944</v>
      </c>
      <c r="J2964" s="41">
        <f>SUM(J2966:J2980)</f>
        <v>341000</v>
      </c>
      <c r="K2964" s="41"/>
      <c r="L2964" s="41">
        <f>SUM(L2966:L2980)</f>
        <v>135200</v>
      </c>
      <c r="M2964" s="63"/>
      <c r="N2964" s="41">
        <f>SUM(N2966:N2980)</f>
        <v>127302.68000000001</v>
      </c>
    </row>
    <row r="2965" spans="1:15">
      <c r="A2965" s="157" t="s">
        <v>12</v>
      </c>
      <c r="B2965" s="157" t="s">
        <v>994</v>
      </c>
      <c r="C2965" s="176" t="s">
        <v>660</v>
      </c>
      <c r="D2965" s="131"/>
      <c r="E2965" s="176" t="s">
        <v>7</v>
      </c>
      <c r="F2965" s="158"/>
      <c r="G2965" s="176" t="s">
        <v>7</v>
      </c>
      <c r="H2965" s="157" t="s">
        <v>12</v>
      </c>
      <c r="I2965" s="157" t="s">
        <v>994</v>
      </c>
      <c r="J2965" s="176" t="s">
        <v>660</v>
      </c>
      <c r="K2965" s="131"/>
      <c r="L2965" s="176" t="s">
        <v>7</v>
      </c>
      <c r="M2965" s="158"/>
      <c r="N2965" s="176" t="s">
        <v>7</v>
      </c>
    </row>
    <row r="2966" spans="1:15">
      <c r="A2966" s="50" t="s">
        <v>1916</v>
      </c>
      <c r="B2966" s="52" t="s">
        <v>839</v>
      </c>
      <c r="C2966" s="79">
        <v>3000</v>
      </c>
      <c r="D2966" s="79"/>
      <c r="E2966" s="132">
        <v>2000</v>
      </c>
      <c r="F2966" s="63"/>
      <c r="G2966" s="79">
        <v>0</v>
      </c>
      <c r="H2966" s="50" t="s">
        <v>277</v>
      </c>
      <c r="I2966" s="52" t="s">
        <v>945</v>
      </c>
      <c r="J2966" s="79">
        <v>50000</v>
      </c>
      <c r="K2966" s="79"/>
      <c r="L2966" s="79">
        <v>50000</v>
      </c>
      <c r="M2966" s="63"/>
      <c r="N2966" s="79">
        <v>48000</v>
      </c>
    </row>
    <row r="2967" spans="1:15">
      <c r="A2967" s="52"/>
      <c r="B2967" s="16" t="s">
        <v>840</v>
      </c>
      <c r="C2967" s="79">
        <v>0</v>
      </c>
      <c r="D2967" s="79"/>
      <c r="E2967" s="132">
        <v>0</v>
      </c>
      <c r="F2967" s="63"/>
      <c r="G2967" s="79">
        <v>0</v>
      </c>
      <c r="H2967" s="64"/>
      <c r="I2967" s="16"/>
      <c r="J2967" s="79">
        <v>0</v>
      </c>
      <c r="K2967" s="79"/>
      <c r="L2967" s="79">
        <v>0</v>
      </c>
      <c r="M2967" s="63"/>
      <c r="N2967" s="79">
        <v>0</v>
      </c>
    </row>
    <row r="2968" spans="1:15">
      <c r="A2968" s="50" t="s">
        <v>997</v>
      </c>
      <c r="B2968" s="16" t="s">
        <v>350</v>
      </c>
      <c r="C2968" s="79">
        <v>20000</v>
      </c>
      <c r="D2968" s="79"/>
      <c r="E2968" s="132"/>
      <c r="F2968" s="63"/>
      <c r="G2968" s="79"/>
      <c r="H2968" s="56" t="s">
        <v>1940</v>
      </c>
      <c r="I2968" s="16" t="s">
        <v>350</v>
      </c>
      <c r="J2968" s="79">
        <v>20000</v>
      </c>
      <c r="K2968" s="79"/>
      <c r="L2968" s="79"/>
      <c r="M2968" s="63"/>
      <c r="N2968" s="79"/>
    </row>
    <row r="2969" spans="1:15">
      <c r="A2969" s="52"/>
      <c r="C2969" s="79"/>
      <c r="D2969" s="79"/>
      <c r="E2969" s="132"/>
      <c r="F2969" s="63"/>
      <c r="G2969" s="79"/>
      <c r="H2969" s="64"/>
      <c r="I2969" s="16"/>
      <c r="J2969" s="79"/>
      <c r="K2969" s="79"/>
      <c r="L2969" s="79"/>
      <c r="M2969" s="63"/>
      <c r="N2969" s="79"/>
    </row>
    <row r="2970" spans="1:15">
      <c r="A2970" s="50" t="s">
        <v>1733</v>
      </c>
      <c r="B2970" s="16" t="s">
        <v>841</v>
      </c>
      <c r="C2970" s="79">
        <v>94000</v>
      </c>
      <c r="D2970" s="79"/>
      <c r="E2970" s="132"/>
      <c r="F2970" s="63"/>
      <c r="G2970" s="79"/>
      <c r="H2970" s="50" t="s">
        <v>1528</v>
      </c>
      <c r="I2970" s="52" t="s">
        <v>1574</v>
      </c>
      <c r="J2970" s="79">
        <v>6300</v>
      </c>
      <c r="K2970" s="79"/>
      <c r="L2970" s="79">
        <v>38500</v>
      </c>
      <c r="M2970" s="63"/>
      <c r="N2970" s="79">
        <v>17741.849999999999</v>
      </c>
    </row>
    <row r="2971" spans="1:15" s="4" customFormat="1">
      <c r="A2971" s="62"/>
      <c r="B2971" s="16" t="s">
        <v>842</v>
      </c>
      <c r="C2971" s="79">
        <v>0</v>
      </c>
      <c r="D2971" s="79"/>
      <c r="E2971" s="132">
        <v>0</v>
      </c>
      <c r="F2971" s="63"/>
      <c r="G2971" s="79">
        <v>0</v>
      </c>
      <c r="H2971" s="62"/>
      <c r="I2971" s="16"/>
      <c r="J2971" s="79">
        <v>0</v>
      </c>
      <c r="K2971" s="79"/>
      <c r="L2971" s="79">
        <v>0</v>
      </c>
      <c r="M2971" s="63"/>
      <c r="N2971" s="79">
        <v>0</v>
      </c>
      <c r="O2971" s="23"/>
    </row>
    <row r="2972" spans="1:15" s="4" customFormat="1">
      <c r="A2972" s="50" t="s">
        <v>1767</v>
      </c>
      <c r="B2972" s="52" t="s">
        <v>1574</v>
      </c>
      <c r="C2972" s="79">
        <v>4700</v>
      </c>
      <c r="D2972" s="79"/>
      <c r="E2972" s="132">
        <v>28900</v>
      </c>
      <c r="F2972" s="63"/>
      <c r="G2972" s="79">
        <v>7355</v>
      </c>
      <c r="H2972" s="52" t="s">
        <v>1190</v>
      </c>
      <c r="I2972" s="16" t="s">
        <v>841</v>
      </c>
      <c r="J2972" s="79">
        <v>125300</v>
      </c>
      <c r="K2972" s="79"/>
      <c r="L2972" s="79"/>
      <c r="M2972" s="63"/>
      <c r="N2972" s="79"/>
      <c r="O2972" s="23"/>
    </row>
    <row r="2973" spans="1:15" s="4" customFormat="1">
      <c r="A2973" s="62"/>
      <c r="B2973" s="16"/>
      <c r="C2973" s="79"/>
      <c r="D2973" s="79"/>
      <c r="E2973" s="132"/>
      <c r="F2973" s="63"/>
      <c r="G2973" s="79"/>
      <c r="H2973" s="61"/>
      <c r="I2973" s="16" t="s">
        <v>842</v>
      </c>
      <c r="J2973" s="79"/>
      <c r="K2973" s="79"/>
      <c r="L2973" s="79"/>
      <c r="M2973" s="63"/>
      <c r="N2973" s="79"/>
      <c r="O2973" s="23"/>
    </row>
    <row r="2974" spans="1:15" s="4" customFormat="1">
      <c r="A2974" s="52" t="s">
        <v>1734</v>
      </c>
      <c r="B2974" s="16" t="s">
        <v>1172</v>
      </c>
      <c r="C2974" s="79">
        <v>73700</v>
      </c>
      <c r="D2974" s="79"/>
      <c r="E2974" s="132"/>
      <c r="F2974" s="63"/>
      <c r="G2974" s="79"/>
      <c r="H2974" s="52" t="s">
        <v>1531</v>
      </c>
      <c r="I2974" s="16" t="s">
        <v>1172</v>
      </c>
      <c r="J2974" s="79">
        <v>104900</v>
      </c>
      <c r="K2974" s="79"/>
      <c r="L2974" s="79"/>
      <c r="M2974" s="63"/>
      <c r="N2974" s="79"/>
      <c r="O2974" s="23"/>
    </row>
    <row r="2975" spans="1:15" s="4" customFormat="1">
      <c r="A2975" s="62"/>
      <c r="B2975" s="16"/>
      <c r="C2975" s="79"/>
      <c r="D2975" s="79"/>
      <c r="E2975" s="132"/>
      <c r="F2975" s="63"/>
      <c r="G2975" s="79"/>
      <c r="H2975" s="61"/>
      <c r="I2975" s="16"/>
      <c r="J2975" s="79"/>
      <c r="K2975" s="79"/>
      <c r="L2975" s="79"/>
      <c r="M2975" s="63"/>
      <c r="N2975" s="79"/>
      <c r="O2975" s="23"/>
    </row>
    <row r="2976" spans="1:15" s="4" customFormat="1">
      <c r="A2976" s="50" t="s">
        <v>62</v>
      </c>
      <c r="B2976" s="16" t="s">
        <v>843</v>
      </c>
      <c r="C2976" s="79">
        <v>14500</v>
      </c>
      <c r="D2976" s="79"/>
      <c r="E2976" s="132"/>
      <c r="F2976" s="63"/>
      <c r="G2976" s="79"/>
      <c r="H2976" s="52" t="s">
        <v>1184</v>
      </c>
      <c r="I2976" s="16" t="s">
        <v>843</v>
      </c>
      <c r="J2976" s="79">
        <v>14500</v>
      </c>
      <c r="K2976" s="79"/>
      <c r="L2976" s="79"/>
      <c r="M2976" s="63"/>
      <c r="N2976" s="79"/>
      <c r="O2976" s="23"/>
    </row>
    <row r="2977" spans="1:15" s="4" customFormat="1">
      <c r="A2977" s="62"/>
      <c r="B2977" s="16"/>
      <c r="C2977" s="79"/>
      <c r="D2977" s="79"/>
      <c r="E2977" s="132"/>
      <c r="F2977" s="63"/>
      <c r="G2977" s="79"/>
      <c r="H2977" s="62"/>
      <c r="I2977" s="16"/>
      <c r="J2977" s="79"/>
      <c r="K2977" s="79"/>
      <c r="L2977" s="79"/>
      <c r="M2977" s="63"/>
      <c r="N2977" s="79"/>
      <c r="O2977" s="23"/>
    </row>
    <row r="2978" spans="1:15">
      <c r="A2978" s="50" t="s">
        <v>1763</v>
      </c>
      <c r="B2978" s="52" t="s">
        <v>1575</v>
      </c>
      <c r="C2978" s="79">
        <v>15000</v>
      </c>
      <c r="D2978" s="79"/>
      <c r="E2978" s="132">
        <v>17000</v>
      </c>
      <c r="F2978" s="63"/>
      <c r="G2978" s="79">
        <v>15000</v>
      </c>
      <c r="H2978" s="56" t="s">
        <v>1185</v>
      </c>
      <c r="I2978" s="16" t="s">
        <v>1575</v>
      </c>
      <c r="J2978" s="79">
        <v>20000</v>
      </c>
      <c r="K2978" s="79"/>
      <c r="L2978" s="79">
        <v>22700</v>
      </c>
      <c r="M2978" s="63"/>
      <c r="N2978" s="79">
        <v>15993.83</v>
      </c>
    </row>
    <row r="2979" spans="1:15" s="4" customFormat="1">
      <c r="A2979" s="16"/>
      <c r="B2979" s="16"/>
      <c r="C2979" s="79">
        <v>0</v>
      </c>
      <c r="D2979" s="79"/>
      <c r="E2979" s="132">
        <v>0</v>
      </c>
      <c r="F2979" s="63"/>
      <c r="G2979" s="79">
        <v>0</v>
      </c>
      <c r="H2979" s="16"/>
      <c r="I2979" s="16"/>
      <c r="J2979" s="79">
        <v>0</v>
      </c>
      <c r="K2979" s="79"/>
      <c r="L2979" s="79">
        <v>0</v>
      </c>
      <c r="M2979" s="63"/>
      <c r="N2979" s="79">
        <v>0</v>
      </c>
      <c r="O2979" s="23"/>
    </row>
    <row r="2980" spans="1:15">
      <c r="A2980" s="56" t="s">
        <v>63</v>
      </c>
      <c r="B2980" s="16" t="s">
        <v>221</v>
      </c>
      <c r="C2980" s="79"/>
      <c r="D2980" s="79"/>
      <c r="E2980" s="132">
        <v>18000</v>
      </c>
      <c r="F2980" s="63"/>
      <c r="G2980" s="79">
        <v>25137</v>
      </c>
      <c r="H2980" s="50" t="s">
        <v>1186</v>
      </c>
      <c r="I2980" s="16" t="s">
        <v>221</v>
      </c>
      <c r="J2980" s="79"/>
      <c r="K2980" s="79"/>
      <c r="L2980" s="79">
        <v>24000</v>
      </c>
      <c r="M2980" s="63"/>
      <c r="N2980" s="79">
        <v>45567</v>
      </c>
    </row>
    <row r="2981" spans="1:15">
      <c r="A2981" s="56"/>
      <c r="B2981" s="16" t="s">
        <v>177</v>
      </c>
      <c r="C2981" s="132">
        <v>0</v>
      </c>
      <c r="D2981" s="132"/>
      <c r="E2981" s="132"/>
      <c r="F2981" s="63"/>
      <c r="G2981" s="132">
        <v>0</v>
      </c>
      <c r="I2981" s="16" t="s">
        <v>177</v>
      </c>
      <c r="J2981" s="41"/>
      <c r="K2981" s="41"/>
      <c r="L2981" s="41"/>
      <c r="M2981" s="41"/>
      <c r="N2981" s="79"/>
    </row>
    <row r="2982" spans="1:15">
      <c r="A2982" s="56"/>
      <c r="C2982" s="115">
        <v>0</v>
      </c>
      <c r="D2982" s="115"/>
      <c r="E2982" s="115">
        <v>0</v>
      </c>
      <c r="F2982" s="77"/>
      <c r="G2982" s="115">
        <v>0</v>
      </c>
      <c r="I2982" s="16"/>
      <c r="J2982" s="124"/>
      <c r="K2982" s="124"/>
      <c r="L2982" s="41"/>
      <c r="M2982" s="41"/>
      <c r="N2982" s="79"/>
    </row>
    <row r="2983" spans="1:15">
      <c r="C2983" s="115"/>
      <c r="D2983" s="115"/>
      <c r="E2983" s="115"/>
      <c r="F2983" s="77"/>
      <c r="G2983" s="115"/>
      <c r="I2983" s="16"/>
      <c r="J2983" s="124"/>
      <c r="K2983" s="124"/>
      <c r="L2983" s="124"/>
      <c r="M2983" s="124"/>
      <c r="N2983" s="83"/>
    </row>
    <row r="2984" spans="1:15">
      <c r="A2984" s="50">
        <v>3473</v>
      </c>
      <c r="B2984" s="52" t="s">
        <v>1596</v>
      </c>
      <c r="C2984" s="83">
        <f>SUM(C2986:C2990)</f>
        <v>63000</v>
      </c>
      <c r="D2984" s="83"/>
      <c r="E2984" s="83">
        <f>SUM(E2986:E2990)</f>
        <v>51200</v>
      </c>
      <c r="F2984" s="63"/>
      <c r="G2984" s="83">
        <f>SUM(G2986:G2990)</f>
        <v>48139</v>
      </c>
      <c r="H2984" s="52" t="s">
        <v>391</v>
      </c>
      <c r="I2984" s="52" t="s">
        <v>1596</v>
      </c>
      <c r="J2984" s="41">
        <f>SUM(J2986:J2994)</f>
        <v>279300</v>
      </c>
      <c r="K2984" s="41"/>
      <c r="L2984" s="41">
        <f>SUM(L2986:L2994)</f>
        <v>315500</v>
      </c>
      <c r="M2984" s="63"/>
      <c r="N2984" s="41">
        <f>SUM(N2986:N2994)</f>
        <v>247827.05</v>
      </c>
    </row>
    <row r="2985" spans="1:15">
      <c r="A2985" s="157" t="s">
        <v>12</v>
      </c>
      <c r="B2985" s="157" t="s">
        <v>994</v>
      </c>
      <c r="C2985" s="176" t="s">
        <v>660</v>
      </c>
      <c r="D2985" s="131"/>
      <c r="E2985" s="176" t="s">
        <v>7</v>
      </c>
      <c r="F2985" s="158"/>
      <c r="G2985" s="176" t="s">
        <v>7</v>
      </c>
      <c r="H2985" s="157" t="s">
        <v>12</v>
      </c>
      <c r="I2985" s="157" t="s">
        <v>994</v>
      </c>
      <c r="J2985" s="176" t="s">
        <v>660</v>
      </c>
      <c r="K2985" s="131"/>
      <c r="L2985" s="176" t="s">
        <v>7</v>
      </c>
      <c r="M2985" s="158"/>
      <c r="N2985" s="176" t="s">
        <v>7</v>
      </c>
    </row>
    <row r="2986" spans="1:15">
      <c r="A2986" s="52" t="s">
        <v>1916</v>
      </c>
      <c r="B2986" s="52" t="s">
        <v>751</v>
      </c>
      <c r="C2986" s="79"/>
      <c r="D2986" s="79"/>
      <c r="E2986" s="132">
        <v>8000</v>
      </c>
      <c r="F2986" s="63"/>
      <c r="G2986" s="79">
        <v>2950</v>
      </c>
      <c r="H2986" s="52" t="s">
        <v>1915</v>
      </c>
      <c r="I2986" s="52" t="s">
        <v>666</v>
      </c>
      <c r="J2986" s="79">
        <v>128800</v>
      </c>
      <c r="K2986" s="79"/>
      <c r="L2986" s="79">
        <v>131000</v>
      </c>
      <c r="M2986" s="63"/>
      <c r="N2986" s="79">
        <v>125845.91</v>
      </c>
    </row>
    <row r="2987" spans="1:15">
      <c r="A2987" s="52"/>
      <c r="B2987" s="52" t="s">
        <v>750</v>
      </c>
      <c r="C2987" s="79">
        <v>0</v>
      </c>
      <c r="D2987" s="79"/>
      <c r="E2987" s="132">
        <v>0</v>
      </c>
      <c r="F2987" s="63"/>
      <c r="G2987" s="79">
        <v>0</v>
      </c>
      <c r="H2987" s="52"/>
      <c r="I2987" s="52"/>
      <c r="J2987" s="79">
        <v>0</v>
      </c>
      <c r="K2987" s="79"/>
      <c r="L2987" s="79">
        <v>0</v>
      </c>
      <c r="M2987" s="63"/>
      <c r="N2987" s="79">
        <v>0</v>
      </c>
    </row>
    <row r="2988" spans="1:15">
      <c r="A2988" s="50" t="s">
        <v>1110</v>
      </c>
      <c r="B2988" s="52" t="s">
        <v>844</v>
      </c>
      <c r="C2988" s="79">
        <v>36000</v>
      </c>
      <c r="D2988" s="79"/>
      <c r="E2988" s="132">
        <v>10000</v>
      </c>
      <c r="F2988" s="63"/>
      <c r="G2988" s="79">
        <v>5435</v>
      </c>
      <c r="H2988" s="50" t="s">
        <v>1933</v>
      </c>
      <c r="I2988" s="52" t="s">
        <v>913</v>
      </c>
      <c r="J2988" s="79">
        <v>65000</v>
      </c>
      <c r="K2988" s="79"/>
      <c r="L2988" s="79">
        <v>125000</v>
      </c>
      <c r="M2988" s="63"/>
      <c r="N2988" s="79">
        <v>46946.84</v>
      </c>
    </row>
    <row r="2989" spans="1:15">
      <c r="A2989" s="50"/>
      <c r="B2989" s="16" t="s">
        <v>845</v>
      </c>
      <c r="C2989" s="79">
        <v>0</v>
      </c>
      <c r="D2989" s="79"/>
      <c r="E2989" s="132">
        <v>0</v>
      </c>
      <c r="F2989" s="63"/>
      <c r="G2989" s="79">
        <v>0</v>
      </c>
      <c r="H2989" s="50"/>
      <c r="I2989" s="16"/>
      <c r="J2989" s="79">
        <v>0</v>
      </c>
      <c r="K2989" s="79"/>
      <c r="L2989" s="79">
        <v>0</v>
      </c>
      <c r="M2989" s="63"/>
      <c r="N2989" s="79">
        <v>0</v>
      </c>
    </row>
    <row r="2990" spans="1:15">
      <c r="A2990" s="50" t="s">
        <v>1733</v>
      </c>
      <c r="B2990" s="52" t="s">
        <v>409</v>
      </c>
      <c r="C2990" s="79">
        <v>27000</v>
      </c>
      <c r="D2990" s="79"/>
      <c r="E2990" s="132">
        <v>33200</v>
      </c>
      <c r="F2990" s="63"/>
      <c r="G2990" s="79">
        <v>39754</v>
      </c>
      <c r="H2990" s="50" t="s">
        <v>1924</v>
      </c>
      <c r="I2990" s="52" t="s">
        <v>1362</v>
      </c>
      <c r="J2990" s="79">
        <v>1500</v>
      </c>
      <c r="K2990" s="79"/>
      <c r="L2990" s="79">
        <v>1900</v>
      </c>
      <c r="M2990" s="63"/>
      <c r="N2990" s="79">
        <v>1528.63</v>
      </c>
    </row>
    <row r="2991" spans="1:15">
      <c r="A2991" s="50"/>
      <c r="B2991" s="52"/>
      <c r="C2991" s="41"/>
      <c r="D2991" s="41"/>
      <c r="E2991" s="41"/>
      <c r="F2991" s="75"/>
      <c r="G2991" s="41"/>
      <c r="H2991" s="50"/>
      <c r="I2991" s="52"/>
      <c r="J2991" s="79">
        <v>0</v>
      </c>
      <c r="K2991" s="79"/>
      <c r="L2991" s="79">
        <v>0</v>
      </c>
      <c r="M2991" s="63"/>
      <c r="N2991" s="79">
        <v>0</v>
      </c>
    </row>
    <row r="2992" spans="1:15">
      <c r="A2992" s="52"/>
      <c r="B2992" s="52"/>
      <c r="C2992" s="41"/>
      <c r="D2992" s="41"/>
      <c r="E2992" s="41"/>
      <c r="F2992" s="75"/>
      <c r="G2992" s="41"/>
      <c r="H2992" s="52" t="s">
        <v>1528</v>
      </c>
      <c r="I2992" s="52" t="s">
        <v>844</v>
      </c>
      <c r="J2992" s="79">
        <v>48000</v>
      </c>
      <c r="K2992" s="79"/>
      <c r="L2992" s="79">
        <v>13300</v>
      </c>
      <c r="M2992" s="63"/>
      <c r="N2992" s="79">
        <v>20501.669999999998</v>
      </c>
    </row>
    <row r="2993" spans="1:14">
      <c r="C2993" s="41"/>
      <c r="D2993" s="41"/>
      <c r="E2993" s="41"/>
      <c r="F2993" s="75"/>
      <c r="G2993" s="41"/>
      <c r="H2993" s="91"/>
      <c r="I2993" s="16" t="s">
        <v>845</v>
      </c>
      <c r="J2993" s="79">
        <v>0</v>
      </c>
      <c r="K2993" s="79"/>
      <c r="L2993" s="79">
        <v>0</v>
      </c>
      <c r="M2993" s="63"/>
      <c r="N2993" s="79">
        <v>0</v>
      </c>
    </row>
    <row r="2994" spans="1:14">
      <c r="A2994" s="62"/>
      <c r="C2994" s="115"/>
      <c r="D2994" s="115"/>
      <c r="E2994" s="115"/>
      <c r="F2994" s="77"/>
      <c r="G2994" s="115"/>
      <c r="H2994" s="50" t="s">
        <v>1531</v>
      </c>
      <c r="I2994" s="52" t="s">
        <v>409</v>
      </c>
      <c r="J2994" s="79">
        <v>36000</v>
      </c>
      <c r="K2994" s="79"/>
      <c r="L2994" s="79">
        <v>44300</v>
      </c>
      <c r="M2994" s="63"/>
      <c r="N2994" s="79">
        <v>53004</v>
      </c>
    </row>
    <row r="2995" spans="1:14">
      <c r="A2995" s="52"/>
      <c r="C2995" s="115"/>
      <c r="D2995" s="115"/>
      <c r="E2995" s="115"/>
      <c r="F2995" s="77"/>
      <c r="G2995" s="115"/>
      <c r="H2995" s="52"/>
      <c r="I2995" s="52"/>
      <c r="J2995" s="41" t="s">
        <v>11</v>
      </c>
      <c r="K2995" s="41"/>
      <c r="L2995" s="41" t="s">
        <v>11</v>
      </c>
      <c r="M2995" s="41"/>
      <c r="N2995" s="83" t="s">
        <v>11</v>
      </c>
    </row>
    <row r="2996" spans="1:14">
      <c r="A2996" s="50"/>
      <c r="B2996" s="52"/>
      <c r="C2996" s="132"/>
      <c r="D2996" s="132"/>
      <c r="E2996" s="132"/>
      <c r="F2996" s="63"/>
      <c r="G2996" s="132"/>
      <c r="H2996" s="32"/>
      <c r="I2996" s="32"/>
      <c r="J2996" s="115"/>
      <c r="K2996" s="115"/>
      <c r="L2996" s="115"/>
      <c r="M2996" s="115"/>
      <c r="N2996" s="83"/>
    </row>
    <row r="2997" spans="1:14">
      <c r="A2997" s="52" t="s">
        <v>886</v>
      </c>
      <c r="B2997" s="52" t="s">
        <v>1519</v>
      </c>
      <c r="C2997" s="83">
        <v>76400</v>
      </c>
      <c r="D2997" s="83"/>
      <c r="E2997" s="83">
        <v>118100</v>
      </c>
      <c r="F2997" s="63"/>
      <c r="G2997" s="83">
        <v>138003.31</v>
      </c>
      <c r="H2997" s="52" t="s">
        <v>392</v>
      </c>
      <c r="I2997" s="52" t="s">
        <v>1519</v>
      </c>
      <c r="J2997" s="41">
        <v>97600</v>
      </c>
      <c r="K2997" s="41"/>
      <c r="L2997" s="41">
        <v>174100</v>
      </c>
      <c r="M2997" s="63"/>
      <c r="N2997" s="41">
        <v>139690.94</v>
      </c>
    </row>
    <row r="2998" spans="1:14">
      <c r="A2998" s="157" t="s">
        <v>12</v>
      </c>
      <c r="B2998" s="157" t="s">
        <v>994</v>
      </c>
      <c r="C2998" s="176" t="s">
        <v>660</v>
      </c>
      <c r="D2998" s="131"/>
      <c r="E2998" s="176" t="s">
        <v>7</v>
      </c>
      <c r="F2998" s="158"/>
      <c r="G2998" s="176" t="s">
        <v>7</v>
      </c>
      <c r="H2998" s="157" t="s">
        <v>12</v>
      </c>
      <c r="I2998" s="157" t="s">
        <v>994</v>
      </c>
      <c r="J2998" s="176" t="s">
        <v>660</v>
      </c>
      <c r="K2998" s="131"/>
      <c r="L2998" s="176" t="s">
        <v>7</v>
      </c>
      <c r="M2998" s="158"/>
      <c r="N2998" s="176" t="s">
        <v>7</v>
      </c>
    </row>
    <row r="2999" spans="1:14">
      <c r="A2999" s="52" t="s">
        <v>887</v>
      </c>
      <c r="B2999" s="52" t="s">
        <v>1866</v>
      </c>
      <c r="C2999" s="83">
        <f>SUM(C3001:C3014)</f>
        <v>66600</v>
      </c>
      <c r="D2999" s="83"/>
      <c r="E2999" s="83">
        <f>SUM(E3001:E3014)</f>
        <v>101100</v>
      </c>
      <c r="F2999" s="63"/>
      <c r="G2999" s="83">
        <f>SUM(G3001:G3014)</f>
        <v>129520.31</v>
      </c>
      <c r="H2999" s="52" t="s">
        <v>393</v>
      </c>
      <c r="I2999" s="52" t="s">
        <v>1866</v>
      </c>
      <c r="J2999" s="83">
        <f>SUM(J3001:J3014)</f>
        <v>60400</v>
      </c>
      <c r="K2999" s="83"/>
      <c r="L2999" s="83">
        <f>SUM(L3001:L3014)</f>
        <v>129700</v>
      </c>
      <c r="M2999" s="63"/>
      <c r="N2999" s="83">
        <f>SUM(N3001:N3014)</f>
        <v>101285.45999999999</v>
      </c>
    </row>
    <row r="3000" spans="1:14">
      <c r="A3000" s="157" t="s">
        <v>12</v>
      </c>
      <c r="B3000" s="157" t="s">
        <v>994</v>
      </c>
      <c r="C3000" s="176" t="s">
        <v>660</v>
      </c>
      <c r="D3000" s="131"/>
      <c r="E3000" s="176" t="s">
        <v>7</v>
      </c>
      <c r="F3000" s="158"/>
      <c r="G3000" s="176" t="s">
        <v>7</v>
      </c>
      <c r="H3000" s="157" t="s">
        <v>12</v>
      </c>
      <c r="I3000" s="157" t="s">
        <v>994</v>
      </c>
      <c r="J3000" s="176" t="s">
        <v>660</v>
      </c>
      <c r="K3000" s="131"/>
      <c r="L3000" s="176" t="s">
        <v>7</v>
      </c>
      <c r="M3000" s="158"/>
      <c r="N3000" s="176" t="s">
        <v>7</v>
      </c>
    </row>
    <row r="3001" spans="1:14">
      <c r="A3001" s="52" t="s">
        <v>1916</v>
      </c>
      <c r="B3001" s="52" t="s">
        <v>1520</v>
      </c>
      <c r="C3001" s="79">
        <v>30800</v>
      </c>
      <c r="D3001" s="79"/>
      <c r="E3001" s="132">
        <v>14000</v>
      </c>
      <c r="F3001" s="63"/>
      <c r="G3001" s="79">
        <v>29020</v>
      </c>
      <c r="H3001" s="52" t="s">
        <v>1933</v>
      </c>
      <c r="I3001" s="52" t="s">
        <v>654</v>
      </c>
      <c r="J3001" s="79">
        <v>15000</v>
      </c>
      <c r="K3001" s="79"/>
      <c r="L3001" s="79">
        <v>15000</v>
      </c>
      <c r="M3001" s="63"/>
      <c r="N3001" s="79">
        <v>5452.24</v>
      </c>
    </row>
    <row r="3002" spans="1:14">
      <c r="A3002" s="52"/>
      <c r="B3002" s="52"/>
      <c r="C3002" s="79">
        <v>0</v>
      </c>
      <c r="D3002" s="79"/>
      <c r="E3002" s="132">
        <v>0</v>
      </c>
      <c r="F3002" s="63"/>
      <c r="G3002" s="79">
        <v>0</v>
      </c>
      <c r="H3002" s="52"/>
      <c r="I3002" s="52"/>
      <c r="J3002" s="79">
        <v>0</v>
      </c>
      <c r="K3002" s="79"/>
      <c r="L3002" s="79">
        <v>0</v>
      </c>
      <c r="M3002" s="63"/>
      <c r="N3002" s="79">
        <v>0</v>
      </c>
    </row>
    <row r="3003" spans="1:14">
      <c r="A3003" s="50" t="s">
        <v>997</v>
      </c>
      <c r="B3003" s="16" t="s">
        <v>1521</v>
      </c>
      <c r="C3003" s="79">
        <v>1800</v>
      </c>
      <c r="D3003" s="79"/>
      <c r="E3003" s="132">
        <v>8000</v>
      </c>
      <c r="F3003" s="63"/>
      <c r="G3003" s="79">
        <v>1150</v>
      </c>
      <c r="H3003" s="56" t="s">
        <v>1927</v>
      </c>
      <c r="I3003" s="16" t="s">
        <v>2175</v>
      </c>
      <c r="J3003" s="79">
        <v>100</v>
      </c>
      <c r="K3003" s="79"/>
      <c r="L3003" s="79">
        <v>1000</v>
      </c>
      <c r="M3003" s="63"/>
      <c r="N3003" s="79">
        <v>138.84</v>
      </c>
    </row>
    <row r="3004" spans="1:14">
      <c r="A3004" s="50"/>
      <c r="C3004" s="79">
        <v>0</v>
      </c>
      <c r="D3004" s="79"/>
      <c r="E3004" s="132">
        <v>0</v>
      </c>
      <c r="F3004" s="63"/>
      <c r="G3004" s="79">
        <v>0</v>
      </c>
      <c r="H3004" s="62"/>
      <c r="I3004" s="16"/>
      <c r="J3004" s="79">
        <v>0</v>
      </c>
      <c r="K3004" s="79"/>
      <c r="L3004" s="79">
        <v>0</v>
      </c>
      <c r="M3004" s="63"/>
      <c r="N3004" s="79">
        <v>0</v>
      </c>
    </row>
    <row r="3005" spans="1:14">
      <c r="A3005" s="52" t="s">
        <v>1287</v>
      </c>
      <c r="B3005" s="52" t="s">
        <v>1522</v>
      </c>
      <c r="C3005" s="79"/>
      <c r="D3005" s="79"/>
      <c r="E3005" s="132">
        <v>22700</v>
      </c>
      <c r="F3005" s="63"/>
      <c r="G3005" s="79">
        <v>0</v>
      </c>
      <c r="H3005" s="56" t="s">
        <v>277</v>
      </c>
      <c r="I3005" s="16" t="s">
        <v>1522</v>
      </c>
      <c r="J3005" s="79"/>
      <c r="K3005" s="79"/>
      <c r="L3005" s="79">
        <v>28500</v>
      </c>
      <c r="M3005" s="63"/>
      <c r="N3005" s="79">
        <v>26180</v>
      </c>
    </row>
    <row r="3006" spans="1:14">
      <c r="H3006" s="62"/>
      <c r="I3006" s="16"/>
      <c r="J3006" s="79">
        <v>0</v>
      </c>
      <c r="K3006" s="79"/>
      <c r="L3006" s="79">
        <v>0</v>
      </c>
      <c r="M3006" s="63"/>
      <c r="N3006" s="79">
        <v>0</v>
      </c>
    </row>
    <row r="3007" spans="1:14">
      <c r="A3007" s="50" t="s">
        <v>1108</v>
      </c>
      <c r="B3007" s="52" t="s">
        <v>1078</v>
      </c>
      <c r="C3007" s="79">
        <v>0</v>
      </c>
      <c r="D3007" s="79"/>
      <c r="E3007" s="132">
        <v>0</v>
      </c>
      <c r="F3007" s="63"/>
      <c r="G3007" s="79">
        <v>52423.31</v>
      </c>
      <c r="H3007" s="56" t="s">
        <v>270</v>
      </c>
      <c r="I3007" s="16" t="s">
        <v>1523</v>
      </c>
      <c r="J3007" s="79"/>
      <c r="K3007" s="79"/>
      <c r="L3007" s="79">
        <v>4600</v>
      </c>
      <c r="M3007" s="63"/>
      <c r="N3007" s="79">
        <v>3622.5</v>
      </c>
    </row>
    <row r="3008" spans="1:14">
      <c r="H3008" s="56"/>
      <c r="I3008" s="16"/>
      <c r="J3008" s="79">
        <v>0</v>
      </c>
      <c r="K3008" s="79"/>
      <c r="L3008" s="79">
        <v>0</v>
      </c>
      <c r="M3008" s="63"/>
      <c r="N3008" s="79">
        <v>0</v>
      </c>
    </row>
    <row r="3009" spans="1:15">
      <c r="A3009" s="56" t="s">
        <v>1288</v>
      </c>
      <c r="B3009" s="16" t="s">
        <v>1523</v>
      </c>
      <c r="C3009" s="79"/>
      <c r="D3009" s="79"/>
      <c r="E3009" s="132">
        <v>4800</v>
      </c>
      <c r="F3009" s="63"/>
      <c r="G3009" s="79">
        <v>2825</v>
      </c>
      <c r="H3009" s="56" t="s">
        <v>272</v>
      </c>
      <c r="I3009" s="52" t="s">
        <v>1520</v>
      </c>
      <c r="J3009" s="79">
        <v>0</v>
      </c>
      <c r="K3009" s="79"/>
      <c r="L3009" s="79">
        <v>11800</v>
      </c>
      <c r="M3009" s="63"/>
      <c r="N3009" s="79">
        <v>11716.36</v>
      </c>
    </row>
    <row r="3010" spans="1:15">
      <c r="A3010" s="56"/>
      <c r="C3010" s="79">
        <v>0</v>
      </c>
      <c r="D3010" s="79"/>
      <c r="E3010" s="132">
        <v>0</v>
      </c>
      <c r="F3010" s="63"/>
      <c r="G3010" s="79"/>
      <c r="H3010" s="52"/>
      <c r="I3010" s="52"/>
      <c r="J3010" s="79">
        <v>0</v>
      </c>
      <c r="K3010" s="79"/>
      <c r="L3010" s="79">
        <v>0</v>
      </c>
      <c r="M3010" s="63"/>
      <c r="N3010" s="79">
        <v>0</v>
      </c>
    </row>
    <row r="3011" spans="1:15">
      <c r="A3011" s="56" t="s">
        <v>1110</v>
      </c>
      <c r="B3011" s="16" t="s">
        <v>1519</v>
      </c>
      <c r="C3011" s="79">
        <v>18000</v>
      </c>
      <c r="D3011" s="79"/>
      <c r="E3011" s="132">
        <v>35600</v>
      </c>
      <c r="F3011" s="63"/>
      <c r="G3011" s="79">
        <v>17457</v>
      </c>
      <c r="H3011" s="52" t="s">
        <v>1528</v>
      </c>
      <c r="I3011" s="52" t="s">
        <v>1519</v>
      </c>
      <c r="J3011" s="79">
        <v>24000</v>
      </c>
      <c r="K3011" s="79"/>
      <c r="L3011" s="79">
        <v>47500</v>
      </c>
      <c r="M3011" s="63"/>
      <c r="N3011" s="79">
        <v>36383.519999999997</v>
      </c>
    </row>
    <row r="3012" spans="1:15">
      <c r="A3012" s="62"/>
      <c r="C3012" s="79">
        <v>0</v>
      </c>
      <c r="D3012" s="79"/>
      <c r="E3012" s="132">
        <v>0</v>
      </c>
      <c r="F3012" s="63"/>
      <c r="G3012" s="79">
        <v>0</v>
      </c>
      <c r="H3012" s="50"/>
      <c r="I3012" s="52"/>
      <c r="J3012" s="79">
        <v>0</v>
      </c>
      <c r="K3012" s="79"/>
      <c r="L3012" s="79">
        <v>0</v>
      </c>
      <c r="M3012" s="63"/>
      <c r="N3012" s="79">
        <v>0</v>
      </c>
    </row>
    <row r="3013" spans="1:15">
      <c r="A3013" s="56" t="s">
        <v>62</v>
      </c>
      <c r="B3013" s="16" t="s">
        <v>846</v>
      </c>
      <c r="C3013" s="79">
        <v>16000</v>
      </c>
      <c r="D3013" s="79"/>
      <c r="E3013" s="132">
        <v>16000</v>
      </c>
      <c r="F3013" s="63"/>
      <c r="G3013" s="79">
        <v>26645</v>
      </c>
      <c r="H3013" s="52" t="s">
        <v>1185</v>
      </c>
      <c r="I3013" s="16" t="s">
        <v>846</v>
      </c>
      <c r="J3013" s="79">
        <v>21300</v>
      </c>
      <c r="K3013" s="79"/>
      <c r="L3013" s="79">
        <v>21300</v>
      </c>
      <c r="M3013" s="63"/>
      <c r="N3013" s="79">
        <v>17792</v>
      </c>
    </row>
    <row r="3014" spans="1:15">
      <c r="A3014" s="62"/>
      <c r="B3014" s="16" t="s">
        <v>847</v>
      </c>
      <c r="C3014" s="132">
        <v>0</v>
      </c>
      <c r="D3014" s="132"/>
      <c r="E3014" s="132">
        <v>0</v>
      </c>
      <c r="F3014" s="63"/>
      <c r="G3014" s="132">
        <v>0</v>
      </c>
      <c r="H3014" s="62"/>
      <c r="I3014" s="16" t="s">
        <v>847</v>
      </c>
      <c r="J3014" s="41"/>
      <c r="K3014" s="41"/>
      <c r="L3014" s="41"/>
      <c r="M3014" s="41"/>
      <c r="N3014" s="79"/>
    </row>
    <row r="3015" spans="1:15">
      <c r="C3015" s="115"/>
      <c r="D3015" s="115"/>
      <c r="E3015" s="115"/>
      <c r="F3015" s="77"/>
      <c r="G3015" s="115"/>
      <c r="I3015" s="16"/>
      <c r="J3015" s="124"/>
      <c r="K3015" s="124"/>
      <c r="L3015" s="41"/>
      <c r="M3015" s="41"/>
      <c r="N3015" s="79"/>
    </row>
    <row r="3016" spans="1:15">
      <c r="A3016" s="52"/>
      <c r="B3016" s="52"/>
      <c r="C3016" s="41"/>
      <c r="D3016" s="41"/>
      <c r="E3016" s="41"/>
      <c r="F3016" s="75"/>
      <c r="G3016" s="41"/>
      <c r="I3016" s="16"/>
      <c r="J3016" s="124"/>
      <c r="K3016" s="124"/>
      <c r="L3016" s="124"/>
      <c r="M3016" s="124"/>
      <c r="N3016" s="83"/>
    </row>
    <row r="3017" spans="1:15">
      <c r="A3017" s="52" t="s">
        <v>150</v>
      </c>
      <c r="B3017" s="52" t="s">
        <v>2077</v>
      </c>
      <c r="C3017" s="83">
        <f>SUM(C3019:C3021)</f>
        <v>7500</v>
      </c>
      <c r="D3017" s="83"/>
      <c r="E3017" s="83">
        <f>SUM(E3019:E3021)</f>
        <v>12500</v>
      </c>
      <c r="F3017" s="63"/>
      <c r="G3017" s="83">
        <f>SUM(G3019:G3021)</f>
        <v>6343</v>
      </c>
      <c r="H3017" s="52" t="s">
        <v>394</v>
      </c>
      <c r="I3017" s="52" t="s">
        <v>2077</v>
      </c>
      <c r="J3017" s="83">
        <f>SUM(J3019:J3021)</f>
        <v>10000</v>
      </c>
      <c r="K3017" s="83"/>
      <c r="L3017" s="83">
        <f>SUM(L3019:L3021)</f>
        <v>23800</v>
      </c>
      <c r="M3017" s="83">
        <f>SUM(M3019:M3021)</f>
        <v>0</v>
      </c>
      <c r="N3017" s="83">
        <f>SUM(N3019:N3021)</f>
        <v>11227.57</v>
      </c>
    </row>
    <row r="3018" spans="1:15" s="15" customFormat="1">
      <c r="A3018" s="157" t="s">
        <v>12</v>
      </c>
      <c r="B3018" s="157" t="s">
        <v>994</v>
      </c>
      <c r="C3018" s="176" t="s">
        <v>660</v>
      </c>
      <c r="D3018" s="131"/>
      <c r="E3018" s="176" t="s">
        <v>7</v>
      </c>
      <c r="F3018" s="158"/>
      <c r="G3018" s="176" t="s">
        <v>7</v>
      </c>
      <c r="H3018" s="157" t="s">
        <v>12</v>
      </c>
      <c r="I3018" s="157" t="s">
        <v>994</v>
      </c>
      <c r="J3018" s="176" t="s">
        <v>660</v>
      </c>
      <c r="K3018" s="131"/>
      <c r="L3018" s="176" t="s">
        <v>7</v>
      </c>
      <c r="M3018" s="158"/>
      <c r="N3018" s="176" t="s">
        <v>7</v>
      </c>
      <c r="O3018" s="23"/>
    </row>
    <row r="3019" spans="1:15">
      <c r="A3019" s="52" t="s">
        <v>1916</v>
      </c>
      <c r="B3019" s="52" t="s">
        <v>2078</v>
      </c>
      <c r="C3019" s="79"/>
      <c r="D3019" s="79"/>
      <c r="E3019" s="132">
        <v>2500</v>
      </c>
      <c r="F3019" s="63"/>
      <c r="G3019" s="79">
        <v>0</v>
      </c>
      <c r="H3019" s="52" t="s">
        <v>1528</v>
      </c>
      <c r="I3019" s="52" t="s">
        <v>2079</v>
      </c>
      <c r="J3019" s="79">
        <v>10000</v>
      </c>
      <c r="K3019" s="79"/>
      <c r="L3019" s="79">
        <v>17100</v>
      </c>
      <c r="M3019" s="63"/>
      <c r="N3019" s="79">
        <v>7227.57</v>
      </c>
    </row>
    <row r="3020" spans="1:15" s="15" customFormat="1">
      <c r="A3020" s="52"/>
      <c r="B3020" s="52"/>
      <c r="C3020" s="79">
        <v>0</v>
      </c>
      <c r="D3020" s="79"/>
      <c r="E3020" s="132">
        <v>0</v>
      </c>
      <c r="F3020" s="63"/>
      <c r="G3020" s="79">
        <v>0</v>
      </c>
      <c r="H3020" s="52"/>
      <c r="I3020" s="16"/>
      <c r="J3020" s="79">
        <v>0</v>
      </c>
      <c r="K3020" s="79"/>
      <c r="L3020" s="79">
        <v>0</v>
      </c>
      <c r="M3020" s="63"/>
      <c r="N3020" s="79">
        <v>0</v>
      </c>
      <c r="O3020" s="23"/>
    </row>
    <row r="3021" spans="1:15">
      <c r="A3021" s="52" t="s">
        <v>1733</v>
      </c>
      <c r="B3021" s="52" t="s">
        <v>2079</v>
      </c>
      <c r="C3021" s="79">
        <v>7500</v>
      </c>
      <c r="D3021" s="79"/>
      <c r="E3021" s="132">
        <v>10000</v>
      </c>
      <c r="F3021" s="63"/>
      <c r="G3021" s="79">
        <v>6343</v>
      </c>
      <c r="H3021" s="52" t="s">
        <v>1185</v>
      </c>
      <c r="I3021" s="52" t="s">
        <v>2080</v>
      </c>
      <c r="J3021" s="79"/>
      <c r="K3021" s="79"/>
      <c r="L3021" s="79">
        <v>6700</v>
      </c>
      <c r="M3021" s="63"/>
      <c r="N3021" s="79">
        <v>4000</v>
      </c>
    </row>
    <row r="3022" spans="1:15">
      <c r="A3022" s="52"/>
      <c r="B3022" s="52"/>
      <c r="C3022" s="132"/>
      <c r="D3022" s="132"/>
      <c r="E3022" s="132"/>
      <c r="F3022" s="63"/>
      <c r="G3022" s="132">
        <v>0</v>
      </c>
      <c r="H3022" s="52"/>
      <c r="I3022" s="52"/>
      <c r="J3022" s="41"/>
      <c r="K3022" s="41"/>
      <c r="L3022" s="41"/>
      <c r="M3022" s="41"/>
      <c r="N3022" s="83"/>
    </row>
    <row r="3023" spans="1:15">
      <c r="A3023" s="52"/>
      <c r="B3023" s="52"/>
      <c r="C3023" s="132"/>
      <c r="D3023" s="132"/>
      <c r="E3023" s="132"/>
      <c r="F3023" s="63"/>
      <c r="G3023" s="132"/>
      <c r="H3023" s="52"/>
      <c r="I3023" s="52"/>
      <c r="J3023" s="41"/>
      <c r="K3023" s="41"/>
      <c r="L3023" s="41"/>
      <c r="M3023" s="41"/>
      <c r="N3023" s="83"/>
    </row>
    <row r="3024" spans="1:15">
      <c r="A3024" s="52" t="s">
        <v>151</v>
      </c>
      <c r="B3024" s="52" t="s">
        <v>2081</v>
      </c>
      <c r="C3024" s="83">
        <f>SUM(C3026)</f>
        <v>2300</v>
      </c>
      <c r="D3024" s="83"/>
      <c r="E3024" s="83">
        <f>SUM(E3026)</f>
        <v>4500</v>
      </c>
      <c r="F3024" s="63"/>
      <c r="G3024" s="83">
        <f>SUM(G3026)</f>
        <v>2140</v>
      </c>
      <c r="H3024" s="52" t="s">
        <v>395</v>
      </c>
      <c r="I3024" s="52" t="s">
        <v>2081</v>
      </c>
      <c r="J3024" s="41">
        <f>SUM(J3026:J3034)</f>
        <v>27200</v>
      </c>
      <c r="K3024" s="41"/>
      <c r="L3024" s="41">
        <f>SUM(L3026:L3034)</f>
        <v>20600</v>
      </c>
      <c r="M3024" s="63"/>
      <c r="N3024" s="41">
        <f>SUM(N3026:N3034)</f>
        <v>27177.91</v>
      </c>
    </row>
    <row r="3025" spans="1:14">
      <c r="A3025" s="157" t="s">
        <v>12</v>
      </c>
      <c r="B3025" s="157" t="s">
        <v>994</v>
      </c>
      <c r="C3025" s="176" t="s">
        <v>660</v>
      </c>
      <c r="D3025" s="131"/>
      <c r="E3025" s="176" t="s">
        <v>7</v>
      </c>
      <c r="F3025" s="158"/>
      <c r="G3025" s="176" t="s">
        <v>7</v>
      </c>
      <c r="H3025" s="157" t="s">
        <v>12</v>
      </c>
      <c r="I3025" s="157" t="s">
        <v>994</v>
      </c>
      <c r="J3025" s="176" t="s">
        <v>660</v>
      </c>
      <c r="K3025" s="131"/>
      <c r="L3025" s="176" t="s">
        <v>7</v>
      </c>
      <c r="M3025" s="158"/>
      <c r="N3025" s="176" t="s">
        <v>7</v>
      </c>
    </row>
    <row r="3026" spans="1:14">
      <c r="A3026" s="50" t="s">
        <v>1733</v>
      </c>
      <c r="B3026" s="52" t="s">
        <v>2082</v>
      </c>
      <c r="C3026" s="79">
        <v>2300</v>
      </c>
      <c r="D3026" s="79"/>
      <c r="E3026" s="132">
        <v>4500</v>
      </c>
      <c r="F3026" s="63"/>
      <c r="G3026" s="79">
        <v>2140</v>
      </c>
      <c r="H3026" s="50" t="s">
        <v>1916</v>
      </c>
      <c r="I3026" s="52" t="s">
        <v>661</v>
      </c>
      <c r="J3026" s="79">
        <v>1900</v>
      </c>
      <c r="K3026" s="79"/>
      <c r="L3026" s="79">
        <v>1900</v>
      </c>
      <c r="M3026" s="63"/>
      <c r="N3026" s="79">
        <v>1790.55</v>
      </c>
    </row>
    <row r="3027" spans="1:14">
      <c r="A3027" s="50"/>
      <c r="B3027" s="52"/>
      <c r="C3027" s="79"/>
      <c r="D3027" s="79"/>
      <c r="E3027" s="132"/>
      <c r="F3027" s="63"/>
      <c r="G3027" s="79"/>
      <c r="H3027" s="50"/>
      <c r="I3027" s="52"/>
      <c r="J3027" s="79"/>
      <c r="K3027" s="79"/>
      <c r="L3027" s="79"/>
      <c r="M3027" s="63"/>
      <c r="N3027" s="79"/>
    </row>
    <row r="3028" spans="1:14">
      <c r="A3028" s="52"/>
      <c r="C3028" s="41" t="s">
        <v>11</v>
      </c>
      <c r="D3028" s="41"/>
      <c r="E3028" s="41" t="s">
        <v>11</v>
      </c>
      <c r="F3028" s="75"/>
      <c r="G3028" s="41" t="s">
        <v>11</v>
      </c>
      <c r="H3028" s="50" t="s">
        <v>1923</v>
      </c>
      <c r="I3028" s="52" t="s">
        <v>1361</v>
      </c>
      <c r="J3028" s="79">
        <v>6900</v>
      </c>
      <c r="K3028" s="79"/>
      <c r="L3028" s="79">
        <v>0</v>
      </c>
      <c r="M3028" s="63"/>
      <c r="N3028" s="79">
        <v>6835.48</v>
      </c>
    </row>
    <row r="3029" spans="1:14">
      <c r="A3029" s="52"/>
      <c r="C3029" s="41"/>
      <c r="D3029" s="41"/>
      <c r="E3029" s="41"/>
      <c r="F3029" s="75"/>
      <c r="G3029" s="41"/>
      <c r="H3029" s="50"/>
      <c r="I3029" s="52"/>
      <c r="J3029" s="79"/>
      <c r="K3029" s="79"/>
      <c r="L3029" s="79"/>
      <c r="M3029" s="63"/>
      <c r="N3029" s="79"/>
    </row>
    <row r="3030" spans="1:14">
      <c r="A3030" s="52"/>
      <c r="B3030" s="52"/>
      <c r="C3030" s="41"/>
      <c r="D3030" s="41"/>
      <c r="E3030" s="41"/>
      <c r="F3030" s="75"/>
      <c r="G3030" s="41"/>
      <c r="H3030" s="52" t="s">
        <v>1928</v>
      </c>
      <c r="I3030" s="52" t="s">
        <v>1366</v>
      </c>
      <c r="J3030" s="79">
        <v>12900</v>
      </c>
      <c r="K3030" s="79"/>
      <c r="L3030" s="79">
        <v>10500</v>
      </c>
      <c r="M3030" s="63"/>
      <c r="N3030" s="79">
        <v>11712.98</v>
      </c>
    </row>
    <row r="3031" spans="1:14">
      <c r="A3031" s="52"/>
      <c r="B3031" s="52"/>
      <c r="C3031" s="41"/>
      <c r="D3031" s="41"/>
      <c r="E3031" s="41"/>
      <c r="F3031" s="75"/>
      <c r="G3031" s="41"/>
      <c r="H3031" s="52"/>
      <c r="I3031" s="16"/>
      <c r="J3031" s="79">
        <v>0</v>
      </c>
      <c r="K3031" s="79"/>
      <c r="L3031" s="79">
        <v>0</v>
      </c>
      <c r="M3031" s="63"/>
      <c r="N3031" s="79">
        <v>0</v>
      </c>
    </row>
    <row r="3032" spans="1:14">
      <c r="A3032" s="52"/>
      <c r="B3032" s="52"/>
      <c r="C3032" s="41"/>
      <c r="D3032" s="41"/>
      <c r="E3032" s="41"/>
      <c r="F3032" s="75"/>
      <c r="G3032" s="41"/>
      <c r="H3032" s="52" t="s">
        <v>1528</v>
      </c>
      <c r="I3032" s="52" t="s">
        <v>786</v>
      </c>
      <c r="J3032" s="79">
        <v>3000</v>
      </c>
      <c r="K3032" s="79"/>
      <c r="L3032" s="79">
        <v>5400</v>
      </c>
      <c r="M3032" s="63"/>
      <c r="N3032" s="79">
        <v>4257.92</v>
      </c>
    </row>
    <row r="3033" spans="1:14">
      <c r="A3033" s="52"/>
      <c r="C3033" s="41"/>
      <c r="D3033" s="41"/>
      <c r="E3033" s="41"/>
      <c r="F3033" s="75"/>
      <c r="G3033" s="41"/>
      <c r="H3033" s="52"/>
      <c r="I3033" s="16"/>
      <c r="J3033" s="79">
        <v>0</v>
      </c>
      <c r="K3033" s="79"/>
      <c r="L3033" s="79">
        <v>0</v>
      </c>
      <c r="M3033" s="63"/>
      <c r="N3033" s="79">
        <v>0</v>
      </c>
    </row>
    <row r="3034" spans="1:14">
      <c r="A3034" s="52"/>
      <c r="B3034" s="52"/>
      <c r="C3034" s="41"/>
      <c r="D3034" s="41"/>
      <c r="E3034" s="41"/>
      <c r="F3034" s="75"/>
      <c r="G3034" s="41"/>
      <c r="H3034" s="52" t="s">
        <v>1190</v>
      </c>
      <c r="I3034" s="52" t="s">
        <v>1714</v>
      </c>
      <c r="J3034" s="79">
        <v>2500</v>
      </c>
      <c r="K3034" s="79"/>
      <c r="L3034" s="79">
        <v>2800</v>
      </c>
      <c r="M3034" s="63"/>
      <c r="N3034" s="79">
        <v>2580.98</v>
      </c>
    </row>
    <row r="3035" spans="1:14">
      <c r="A3035" s="52"/>
      <c r="B3035" s="52"/>
      <c r="C3035" s="41"/>
      <c r="D3035" s="41"/>
      <c r="E3035" s="41"/>
      <c r="F3035" s="75"/>
      <c r="G3035" s="41"/>
      <c r="H3035" s="52"/>
      <c r="I3035" s="52"/>
      <c r="J3035" s="41"/>
      <c r="K3035" s="41"/>
      <c r="L3035" s="41"/>
      <c r="M3035" s="41"/>
      <c r="N3035" s="79"/>
    </row>
    <row r="3036" spans="1:14">
      <c r="A3036" s="48"/>
      <c r="B3036" s="48"/>
      <c r="C3036" s="104"/>
      <c r="D3036" s="104"/>
      <c r="E3036" s="104"/>
      <c r="F3036" s="47"/>
      <c r="G3036" s="104"/>
      <c r="H3036" s="48"/>
      <c r="I3036" s="48"/>
      <c r="J3036" s="41"/>
      <c r="K3036" s="41"/>
      <c r="L3036" s="41"/>
      <c r="M3036" s="41"/>
      <c r="N3036" s="83"/>
    </row>
    <row r="3037" spans="1:14">
      <c r="A3037" s="52">
        <v>349</v>
      </c>
      <c r="B3037" s="52" t="s">
        <v>2083</v>
      </c>
      <c r="C3037" s="41">
        <f>SUM(C3039,C3059)</f>
        <v>913000</v>
      </c>
      <c r="D3037" s="83"/>
      <c r="E3037" s="41">
        <f>SUM(E3039,E3059)</f>
        <v>908200</v>
      </c>
      <c r="F3037" s="63"/>
      <c r="G3037" s="41">
        <f>SUM(G3039,G3059)</f>
        <v>930006</v>
      </c>
      <c r="H3037" s="52" t="s">
        <v>1313</v>
      </c>
      <c r="I3037" s="52" t="s">
        <v>2083</v>
      </c>
      <c r="J3037" s="41">
        <f>SUM(J3039,J3059)</f>
        <v>1246500</v>
      </c>
      <c r="K3037" s="41"/>
      <c r="L3037" s="41">
        <f>SUM(L3039,L3059)</f>
        <v>1208200</v>
      </c>
      <c r="M3037" s="63"/>
      <c r="N3037" s="41">
        <f>SUM(N3039,N3059)</f>
        <v>1200509.43</v>
      </c>
    </row>
    <row r="3038" spans="1:14">
      <c r="A3038" s="157" t="s">
        <v>12</v>
      </c>
      <c r="B3038" s="157" t="s">
        <v>994</v>
      </c>
      <c r="C3038" s="176" t="s">
        <v>660</v>
      </c>
      <c r="D3038" s="131"/>
      <c r="E3038" s="176" t="s">
        <v>7</v>
      </c>
      <c r="F3038" s="158"/>
      <c r="G3038" s="176" t="s">
        <v>7</v>
      </c>
      <c r="H3038" s="157" t="s">
        <v>12</v>
      </c>
      <c r="I3038" s="157" t="s">
        <v>994</v>
      </c>
      <c r="J3038" s="176" t="s">
        <v>660</v>
      </c>
      <c r="K3038" s="131"/>
      <c r="L3038" s="176" t="s">
        <v>7</v>
      </c>
      <c r="M3038" s="158"/>
      <c r="N3038" s="176" t="s">
        <v>7</v>
      </c>
    </row>
    <row r="3039" spans="1:14">
      <c r="A3039" s="50">
        <v>3491</v>
      </c>
      <c r="B3039" s="52" t="s">
        <v>2083</v>
      </c>
      <c r="C3039" s="141">
        <f>SUM(C3041:C3056)</f>
        <v>395500</v>
      </c>
      <c r="D3039" s="91"/>
      <c r="E3039" s="141">
        <f>SUM(E3041:E3056)</f>
        <v>360600</v>
      </c>
      <c r="F3039" s="63"/>
      <c r="G3039" s="141">
        <f>SUM(G3041:G3056)</f>
        <v>286456</v>
      </c>
      <c r="H3039" s="50">
        <v>8491</v>
      </c>
      <c r="I3039" s="52" t="s">
        <v>2083</v>
      </c>
      <c r="J3039" s="141">
        <f>SUM(J3041:J3056)</f>
        <v>556400</v>
      </c>
      <c r="K3039" s="141"/>
      <c r="L3039" s="141">
        <f>SUM(L3041:L3056)</f>
        <v>421100</v>
      </c>
      <c r="M3039" s="63"/>
      <c r="N3039" s="141">
        <f>SUM(N3041:N3056)</f>
        <v>370973.43</v>
      </c>
    </row>
    <row r="3040" spans="1:14">
      <c r="A3040" s="157" t="s">
        <v>12</v>
      </c>
      <c r="B3040" s="157" t="s">
        <v>994</v>
      </c>
      <c r="C3040" s="176" t="s">
        <v>660</v>
      </c>
      <c r="D3040" s="131"/>
      <c r="E3040" s="176" t="s">
        <v>7</v>
      </c>
      <c r="F3040" s="158"/>
      <c r="G3040" s="176" t="s">
        <v>7</v>
      </c>
      <c r="H3040" s="157" t="s">
        <v>12</v>
      </c>
      <c r="I3040" s="157" t="s">
        <v>994</v>
      </c>
      <c r="J3040" s="176" t="s">
        <v>660</v>
      </c>
      <c r="K3040" s="131"/>
      <c r="L3040" s="176" t="s">
        <v>7</v>
      </c>
      <c r="M3040" s="158"/>
      <c r="N3040" s="176" t="s">
        <v>7</v>
      </c>
    </row>
    <row r="3041" spans="1:15">
      <c r="A3041" s="50" t="s">
        <v>1916</v>
      </c>
      <c r="B3041" s="52" t="s">
        <v>2086</v>
      </c>
      <c r="C3041" s="79"/>
      <c r="D3041" s="79"/>
      <c r="E3041" s="132">
        <v>5500</v>
      </c>
      <c r="F3041" s="63"/>
      <c r="G3041" s="79">
        <v>1900</v>
      </c>
      <c r="H3041" s="50" t="s">
        <v>277</v>
      </c>
      <c r="I3041" s="52" t="s">
        <v>1731</v>
      </c>
      <c r="J3041" s="79">
        <v>29000</v>
      </c>
      <c r="K3041" s="79"/>
      <c r="L3041" s="79">
        <v>29000</v>
      </c>
      <c r="M3041" s="63"/>
      <c r="N3041" s="79">
        <v>24254.68</v>
      </c>
    </row>
    <row r="3042" spans="1:15">
      <c r="A3042" s="50"/>
      <c r="B3042" s="52"/>
      <c r="C3042" s="79"/>
      <c r="D3042" s="79"/>
      <c r="E3042" s="132"/>
      <c r="F3042" s="63"/>
      <c r="G3042" s="79"/>
      <c r="H3042" s="50"/>
      <c r="I3042" s="52"/>
      <c r="J3042" s="79"/>
      <c r="K3042" s="79"/>
      <c r="L3042" s="79"/>
      <c r="M3042" s="63"/>
      <c r="N3042" s="79"/>
    </row>
    <row r="3043" spans="1:15">
      <c r="A3043" s="50" t="s">
        <v>1110</v>
      </c>
      <c r="B3043" s="52" t="s">
        <v>2111</v>
      </c>
      <c r="C3043" s="79">
        <v>62900</v>
      </c>
      <c r="D3043" s="79"/>
      <c r="E3043" s="132">
        <v>56000</v>
      </c>
      <c r="F3043" s="63"/>
      <c r="G3043" s="79">
        <v>65298</v>
      </c>
      <c r="H3043" s="50" t="s">
        <v>1933</v>
      </c>
      <c r="I3043" s="52" t="s">
        <v>2111</v>
      </c>
      <c r="J3043" s="79">
        <v>83900</v>
      </c>
      <c r="K3043" s="79"/>
      <c r="L3043" s="79">
        <v>0</v>
      </c>
      <c r="M3043" s="63"/>
      <c r="N3043" s="79">
        <v>0</v>
      </c>
    </row>
    <row r="3044" spans="1:15">
      <c r="A3044" s="50"/>
      <c r="B3044" s="52"/>
      <c r="C3044" s="79">
        <v>0</v>
      </c>
      <c r="D3044" s="79"/>
      <c r="E3044" s="132">
        <v>0</v>
      </c>
      <c r="F3044" s="63"/>
      <c r="G3044" s="79">
        <v>0</v>
      </c>
      <c r="H3044" s="50"/>
      <c r="I3044" s="52"/>
      <c r="J3044" s="79"/>
      <c r="K3044" s="79"/>
      <c r="L3044" s="79"/>
      <c r="M3044" s="63"/>
      <c r="N3044" s="79"/>
    </row>
    <row r="3045" spans="1:15" s="4" customFormat="1">
      <c r="A3045" s="50" t="s">
        <v>1733</v>
      </c>
      <c r="B3045" s="52" t="s">
        <v>2112</v>
      </c>
      <c r="C3045" s="79">
        <v>18700</v>
      </c>
      <c r="D3045" s="79"/>
      <c r="E3045" s="132">
        <v>19200</v>
      </c>
      <c r="F3045" s="63"/>
      <c r="G3045" s="79">
        <v>3251</v>
      </c>
      <c r="H3045" s="50" t="s">
        <v>1528</v>
      </c>
      <c r="I3045" s="52" t="s">
        <v>2112</v>
      </c>
      <c r="J3045" s="79">
        <v>24900</v>
      </c>
      <c r="K3045" s="79"/>
      <c r="L3045" s="79">
        <v>24300</v>
      </c>
      <c r="M3045" s="63"/>
      <c r="N3045" s="79">
        <v>5733</v>
      </c>
      <c r="O3045" s="23"/>
    </row>
    <row r="3046" spans="1:15">
      <c r="A3046" s="50"/>
      <c r="B3046" s="52"/>
      <c r="C3046" s="79">
        <v>0</v>
      </c>
      <c r="D3046" s="79"/>
      <c r="E3046" s="132">
        <v>0</v>
      </c>
      <c r="F3046" s="63"/>
      <c r="G3046" s="79">
        <v>0</v>
      </c>
      <c r="H3046" s="50"/>
      <c r="I3046" s="52"/>
      <c r="J3046" s="79">
        <v>0</v>
      </c>
      <c r="K3046" s="79"/>
      <c r="L3046" s="79">
        <v>0</v>
      </c>
      <c r="M3046" s="63"/>
      <c r="N3046" s="79">
        <v>0</v>
      </c>
    </row>
    <row r="3047" spans="1:15" s="4" customFormat="1">
      <c r="A3047" s="50" t="s">
        <v>1734</v>
      </c>
      <c r="B3047" s="52" t="s">
        <v>92</v>
      </c>
      <c r="C3047" s="79"/>
      <c r="D3047" s="79"/>
      <c r="E3047" s="132">
        <v>3800</v>
      </c>
      <c r="F3047" s="63"/>
      <c r="G3047" s="79">
        <v>2655</v>
      </c>
      <c r="H3047" s="50" t="s">
        <v>1531</v>
      </c>
      <c r="I3047" s="52" t="s">
        <v>92</v>
      </c>
      <c r="J3047" s="79"/>
      <c r="K3047" s="79"/>
      <c r="L3047" s="79">
        <v>5000</v>
      </c>
      <c r="M3047" s="63"/>
      <c r="N3047" s="79">
        <v>3540</v>
      </c>
      <c r="O3047" s="23"/>
    </row>
    <row r="3048" spans="1:15">
      <c r="A3048" s="50"/>
      <c r="B3048" s="52"/>
      <c r="C3048" s="79">
        <v>0</v>
      </c>
      <c r="D3048" s="79"/>
      <c r="E3048" s="132">
        <v>0</v>
      </c>
      <c r="F3048" s="63"/>
      <c r="G3048" s="79">
        <v>0</v>
      </c>
      <c r="H3048" s="50"/>
      <c r="I3048" s="52"/>
      <c r="J3048" s="79">
        <v>0</v>
      </c>
      <c r="K3048" s="79"/>
      <c r="L3048" s="79">
        <v>0</v>
      </c>
      <c r="M3048" s="63"/>
      <c r="N3048" s="79">
        <v>0</v>
      </c>
    </row>
    <row r="3049" spans="1:15">
      <c r="A3049" s="50" t="s">
        <v>62</v>
      </c>
      <c r="B3049" s="52" t="s">
        <v>2113</v>
      </c>
      <c r="C3049" s="79">
        <v>51600</v>
      </c>
      <c r="D3049" s="79"/>
      <c r="E3049" s="132">
        <v>51600</v>
      </c>
      <c r="F3049" s="63"/>
      <c r="G3049" s="79">
        <v>5350</v>
      </c>
      <c r="H3049" s="50" t="s">
        <v>1184</v>
      </c>
      <c r="I3049" s="52" t="s">
        <v>2113</v>
      </c>
      <c r="J3049" s="79">
        <v>68800</v>
      </c>
      <c r="K3049" s="79"/>
      <c r="L3049" s="79">
        <v>65400</v>
      </c>
      <c r="M3049" s="63"/>
      <c r="N3049" s="79">
        <v>21560</v>
      </c>
    </row>
    <row r="3050" spans="1:15">
      <c r="A3050" s="50"/>
      <c r="B3050" s="52"/>
      <c r="C3050" s="79">
        <v>0</v>
      </c>
      <c r="D3050" s="79"/>
      <c r="E3050" s="132">
        <v>0</v>
      </c>
      <c r="F3050" s="63"/>
      <c r="G3050" s="79">
        <v>0</v>
      </c>
      <c r="H3050" s="50"/>
      <c r="I3050" s="52"/>
      <c r="J3050" s="79">
        <v>0</v>
      </c>
      <c r="K3050" s="79"/>
      <c r="L3050" s="79">
        <v>0</v>
      </c>
      <c r="M3050" s="63"/>
      <c r="N3050" s="79">
        <v>0</v>
      </c>
    </row>
    <row r="3051" spans="1:15">
      <c r="A3051" s="50" t="s">
        <v>1513</v>
      </c>
      <c r="B3051" s="52" t="s">
        <v>2114</v>
      </c>
      <c r="C3051" s="79">
        <v>228500</v>
      </c>
      <c r="D3051" s="79"/>
      <c r="E3051" s="132">
        <v>189000</v>
      </c>
      <c r="F3051" s="63"/>
      <c r="G3051" s="79">
        <v>193086</v>
      </c>
      <c r="H3051" s="50" t="s">
        <v>1185</v>
      </c>
      <c r="I3051" s="52" t="s">
        <v>1635</v>
      </c>
      <c r="J3051" s="79">
        <v>304700</v>
      </c>
      <c r="K3051" s="79"/>
      <c r="L3051" s="79">
        <v>252000</v>
      </c>
      <c r="M3051" s="63"/>
      <c r="N3051" s="79">
        <v>286529</v>
      </c>
    </row>
    <row r="3052" spans="1:15">
      <c r="A3052" s="50"/>
      <c r="B3052" s="52"/>
      <c r="C3052" s="79">
        <v>0</v>
      </c>
      <c r="D3052" s="79"/>
      <c r="E3052" s="132">
        <v>0</v>
      </c>
      <c r="F3052" s="63"/>
      <c r="G3052" s="79">
        <v>0</v>
      </c>
      <c r="H3052" s="50"/>
      <c r="I3052" s="52"/>
      <c r="J3052" s="79">
        <v>0</v>
      </c>
      <c r="K3052" s="79"/>
      <c r="L3052" s="79">
        <v>0</v>
      </c>
      <c r="M3052" s="63"/>
      <c r="N3052" s="79">
        <v>0</v>
      </c>
    </row>
    <row r="3053" spans="1:15">
      <c r="A3053" s="52" t="s">
        <v>1763</v>
      </c>
      <c r="B3053" s="52" t="s">
        <v>2115</v>
      </c>
      <c r="C3053" s="79">
        <v>26300</v>
      </c>
      <c r="D3053" s="79"/>
      <c r="E3053" s="132">
        <v>28000</v>
      </c>
      <c r="F3053" s="63"/>
      <c r="G3053" s="79">
        <v>10078</v>
      </c>
      <c r="H3053" s="52" t="s">
        <v>1186</v>
      </c>
      <c r="I3053" s="52" t="s">
        <v>2115</v>
      </c>
      <c r="J3053" s="79">
        <v>35100</v>
      </c>
      <c r="K3053" s="79"/>
      <c r="L3053" s="79">
        <v>35400</v>
      </c>
      <c r="M3053" s="63"/>
      <c r="N3053" s="79">
        <v>26956.75</v>
      </c>
    </row>
    <row r="3054" spans="1:15">
      <c r="C3054" s="79">
        <v>0</v>
      </c>
      <c r="D3054" s="79"/>
      <c r="E3054" s="132">
        <v>0</v>
      </c>
      <c r="F3054" s="63"/>
      <c r="G3054" s="79">
        <v>0</v>
      </c>
      <c r="H3054" s="50"/>
      <c r="I3054" s="52"/>
      <c r="J3054" s="79">
        <v>0</v>
      </c>
      <c r="K3054" s="79"/>
      <c r="L3054" s="79">
        <v>0</v>
      </c>
      <c r="M3054" s="63"/>
      <c r="N3054" s="79">
        <v>0</v>
      </c>
    </row>
    <row r="3055" spans="1:15">
      <c r="A3055" s="50" t="s">
        <v>56</v>
      </c>
      <c r="B3055" s="16" t="s">
        <v>848</v>
      </c>
      <c r="C3055" s="79">
        <v>7500</v>
      </c>
      <c r="D3055" s="79"/>
      <c r="E3055" s="132">
        <v>7500</v>
      </c>
      <c r="F3055" s="63"/>
      <c r="G3055" s="79">
        <v>4838</v>
      </c>
      <c r="H3055" s="50" t="s">
        <v>1904</v>
      </c>
      <c r="I3055" s="16" t="s">
        <v>848</v>
      </c>
      <c r="J3055" s="79">
        <v>10000</v>
      </c>
      <c r="K3055" s="79"/>
      <c r="L3055" s="79">
        <v>10000</v>
      </c>
      <c r="M3055" s="63"/>
      <c r="N3055" s="79">
        <v>2400</v>
      </c>
    </row>
    <row r="3056" spans="1:15">
      <c r="A3056" s="52"/>
      <c r="B3056" s="16" t="s">
        <v>849</v>
      </c>
      <c r="C3056" s="115"/>
      <c r="D3056" s="115"/>
      <c r="E3056" s="115"/>
      <c r="F3056" s="77"/>
      <c r="G3056" s="115"/>
      <c r="H3056" s="50"/>
      <c r="I3056" s="16" t="s">
        <v>849</v>
      </c>
      <c r="J3056" s="41"/>
      <c r="K3056" s="41"/>
      <c r="L3056" s="41"/>
      <c r="M3056" s="41"/>
      <c r="N3056" s="79">
        <v>0</v>
      </c>
    </row>
    <row r="3057" spans="1:14">
      <c r="H3057" s="50"/>
      <c r="I3057" s="16"/>
      <c r="J3057" s="41"/>
      <c r="K3057" s="41"/>
      <c r="L3057" s="41"/>
      <c r="M3057" s="41"/>
      <c r="N3057" s="79"/>
    </row>
    <row r="3058" spans="1:14">
      <c r="H3058" s="52"/>
      <c r="I3058" s="16"/>
      <c r="J3058" s="41"/>
      <c r="K3058" s="41"/>
      <c r="L3058" s="41"/>
      <c r="M3058" s="41"/>
      <c r="N3058" s="83"/>
    </row>
    <row r="3059" spans="1:14">
      <c r="A3059" s="50" t="s">
        <v>152</v>
      </c>
      <c r="B3059" s="52" t="s">
        <v>2116</v>
      </c>
      <c r="C3059" s="41">
        <f>SUM(C3061:C3069)</f>
        <v>517500</v>
      </c>
      <c r="D3059" s="83"/>
      <c r="E3059" s="41">
        <f>SUM(E3061:E3069)</f>
        <v>547600</v>
      </c>
      <c r="F3059" s="63"/>
      <c r="G3059" s="41">
        <f>SUM(G3061:G3069)</f>
        <v>643550</v>
      </c>
      <c r="H3059" s="50" t="s">
        <v>1314</v>
      </c>
      <c r="I3059" s="52" t="s">
        <v>2116</v>
      </c>
      <c r="J3059" s="41">
        <f>SUM(J3061:J3069)</f>
        <v>690100</v>
      </c>
      <c r="K3059" s="41"/>
      <c r="L3059" s="41">
        <f>SUM(L3061:L3069)</f>
        <v>787100</v>
      </c>
      <c r="M3059" s="63"/>
      <c r="N3059" s="41">
        <f>SUM(N3061:N3069)</f>
        <v>829536</v>
      </c>
    </row>
    <row r="3060" spans="1:14">
      <c r="A3060" s="157" t="s">
        <v>12</v>
      </c>
      <c r="B3060" s="157" t="s">
        <v>994</v>
      </c>
      <c r="C3060" s="176" t="s">
        <v>660</v>
      </c>
      <c r="D3060" s="131"/>
      <c r="E3060" s="176" t="s">
        <v>7</v>
      </c>
      <c r="F3060" s="158"/>
      <c r="G3060" s="176" t="s">
        <v>7</v>
      </c>
      <c r="H3060" s="157" t="s">
        <v>12</v>
      </c>
      <c r="I3060" s="157" t="s">
        <v>994</v>
      </c>
      <c r="J3060" s="176" t="s">
        <v>660</v>
      </c>
      <c r="K3060" s="131"/>
      <c r="L3060" s="176" t="s">
        <v>7</v>
      </c>
      <c r="M3060" s="158"/>
      <c r="N3060" s="176" t="s">
        <v>7</v>
      </c>
    </row>
    <row r="3061" spans="1:14">
      <c r="A3061" s="50" t="s">
        <v>1110</v>
      </c>
      <c r="B3061" s="52" t="s">
        <v>2117</v>
      </c>
      <c r="C3061" s="79">
        <v>35900</v>
      </c>
      <c r="D3061" s="79"/>
      <c r="E3061" s="132">
        <v>38300</v>
      </c>
      <c r="F3061" s="63"/>
      <c r="G3061" s="79">
        <v>49357</v>
      </c>
      <c r="H3061" s="50" t="s">
        <v>1527</v>
      </c>
      <c r="I3061" s="52" t="s">
        <v>2117</v>
      </c>
      <c r="J3061" s="79">
        <v>47900</v>
      </c>
      <c r="K3061" s="79"/>
      <c r="L3061" s="79">
        <v>51000</v>
      </c>
      <c r="M3061" s="63"/>
      <c r="N3061" s="79">
        <v>71329</v>
      </c>
    </row>
    <row r="3062" spans="1:14">
      <c r="A3062" s="50"/>
      <c r="B3062" s="88"/>
      <c r="C3062" s="79">
        <v>0</v>
      </c>
      <c r="D3062" s="79"/>
      <c r="E3062" s="132">
        <v>0</v>
      </c>
      <c r="F3062" s="63"/>
      <c r="G3062" s="79">
        <v>0</v>
      </c>
      <c r="H3062" s="50"/>
      <c r="I3062" s="88"/>
      <c r="J3062" s="79">
        <v>0</v>
      </c>
      <c r="K3062" s="79"/>
      <c r="L3062" s="79">
        <v>0</v>
      </c>
      <c r="M3062" s="63"/>
      <c r="N3062" s="79">
        <v>0</v>
      </c>
    </row>
    <row r="3063" spans="1:14">
      <c r="A3063" s="50" t="s">
        <v>1767</v>
      </c>
      <c r="B3063" s="88" t="s">
        <v>2118</v>
      </c>
      <c r="C3063" s="79">
        <v>64800</v>
      </c>
      <c r="D3063" s="79"/>
      <c r="E3063" s="132">
        <v>162000</v>
      </c>
      <c r="F3063" s="63"/>
      <c r="G3063" s="79">
        <v>101579</v>
      </c>
      <c r="H3063" s="50" t="s">
        <v>1190</v>
      </c>
      <c r="I3063" s="88" t="s">
        <v>2118</v>
      </c>
      <c r="J3063" s="79">
        <v>86400</v>
      </c>
      <c r="K3063" s="79"/>
      <c r="L3063" s="79">
        <v>216000</v>
      </c>
      <c r="M3063" s="63"/>
      <c r="N3063" s="79">
        <v>135436</v>
      </c>
    </row>
    <row r="3064" spans="1:14">
      <c r="A3064" s="50"/>
      <c r="B3064" s="52"/>
      <c r="C3064" s="79">
        <v>0</v>
      </c>
      <c r="D3064" s="79"/>
      <c r="E3064" s="132">
        <v>0</v>
      </c>
      <c r="F3064" s="63"/>
      <c r="G3064" s="79">
        <v>0</v>
      </c>
      <c r="H3064" s="91"/>
      <c r="I3064" s="83"/>
      <c r="J3064" s="79">
        <v>0</v>
      </c>
      <c r="K3064" s="79"/>
      <c r="L3064" s="79">
        <v>0</v>
      </c>
      <c r="M3064" s="63"/>
      <c r="N3064" s="79">
        <v>0</v>
      </c>
    </row>
    <row r="3065" spans="1:14">
      <c r="A3065" s="50" t="s">
        <v>1513</v>
      </c>
      <c r="B3065" s="52" t="s">
        <v>2119</v>
      </c>
      <c r="C3065" s="79">
        <v>310700</v>
      </c>
      <c r="D3065" s="79"/>
      <c r="E3065" s="132">
        <v>241700</v>
      </c>
      <c r="F3065" s="63"/>
      <c r="G3065" s="79">
        <v>394895</v>
      </c>
      <c r="H3065" s="50" t="s">
        <v>1185</v>
      </c>
      <c r="I3065" s="52" t="s">
        <v>2119</v>
      </c>
      <c r="J3065" s="79">
        <v>414300</v>
      </c>
      <c r="K3065" s="79"/>
      <c r="L3065" s="79">
        <v>380000</v>
      </c>
      <c r="M3065" s="63"/>
      <c r="N3065" s="79">
        <v>549964</v>
      </c>
    </row>
    <row r="3066" spans="1:14">
      <c r="A3066" s="50"/>
      <c r="B3066" s="52"/>
      <c r="C3066" s="79">
        <v>0</v>
      </c>
      <c r="D3066" s="79"/>
      <c r="E3066" s="132">
        <v>0</v>
      </c>
      <c r="F3066" s="63"/>
      <c r="G3066" s="79">
        <v>0</v>
      </c>
      <c r="H3066" s="50"/>
      <c r="I3066" s="52"/>
      <c r="J3066" s="79">
        <v>0</v>
      </c>
      <c r="K3066" s="79"/>
      <c r="L3066" s="79">
        <v>0</v>
      </c>
      <c r="M3066" s="63"/>
      <c r="N3066" s="79">
        <v>0</v>
      </c>
    </row>
    <row r="3067" spans="1:14">
      <c r="A3067" s="50" t="s">
        <v>1763</v>
      </c>
      <c r="B3067" s="16" t="s">
        <v>282</v>
      </c>
      <c r="C3067" s="79"/>
      <c r="D3067" s="79"/>
      <c r="E3067" s="132">
        <v>8800</v>
      </c>
      <c r="F3067" s="63"/>
      <c r="G3067" s="79">
        <v>0</v>
      </c>
      <c r="H3067" s="50" t="s">
        <v>1186</v>
      </c>
      <c r="I3067" s="16" t="s">
        <v>282</v>
      </c>
      <c r="J3067" s="79">
        <v>0</v>
      </c>
      <c r="K3067" s="79"/>
      <c r="L3067" s="79">
        <v>11100</v>
      </c>
      <c r="M3067" s="63"/>
      <c r="N3067" s="79">
        <v>0</v>
      </c>
    </row>
    <row r="3068" spans="1:14">
      <c r="A3068" s="50"/>
      <c r="C3068" s="79">
        <v>0</v>
      </c>
      <c r="D3068" s="79"/>
      <c r="E3068" s="132">
        <v>0</v>
      </c>
      <c r="F3068" s="63"/>
      <c r="G3068" s="79">
        <v>0</v>
      </c>
      <c r="H3068" s="50"/>
      <c r="I3068" s="16"/>
      <c r="J3068" s="79">
        <v>0</v>
      </c>
      <c r="K3068" s="79"/>
      <c r="L3068" s="79">
        <v>0</v>
      </c>
      <c r="M3068" s="63"/>
      <c r="N3068" s="79">
        <v>0</v>
      </c>
    </row>
    <row r="3069" spans="1:14">
      <c r="A3069" s="50" t="s">
        <v>56</v>
      </c>
      <c r="B3069" s="32" t="s">
        <v>283</v>
      </c>
      <c r="C3069" s="79">
        <v>106100</v>
      </c>
      <c r="D3069" s="79"/>
      <c r="E3069" s="132">
        <v>96800</v>
      </c>
      <c r="F3069" s="63"/>
      <c r="G3069" s="79">
        <v>97719</v>
      </c>
      <c r="H3069" s="50" t="s">
        <v>1904</v>
      </c>
      <c r="I3069" s="16" t="s">
        <v>341</v>
      </c>
      <c r="J3069" s="79">
        <v>141500</v>
      </c>
      <c r="K3069" s="79"/>
      <c r="L3069" s="79">
        <v>129000</v>
      </c>
      <c r="M3069" s="63"/>
      <c r="N3069" s="79">
        <v>72807</v>
      </c>
    </row>
    <row r="3070" spans="1:14">
      <c r="A3070" s="52"/>
      <c r="B3070" s="52"/>
      <c r="C3070" s="83"/>
      <c r="D3070" s="83"/>
      <c r="E3070" s="83"/>
      <c r="F3070" s="63"/>
      <c r="G3070" s="83"/>
      <c r="H3070" s="52"/>
      <c r="I3070" s="52"/>
      <c r="J3070" s="41"/>
      <c r="K3070" s="41"/>
      <c r="L3070" s="41"/>
      <c r="M3070" s="63"/>
      <c r="N3070" s="41"/>
    </row>
    <row r="3071" spans="1:14">
      <c r="A3071" s="52" t="s">
        <v>11</v>
      </c>
      <c r="B3071" s="16" t="s">
        <v>284</v>
      </c>
      <c r="C3071" s="41">
        <f>SUM(C3073,C3214)</f>
        <v>12106000</v>
      </c>
      <c r="D3071" s="79"/>
      <c r="E3071" s="41">
        <f>SUM(E3073,E3214)</f>
        <v>14847000</v>
      </c>
      <c r="F3071" s="63"/>
      <c r="G3071" s="41">
        <f>SUM(G3073,G3214)</f>
        <v>10591045.51</v>
      </c>
      <c r="H3071" s="45"/>
      <c r="I3071" s="16" t="s">
        <v>284</v>
      </c>
      <c r="J3071" s="41">
        <f>SUM(J3073,J3214)</f>
        <v>67867700</v>
      </c>
      <c r="K3071" s="41"/>
      <c r="L3071" s="41">
        <f>SUM(L3073,L3214)</f>
        <v>64814300</v>
      </c>
      <c r="M3071" s="63"/>
      <c r="N3071" s="41">
        <f>SUM(N3073,N3214)</f>
        <v>57642499.420000002</v>
      </c>
    </row>
    <row r="3072" spans="1:14">
      <c r="A3072" s="129" t="s">
        <v>8</v>
      </c>
      <c r="B3072" s="37" t="s">
        <v>1306</v>
      </c>
      <c r="C3072" s="129" t="s">
        <v>8</v>
      </c>
      <c r="D3072" s="129"/>
      <c r="E3072" s="104" t="s">
        <v>8</v>
      </c>
      <c r="F3072" s="47"/>
      <c r="G3072" s="129" t="s">
        <v>8</v>
      </c>
      <c r="H3072" s="129" t="s">
        <v>8</v>
      </c>
      <c r="I3072" s="129" t="s">
        <v>8</v>
      </c>
      <c r="J3072" s="129" t="s">
        <v>8</v>
      </c>
      <c r="K3072" s="129"/>
      <c r="L3072" s="129" t="s">
        <v>8</v>
      </c>
      <c r="M3072" s="48"/>
      <c r="N3072" s="129" t="s">
        <v>8</v>
      </c>
    </row>
    <row r="3073" spans="1:14">
      <c r="A3073" s="52" t="s">
        <v>153</v>
      </c>
      <c r="B3073" s="16" t="s">
        <v>285</v>
      </c>
      <c r="C3073" s="110">
        <v>12106000</v>
      </c>
      <c r="D3073" s="110"/>
      <c r="E3073" s="110">
        <v>14847000</v>
      </c>
      <c r="F3073" s="63"/>
      <c r="G3073" s="110">
        <v>10591045.51</v>
      </c>
      <c r="H3073" s="52" t="s">
        <v>1315</v>
      </c>
      <c r="I3073" s="16" t="s">
        <v>285</v>
      </c>
      <c r="J3073" s="41">
        <f>SUM(J3075,J3105,J3160,J3166)</f>
        <v>49564100</v>
      </c>
      <c r="K3073" s="41"/>
      <c r="L3073" s="41">
        <v>47166900</v>
      </c>
      <c r="M3073" s="63"/>
      <c r="N3073" s="41">
        <v>44001807.859999999</v>
      </c>
    </row>
    <row r="3074" spans="1:14">
      <c r="A3074" s="157" t="s">
        <v>12</v>
      </c>
      <c r="B3074" s="157" t="s">
        <v>994</v>
      </c>
      <c r="C3074" s="176" t="s">
        <v>660</v>
      </c>
      <c r="D3074" s="131"/>
      <c r="E3074" s="176" t="s">
        <v>7</v>
      </c>
      <c r="F3074" s="158"/>
      <c r="G3074" s="176" t="s">
        <v>7</v>
      </c>
      <c r="H3074" s="157" t="s">
        <v>12</v>
      </c>
      <c r="I3074" s="157" t="s">
        <v>994</v>
      </c>
      <c r="J3074" s="176" t="s">
        <v>660</v>
      </c>
      <c r="K3074" s="131"/>
      <c r="L3074" s="176" t="s">
        <v>7</v>
      </c>
      <c r="M3074" s="158"/>
      <c r="N3074" s="176" t="s">
        <v>7</v>
      </c>
    </row>
    <row r="3075" spans="1:14">
      <c r="A3075" s="52"/>
      <c r="C3075" s="115"/>
      <c r="D3075" s="115"/>
      <c r="E3075" s="132"/>
      <c r="F3075" s="77"/>
      <c r="G3075" s="115"/>
      <c r="H3075" s="52">
        <v>711</v>
      </c>
      <c r="I3075" s="16" t="s">
        <v>303</v>
      </c>
      <c r="J3075" s="41">
        <f>SUM(J3077:J3103)</f>
        <v>1261100</v>
      </c>
      <c r="K3075" s="41"/>
      <c r="L3075" s="41">
        <f>SUM(L3077:L3103)</f>
        <v>1266100</v>
      </c>
      <c r="M3075" s="63"/>
      <c r="N3075" s="41">
        <f>SUM(N3077:N3103)</f>
        <v>1183527.8899999999</v>
      </c>
    </row>
    <row r="3076" spans="1:14">
      <c r="A3076" s="157"/>
      <c r="B3076" s="157"/>
      <c r="C3076" s="176"/>
      <c r="D3076" s="131"/>
      <c r="E3076" s="176"/>
      <c r="F3076" s="158"/>
      <c r="G3076" s="176"/>
      <c r="H3076" s="157" t="s">
        <v>12</v>
      </c>
      <c r="I3076" s="157" t="s">
        <v>994</v>
      </c>
      <c r="J3076" s="176" t="s">
        <v>660</v>
      </c>
      <c r="K3076" s="131"/>
      <c r="L3076" s="176" t="s">
        <v>7</v>
      </c>
      <c r="M3076" s="158"/>
      <c r="N3076" s="176" t="s">
        <v>7</v>
      </c>
    </row>
    <row r="3077" spans="1:14">
      <c r="A3077" s="52"/>
      <c r="C3077" s="115"/>
      <c r="D3077" s="115"/>
      <c r="E3077" s="132"/>
      <c r="F3077" s="77"/>
      <c r="G3077" s="115"/>
      <c r="H3077" s="52" t="s">
        <v>1456</v>
      </c>
      <c r="I3077" s="16" t="s">
        <v>1353</v>
      </c>
      <c r="J3077" s="79">
        <v>938000</v>
      </c>
      <c r="K3077" s="79"/>
      <c r="L3077" s="79">
        <v>938000</v>
      </c>
      <c r="M3077" s="63"/>
      <c r="N3077" s="79">
        <v>912296.58</v>
      </c>
    </row>
    <row r="3078" spans="1:14">
      <c r="A3078" s="50"/>
      <c r="C3078" s="115"/>
      <c r="D3078" s="115"/>
      <c r="E3078" s="41"/>
      <c r="F3078" s="77"/>
      <c r="G3078" s="115"/>
      <c r="H3078" s="50"/>
      <c r="I3078" s="16"/>
      <c r="J3078" s="79">
        <v>0</v>
      </c>
      <c r="K3078" s="79"/>
      <c r="L3078" s="79">
        <v>0</v>
      </c>
      <c r="M3078" s="63"/>
      <c r="N3078" s="79">
        <v>0</v>
      </c>
    </row>
    <row r="3079" spans="1:14">
      <c r="A3079" s="52"/>
      <c r="C3079" s="115"/>
      <c r="D3079" s="115"/>
      <c r="E3079" s="41"/>
      <c r="F3079" s="77"/>
      <c r="G3079" s="115"/>
      <c r="H3079" s="52" t="s">
        <v>102</v>
      </c>
      <c r="I3079" s="16" t="s">
        <v>1354</v>
      </c>
      <c r="J3079" s="79">
        <v>7000</v>
      </c>
      <c r="K3079" s="79"/>
      <c r="L3079" s="79">
        <v>8500</v>
      </c>
      <c r="M3079" s="63"/>
      <c r="N3079" s="79">
        <v>6576</v>
      </c>
    </row>
    <row r="3080" spans="1:14">
      <c r="A3080" s="52"/>
      <c r="C3080" s="115"/>
      <c r="D3080" s="115"/>
      <c r="E3080" s="41"/>
      <c r="F3080" s="77"/>
      <c r="G3080" s="115"/>
      <c r="H3080" s="52"/>
      <c r="I3080" s="16"/>
      <c r="J3080" s="79">
        <v>0</v>
      </c>
      <c r="K3080" s="79"/>
      <c r="L3080" s="79">
        <v>0</v>
      </c>
      <c r="M3080" s="63"/>
      <c r="N3080" s="79">
        <v>0</v>
      </c>
    </row>
    <row r="3081" spans="1:14">
      <c r="A3081" s="52"/>
      <c r="C3081" s="115"/>
      <c r="D3081" s="115"/>
      <c r="E3081" s="41"/>
      <c r="F3081" s="77"/>
      <c r="G3081" s="115"/>
      <c r="H3081" s="52" t="s">
        <v>1917</v>
      </c>
      <c r="I3081" s="16" t="s">
        <v>1355</v>
      </c>
      <c r="J3081" s="79">
        <v>9200</v>
      </c>
      <c r="K3081" s="79"/>
      <c r="L3081" s="79">
        <v>6500</v>
      </c>
      <c r="M3081" s="63"/>
      <c r="N3081" s="79">
        <v>8687.73</v>
      </c>
    </row>
    <row r="3082" spans="1:14">
      <c r="A3082" s="52"/>
      <c r="C3082" s="115"/>
      <c r="D3082" s="115"/>
      <c r="E3082" s="41"/>
      <c r="F3082" s="77"/>
      <c r="G3082" s="115"/>
      <c r="H3082" s="52"/>
      <c r="I3082" s="16"/>
      <c r="J3082" s="79">
        <v>0</v>
      </c>
      <c r="K3082" s="79"/>
      <c r="L3082" s="79">
        <v>0</v>
      </c>
      <c r="M3082" s="63"/>
      <c r="N3082" s="79">
        <v>0</v>
      </c>
    </row>
    <row r="3083" spans="1:14">
      <c r="A3083" s="52"/>
      <c r="C3083" s="115"/>
      <c r="D3083" s="115"/>
      <c r="E3083" s="41"/>
      <c r="F3083" s="77"/>
      <c r="G3083" s="115"/>
      <c r="H3083" s="52" t="s">
        <v>330</v>
      </c>
      <c r="I3083" s="16" t="s">
        <v>1357</v>
      </c>
      <c r="J3083" s="79">
        <v>6000</v>
      </c>
      <c r="K3083" s="79"/>
      <c r="L3083" s="79">
        <v>11000</v>
      </c>
      <c r="M3083" s="63"/>
      <c r="N3083" s="79">
        <v>2958.67</v>
      </c>
    </row>
    <row r="3084" spans="1:14">
      <c r="A3084" s="52"/>
      <c r="C3084" s="41" t="s">
        <v>11</v>
      </c>
      <c r="D3084" s="41"/>
      <c r="E3084" s="41"/>
      <c r="F3084" s="75"/>
      <c r="G3084" s="41" t="s">
        <v>11</v>
      </c>
      <c r="H3084" s="52"/>
      <c r="I3084" s="16"/>
      <c r="J3084" s="79">
        <v>0</v>
      </c>
      <c r="K3084" s="79"/>
      <c r="L3084" s="79">
        <v>0</v>
      </c>
      <c r="M3084" s="63"/>
      <c r="N3084" s="79">
        <v>0</v>
      </c>
    </row>
    <row r="3085" spans="1:14">
      <c r="A3085" s="52"/>
      <c r="C3085" s="115"/>
      <c r="D3085" s="115"/>
      <c r="E3085" s="79"/>
      <c r="F3085" s="77"/>
      <c r="G3085" s="115"/>
      <c r="H3085" s="52" t="s">
        <v>331</v>
      </c>
      <c r="I3085" s="16" t="s">
        <v>1026</v>
      </c>
      <c r="J3085" s="79">
        <v>60000</v>
      </c>
      <c r="K3085" s="79"/>
      <c r="L3085" s="79">
        <v>47000</v>
      </c>
      <c r="M3085" s="63"/>
      <c r="N3085" s="79">
        <v>56091.98</v>
      </c>
    </row>
    <row r="3086" spans="1:14">
      <c r="A3086" s="52"/>
      <c r="C3086" s="115"/>
      <c r="D3086" s="115"/>
      <c r="E3086" s="79"/>
      <c r="F3086" s="77"/>
      <c r="G3086" s="115"/>
      <c r="H3086" s="52"/>
      <c r="I3086" s="16"/>
      <c r="J3086" s="79">
        <v>0</v>
      </c>
      <c r="K3086" s="79"/>
      <c r="L3086" s="79">
        <v>0</v>
      </c>
      <c r="M3086" s="63"/>
      <c r="N3086" s="79">
        <v>0</v>
      </c>
    </row>
    <row r="3087" spans="1:14">
      <c r="A3087" s="52"/>
      <c r="C3087" s="115"/>
      <c r="D3087" s="115"/>
      <c r="E3087" s="110"/>
      <c r="F3087" s="77"/>
      <c r="G3087" s="115"/>
      <c r="H3087" s="52" t="s">
        <v>1920</v>
      </c>
      <c r="I3087" s="16" t="s">
        <v>1358</v>
      </c>
      <c r="J3087" s="79">
        <v>17500</v>
      </c>
      <c r="K3087" s="79"/>
      <c r="L3087" s="79">
        <v>17000</v>
      </c>
      <c r="M3087" s="63"/>
      <c r="N3087" s="79">
        <v>16124.61</v>
      </c>
    </row>
    <row r="3088" spans="1:14">
      <c r="A3088" s="52"/>
      <c r="C3088" s="115"/>
      <c r="D3088" s="115"/>
      <c r="E3088" s="136"/>
      <c r="F3088" s="77"/>
      <c r="G3088" s="115"/>
      <c r="H3088" s="52"/>
      <c r="I3088" s="16"/>
      <c r="J3088" s="79">
        <v>0</v>
      </c>
      <c r="K3088" s="79"/>
      <c r="L3088" s="79">
        <v>0</v>
      </c>
      <c r="M3088" s="63"/>
      <c r="N3088" s="79">
        <v>0</v>
      </c>
    </row>
    <row r="3089" spans="1:14">
      <c r="A3089" s="52"/>
      <c r="C3089" s="137"/>
      <c r="D3089" s="137"/>
      <c r="E3089" s="115"/>
      <c r="F3089" s="138"/>
      <c r="G3089" s="137"/>
      <c r="H3089" s="50" t="s">
        <v>1921</v>
      </c>
      <c r="I3089" s="16" t="s">
        <v>1359</v>
      </c>
      <c r="J3089" s="79"/>
      <c r="K3089" s="79"/>
      <c r="L3089" s="79">
        <v>1800</v>
      </c>
      <c r="M3089" s="63"/>
      <c r="N3089" s="79">
        <v>0</v>
      </c>
    </row>
    <row r="3090" spans="1:14">
      <c r="A3090" s="52"/>
      <c r="C3090" s="137"/>
      <c r="D3090" s="137"/>
      <c r="E3090" s="136"/>
      <c r="F3090" s="138"/>
      <c r="G3090" s="137"/>
      <c r="H3090" s="50"/>
      <c r="I3090" s="16"/>
      <c r="J3090" s="79">
        <v>0</v>
      </c>
      <c r="K3090" s="79"/>
      <c r="L3090" s="79">
        <v>0</v>
      </c>
      <c r="M3090" s="63"/>
      <c r="N3090" s="79">
        <v>0</v>
      </c>
    </row>
    <row r="3091" spans="1:14">
      <c r="A3091" s="50"/>
      <c r="C3091" s="137"/>
      <c r="D3091" s="137"/>
      <c r="E3091" s="115"/>
      <c r="F3091" s="138"/>
      <c r="G3091" s="137"/>
      <c r="H3091" s="50" t="s">
        <v>1217</v>
      </c>
      <c r="I3091" s="16" t="s">
        <v>1360</v>
      </c>
      <c r="J3091" s="79">
        <v>50000</v>
      </c>
      <c r="K3091" s="79"/>
      <c r="L3091" s="79">
        <v>80000</v>
      </c>
      <c r="M3091" s="63"/>
      <c r="N3091" s="79">
        <v>14843.46</v>
      </c>
    </row>
    <row r="3092" spans="1:14">
      <c r="A3092" s="52"/>
      <c r="C3092" s="137"/>
      <c r="D3092" s="137"/>
      <c r="E3092" s="115"/>
      <c r="F3092" s="138"/>
      <c r="G3092" s="137"/>
      <c r="H3092" s="52"/>
      <c r="I3092" s="16"/>
      <c r="J3092" s="79">
        <v>0</v>
      </c>
      <c r="K3092" s="79"/>
      <c r="L3092" s="79">
        <v>0</v>
      </c>
      <c r="M3092" s="63"/>
      <c r="N3092" s="79">
        <v>0</v>
      </c>
    </row>
    <row r="3093" spans="1:14">
      <c r="A3093" s="52"/>
      <c r="C3093" s="137"/>
      <c r="D3093" s="137"/>
      <c r="E3093" s="115"/>
      <c r="F3093" s="138"/>
      <c r="G3093" s="137"/>
      <c r="H3093" s="52" t="s">
        <v>332</v>
      </c>
      <c r="I3093" s="16" t="s">
        <v>1361</v>
      </c>
      <c r="J3093" s="79">
        <v>48700</v>
      </c>
      <c r="K3093" s="79"/>
      <c r="L3093" s="79">
        <v>42000</v>
      </c>
      <c r="M3093" s="63"/>
      <c r="N3093" s="79">
        <v>48224.67</v>
      </c>
    </row>
    <row r="3094" spans="1:14">
      <c r="A3094" s="52"/>
      <c r="C3094" s="137"/>
      <c r="D3094" s="137"/>
      <c r="E3094" s="115"/>
      <c r="F3094" s="138"/>
      <c r="G3094" s="137"/>
      <c r="H3094" s="52"/>
      <c r="I3094" s="16"/>
      <c r="J3094" s="79">
        <v>0</v>
      </c>
      <c r="K3094" s="79"/>
      <c r="L3094" s="79">
        <v>0</v>
      </c>
      <c r="M3094" s="63"/>
      <c r="N3094" s="79">
        <v>0</v>
      </c>
    </row>
    <row r="3095" spans="1:14">
      <c r="A3095" s="52"/>
      <c r="C3095" s="137"/>
      <c r="D3095" s="137"/>
      <c r="E3095" s="115"/>
      <c r="F3095" s="138"/>
      <c r="G3095" s="137"/>
      <c r="H3095" s="52" t="s">
        <v>452</v>
      </c>
      <c r="I3095" s="16" t="s">
        <v>648</v>
      </c>
      <c r="J3095" s="79">
        <v>8000</v>
      </c>
      <c r="K3095" s="79"/>
      <c r="L3095" s="79">
        <v>8000</v>
      </c>
      <c r="M3095" s="63"/>
      <c r="N3095" s="79">
        <v>7605.22</v>
      </c>
    </row>
    <row r="3096" spans="1:14">
      <c r="A3096" s="52"/>
      <c r="C3096" s="137"/>
      <c r="D3096" s="137"/>
      <c r="E3096" s="115"/>
      <c r="F3096" s="138"/>
      <c r="G3096" s="137"/>
      <c r="H3096" s="52"/>
      <c r="I3096" s="16"/>
      <c r="J3096" s="79">
        <v>0</v>
      </c>
      <c r="K3096" s="79"/>
      <c r="L3096" s="79">
        <v>0</v>
      </c>
      <c r="M3096" s="63"/>
      <c r="N3096" s="79">
        <v>0</v>
      </c>
    </row>
    <row r="3097" spans="1:14">
      <c r="A3097" s="52"/>
      <c r="C3097" s="137"/>
      <c r="D3097" s="137"/>
      <c r="E3097" s="115"/>
      <c r="F3097" s="138"/>
      <c r="G3097" s="137"/>
      <c r="H3097" s="52" t="s">
        <v>453</v>
      </c>
      <c r="I3097" s="16" t="s">
        <v>304</v>
      </c>
      <c r="J3097" s="79">
        <v>21000</v>
      </c>
      <c r="K3097" s="79"/>
      <c r="L3097" s="79">
        <v>21000</v>
      </c>
      <c r="M3097" s="63"/>
      <c r="N3097" s="79">
        <v>36613.47</v>
      </c>
    </row>
    <row r="3098" spans="1:14">
      <c r="A3098" s="52"/>
      <c r="C3098" s="137"/>
      <c r="D3098" s="137"/>
      <c r="E3098" s="115"/>
      <c r="F3098" s="138"/>
      <c r="G3098" s="137"/>
      <c r="H3098" s="52"/>
      <c r="I3098" s="16"/>
      <c r="J3098" s="79">
        <v>0</v>
      </c>
      <c r="K3098" s="79"/>
      <c r="L3098" s="79">
        <v>0</v>
      </c>
      <c r="M3098" s="63"/>
      <c r="N3098" s="79">
        <v>0</v>
      </c>
    </row>
    <row r="3099" spans="1:14">
      <c r="A3099" s="52"/>
      <c r="C3099" s="137"/>
      <c r="D3099" s="137"/>
      <c r="E3099" s="115"/>
      <c r="F3099" s="138"/>
      <c r="G3099" s="137"/>
      <c r="H3099" s="52" t="s">
        <v>454</v>
      </c>
      <c r="I3099" s="16" t="s">
        <v>1364</v>
      </c>
      <c r="J3099" s="79">
        <v>13000</v>
      </c>
      <c r="K3099" s="79"/>
      <c r="L3099" s="79">
        <v>13000</v>
      </c>
      <c r="M3099" s="63"/>
      <c r="N3099" s="79">
        <v>12800.87</v>
      </c>
    </row>
    <row r="3100" spans="1:14">
      <c r="A3100" s="52"/>
      <c r="C3100" s="137"/>
      <c r="D3100" s="137"/>
      <c r="E3100" s="115"/>
      <c r="F3100" s="138"/>
      <c r="G3100" s="137"/>
      <c r="H3100" s="52"/>
      <c r="I3100" s="16"/>
      <c r="J3100" s="79">
        <v>0</v>
      </c>
      <c r="K3100" s="79"/>
      <c r="L3100" s="79">
        <v>0</v>
      </c>
      <c r="M3100" s="63"/>
      <c r="N3100" s="79">
        <v>0</v>
      </c>
    </row>
    <row r="3101" spans="1:14">
      <c r="A3101" s="52"/>
      <c r="C3101" s="137"/>
      <c r="D3101" s="137"/>
      <c r="E3101" s="41"/>
      <c r="F3101" s="138"/>
      <c r="G3101" s="137"/>
      <c r="H3101" s="52" t="s">
        <v>1927</v>
      </c>
      <c r="I3101" s="16" t="s">
        <v>818</v>
      </c>
      <c r="J3101" s="79">
        <v>13700</v>
      </c>
      <c r="K3101" s="79"/>
      <c r="L3101" s="79">
        <v>12100</v>
      </c>
      <c r="M3101" s="63"/>
      <c r="N3101" s="79">
        <v>13003.7</v>
      </c>
    </row>
    <row r="3102" spans="1:14">
      <c r="A3102" s="52"/>
      <c r="C3102" s="137"/>
      <c r="D3102" s="137"/>
      <c r="E3102" s="115"/>
      <c r="F3102" s="138"/>
      <c r="G3102" s="137"/>
      <c r="H3102" s="52" t="s">
        <v>1928</v>
      </c>
      <c r="I3102" s="16" t="s">
        <v>1366</v>
      </c>
      <c r="J3102" s="79">
        <v>69000</v>
      </c>
      <c r="K3102" s="79"/>
      <c r="L3102" s="79">
        <v>58700</v>
      </c>
      <c r="M3102" s="63"/>
      <c r="N3102" s="79">
        <v>58632.03</v>
      </c>
    </row>
    <row r="3103" spans="1:14">
      <c r="A3103" s="50"/>
      <c r="C3103" s="137"/>
      <c r="D3103" s="137"/>
      <c r="E3103" s="115"/>
      <c r="F3103" s="138"/>
      <c r="G3103" s="137"/>
      <c r="H3103" s="50" t="s">
        <v>277</v>
      </c>
      <c r="I3103" s="16" t="s">
        <v>784</v>
      </c>
      <c r="J3103" s="79"/>
      <c r="K3103" s="79"/>
      <c r="L3103" s="79">
        <v>1500</v>
      </c>
      <c r="M3103" s="63"/>
      <c r="N3103" s="79">
        <v>-10931.1</v>
      </c>
    </row>
    <row r="3104" spans="1:14">
      <c r="A3104" s="50"/>
      <c r="C3104" s="137"/>
      <c r="D3104" s="137"/>
      <c r="E3104" s="115"/>
      <c r="F3104" s="138"/>
      <c r="G3104" s="137"/>
      <c r="H3104" s="50"/>
      <c r="I3104" s="16"/>
      <c r="J3104" s="41"/>
      <c r="K3104" s="41"/>
      <c r="L3104" s="41"/>
      <c r="M3104" s="41"/>
      <c r="N3104" s="79"/>
    </row>
    <row r="3105" spans="1:15">
      <c r="A3105" s="52" t="s">
        <v>154</v>
      </c>
      <c r="B3105" s="16" t="s">
        <v>286</v>
      </c>
      <c r="C3105" s="79">
        <f>SUM(C3133)</f>
        <v>236000</v>
      </c>
      <c r="D3105" s="79"/>
      <c r="E3105" s="79">
        <f>SUM(E3133)</f>
        <v>207000</v>
      </c>
      <c r="F3105" s="63"/>
      <c r="G3105" s="79">
        <f>SUM(G3133)</f>
        <v>235440.63</v>
      </c>
      <c r="H3105" s="52" t="s">
        <v>1316</v>
      </c>
      <c r="I3105" s="16" t="s">
        <v>305</v>
      </c>
      <c r="J3105" s="41">
        <f>SUM(J3107:J3158)</f>
        <v>44639500</v>
      </c>
      <c r="K3105" s="41"/>
      <c r="L3105" s="41">
        <f>SUM(L3107:L3158)</f>
        <v>42324300</v>
      </c>
      <c r="M3105" s="63"/>
      <c r="N3105" s="41">
        <f>SUM(N3107:N3158)</f>
        <v>39271155.93</v>
      </c>
    </row>
    <row r="3106" spans="1:15">
      <c r="A3106" s="157" t="s">
        <v>12</v>
      </c>
      <c r="B3106" s="157" t="s">
        <v>994</v>
      </c>
      <c r="C3106" s="176" t="s">
        <v>660</v>
      </c>
      <c r="D3106" s="131"/>
      <c r="E3106" s="176" t="s">
        <v>7</v>
      </c>
      <c r="F3106" s="158"/>
      <c r="G3106" s="176" t="s">
        <v>7</v>
      </c>
      <c r="H3106" s="157" t="s">
        <v>12</v>
      </c>
      <c r="I3106" s="157" t="s">
        <v>994</v>
      </c>
      <c r="J3106" s="176" t="s">
        <v>660</v>
      </c>
      <c r="K3106" s="131"/>
      <c r="L3106" s="176" t="s">
        <v>7</v>
      </c>
      <c r="M3106" s="158"/>
      <c r="N3106" s="176" t="s">
        <v>7</v>
      </c>
    </row>
    <row r="3107" spans="1:15">
      <c r="A3107" s="52"/>
      <c r="C3107" s="41"/>
      <c r="D3107" s="41"/>
      <c r="E3107" s="137"/>
      <c r="F3107" s="75"/>
      <c r="G3107" s="41"/>
      <c r="H3107" s="52" t="s">
        <v>1317</v>
      </c>
      <c r="I3107" s="16" t="s">
        <v>1353</v>
      </c>
      <c r="J3107" s="79">
        <v>2860700</v>
      </c>
      <c r="K3107" s="79"/>
      <c r="L3107" s="79">
        <v>2774000</v>
      </c>
      <c r="M3107" s="63"/>
      <c r="N3107" s="79">
        <v>2725077.4</v>
      </c>
    </row>
    <row r="3108" spans="1:15">
      <c r="A3108" s="52"/>
      <c r="C3108" s="41"/>
      <c r="D3108" s="41"/>
      <c r="E3108" s="137"/>
      <c r="F3108" s="75"/>
      <c r="G3108" s="41"/>
      <c r="H3108" s="52"/>
      <c r="I3108" s="16"/>
      <c r="J3108" s="79">
        <v>0</v>
      </c>
      <c r="K3108" s="79"/>
      <c r="L3108" s="79">
        <v>0</v>
      </c>
      <c r="M3108" s="63"/>
      <c r="N3108" s="79">
        <v>0</v>
      </c>
    </row>
    <row r="3109" spans="1:15">
      <c r="A3109" s="50"/>
      <c r="C3109" s="104"/>
      <c r="D3109" s="104"/>
      <c r="E3109" s="137"/>
      <c r="F3109" s="47"/>
      <c r="G3109" s="104"/>
      <c r="H3109" s="50" t="s">
        <v>1318</v>
      </c>
      <c r="I3109" s="16" t="s">
        <v>1369</v>
      </c>
      <c r="J3109" s="79">
        <v>360000</v>
      </c>
      <c r="K3109" s="79"/>
      <c r="L3109" s="79">
        <v>360000</v>
      </c>
      <c r="M3109" s="63"/>
      <c r="N3109" s="79">
        <v>353212.71</v>
      </c>
    </row>
    <row r="3110" spans="1:15">
      <c r="A3110" s="50"/>
      <c r="C3110" s="104"/>
      <c r="D3110" s="104"/>
      <c r="E3110" s="137"/>
      <c r="F3110" s="47"/>
      <c r="G3110" s="104"/>
      <c r="H3110" s="50"/>
      <c r="I3110" s="16"/>
      <c r="J3110" s="79">
        <v>0</v>
      </c>
      <c r="K3110" s="79"/>
      <c r="L3110" s="79">
        <v>0</v>
      </c>
      <c r="M3110" s="63"/>
      <c r="N3110" s="79">
        <v>0</v>
      </c>
    </row>
    <row r="3111" spans="1:15">
      <c r="A3111" s="56"/>
      <c r="C3111" s="115"/>
      <c r="D3111" s="115"/>
      <c r="E3111" s="137"/>
      <c r="F3111" s="77"/>
      <c r="G3111" s="115"/>
      <c r="H3111" s="56" t="s">
        <v>694</v>
      </c>
      <c r="I3111" s="16" t="s">
        <v>306</v>
      </c>
      <c r="J3111" s="79">
        <v>2400000</v>
      </c>
      <c r="K3111" s="79"/>
      <c r="L3111" s="79">
        <v>2485000</v>
      </c>
      <c r="M3111" s="63"/>
      <c r="N3111" s="79">
        <v>2474662.62</v>
      </c>
    </row>
    <row r="3112" spans="1:15">
      <c r="A3112" s="62"/>
      <c r="C3112" s="41"/>
      <c r="D3112" s="41"/>
      <c r="E3112" s="137"/>
      <c r="F3112" s="75"/>
      <c r="G3112" s="41"/>
      <c r="H3112" s="64"/>
      <c r="I3112" s="16"/>
      <c r="J3112" s="79">
        <v>0</v>
      </c>
      <c r="K3112" s="79"/>
      <c r="L3112" s="79">
        <v>0</v>
      </c>
      <c r="M3112" s="63"/>
      <c r="N3112" s="79">
        <v>0</v>
      </c>
    </row>
    <row r="3113" spans="1:15">
      <c r="A3113" s="56"/>
      <c r="C3113" s="41"/>
      <c r="D3113" s="41"/>
      <c r="E3113" s="137"/>
      <c r="F3113" s="75"/>
      <c r="G3113" s="41"/>
      <c r="H3113" s="56">
        <v>2.2109999999999999</v>
      </c>
      <c r="I3113" s="16" t="s">
        <v>1622</v>
      </c>
      <c r="J3113" s="79">
        <v>10000</v>
      </c>
      <c r="K3113" s="79"/>
      <c r="L3113" s="79">
        <v>40000</v>
      </c>
      <c r="M3113" s="63"/>
      <c r="N3113" s="79">
        <v>9843.83</v>
      </c>
    </row>
    <row r="3114" spans="1:15">
      <c r="A3114" s="56"/>
      <c r="C3114" s="41"/>
      <c r="D3114" s="41"/>
      <c r="E3114" s="137"/>
      <c r="F3114" s="75"/>
      <c r="G3114" s="41"/>
      <c r="H3114" s="56"/>
      <c r="I3114" s="16"/>
      <c r="J3114" s="79">
        <v>0</v>
      </c>
      <c r="K3114" s="79"/>
      <c r="L3114" s="79">
        <v>0</v>
      </c>
      <c r="M3114" s="63"/>
      <c r="N3114" s="79">
        <v>0</v>
      </c>
    </row>
    <row r="3115" spans="1:15">
      <c r="A3115" s="62"/>
      <c r="C3115" s="41"/>
      <c r="D3115" s="41"/>
      <c r="E3115" s="137"/>
      <c r="F3115" s="75"/>
      <c r="G3115" s="41"/>
      <c r="H3115" s="56" t="s">
        <v>695</v>
      </c>
      <c r="I3115" s="16" t="s">
        <v>1089</v>
      </c>
      <c r="J3115" s="79">
        <v>400000</v>
      </c>
      <c r="K3115" s="79"/>
      <c r="L3115" s="79">
        <v>600000</v>
      </c>
      <c r="M3115" s="63"/>
      <c r="N3115" s="79">
        <v>565003.55000000005</v>
      </c>
      <c r="O3115" s="100"/>
    </row>
    <row r="3116" spans="1:15">
      <c r="A3116" s="62"/>
      <c r="C3116" s="41"/>
      <c r="D3116" s="41"/>
      <c r="E3116" s="137"/>
      <c r="F3116" s="75"/>
      <c r="G3116" s="41"/>
      <c r="H3116" s="56"/>
      <c r="I3116" s="16"/>
      <c r="J3116" s="79">
        <v>0</v>
      </c>
      <c r="K3116" s="79"/>
      <c r="L3116" s="79">
        <v>0</v>
      </c>
      <c r="M3116" s="63"/>
      <c r="N3116" s="79">
        <v>0</v>
      </c>
    </row>
    <row r="3117" spans="1:15">
      <c r="A3117" s="50"/>
      <c r="C3117" s="41"/>
      <c r="D3117" s="41"/>
      <c r="E3117" s="137"/>
      <c r="F3117" s="75"/>
      <c r="G3117" s="41"/>
      <c r="H3117" s="50" t="s">
        <v>696</v>
      </c>
      <c r="I3117" s="16" t="s">
        <v>1355</v>
      </c>
      <c r="J3117" s="79">
        <v>15100</v>
      </c>
      <c r="K3117" s="79"/>
      <c r="L3117" s="79">
        <v>12500</v>
      </c>
      <c r="M3117" s="63"/>
      <c r="N3117" s="79">
        <v>14337.07</v>
      </c>
    </row>
    <row r="3118" spans="1:15">
      <c r="A3118" s="50"/>
      <c r="C3118" s="41"/>
      <c r="D3118" s="41"/>
      <c r="E3118" s="137"/>
      <c r="F3118" s="75"/>
      <c r="G3118" s="41"/>
      <c r="H3118" s="50"/>
      <c r="I3118" s="16"/>
      <c r="J3118" s="79">
        <v>0</v>
      </c>
      <c r="K3118" s="79"/>
      <c r="L3118" s="79">
        <v>0</v>
      </c>
      <c r="M3118" s="63"/>
      <c r="N3118" s="79">
        <v>0</v>
      </c>
    </row>
    <row r="3119" spans="1:15">
      <c r="A3119" s="50"/>
      <c r="C3119" s="41"/>
      <c r="D3119" s="41"/>
      <c r="E3119" s="79"/>
      <c r="F3119" s="75"/>
      <c r="G3119" s="41"/>
      <c r="H3119" s="50" t="s">
        <v>697</v>
      </c>
      <c r="I3119" s="16" t="s">
        <v>1090</v>
      </c>
      <c r="J3119" s="79">
        <v>31200</v>
      </c>
      <c r="K3119" s="79"/>
      <c r="L3119" s="79">
        <v>32000</v>
      </c>
      <c r="M3119" s="63"/>
      <c r="N3119" s="79">
        <v>29445.62</v>
      </c>
    </row>
    <row r="3120" spans="1:15">
      <c r="A3120" s="50"/>
      <c r="C3120" s="41"/>
      <c r="D3120" s="41"/>
      <c r="E3120" s="136"/>
      <c r="F3120" s="75"/>
      <c r="G3120" s="41"/>
      <c r="H3120" s="50"/>
      <c r="I3120" s="16"/>
      <c r="J3120" s="79">
        <v>0</v>
      </c>
      <c r="K3120" s="79"/>
      <c r="L3120" s="79">
        <v>0</v>
      </c>
      <c r="M3120" s="63"/>
      <c r="N3120" s="79">
        <v>0</v>
      </c>
    </row>
    <row r="3121" spans="1:14">
      <c r="A3121" s="50"/>
      <c r="C3121" s="41"/>
      <c r="D3121" s="41"/>
      <c r="E3121" s="41"/>
      <c r="F3121" s="75"/>
      <c r="G3121" s="41"/>
      <c r="H3121" s="50" t="s">
        <v>698</v>
      </c>
      <c r="I3121" s="16" t="s">
        <v>1026</v>
      </c>
      <c r="J3121" s="79">
        <v>260000</v>
      </c>
      <c r="K3121" s="79"/>
      <c r="L3121" s="79">
        <v>192000</v>
      </c>
      <c r="M3121" s="63"/>
      <c r="N3121" s="79">
        <v>254291.17</v>
      </c>
    </row>
    <row r="3122" spans="1:14">
      <c r="A3122" s="50"/>
      <c r="C3122" s="41"/>
      <c r="D3122" s="41"/>
      <c r="E3122" s="41"/>
      <c r="F3122" s="75"/>
      <c r="G3122" s="41"/>
      <c r="H3122" s="50"/>
      <c r="I3122" s="16"/>
      <c r="J3122" s="79">
        <v>0</v>
      </c>
      <c r="K3122" s="79"/>
      <c r="L3122" s="79">
        <v>0</v>
      </c>
      <c r="M3122" s="63"/>
      <c r="N3122" s="79">
        <v>0</v>
      </c>
    </row>
    <row r="3123" spans="1:14">
      <c r="A3123" s="50"/>
      <c r="C3123" s="41"/>
      <c r="D3123" s="41"/>
      <c r="E3123" s="104"/>
      <c r="F3123" s="75"/>
      <c r="G3123" s="41"/>
      <c r="H3123" s="50" t="s">
        <v>699</v>
      </c>
      <c r="I3123" s="16" t="s">
        <v>1358</v>
      </c>
      <c r="J3123" s="79">
        <v>15000</v>
      </c>
      <c r="K3123" s="79"/>
      <c r="L3123" s="79">
        <v>15000</v>
      </c>
      <c r="M3123" s="63"/>
      <c r="N3123" s="79">
        <v>19449.240000000002</v>
      </c>
    </row>
    <row r="3124" spans="1:14">
      <c r="A3124" s="62"/>
      <c r="C3124" s="41"/>
      <c r="D3124" s="41"/>
      <c r="E3124" s="104"/>
      <c r="F3124" s="75"/>
      <c r="G3124" s="41"/>
      <c r="H3124" s="62"/>
      <c r="I3124" s="16"/>
      <c r="J3124" s="79">
        <v>0</v>
      </c>
      <c r="K3124" s="79"/>
      <c r="L3124" s="79">
        <v>0</v>
      </c>
      <c r="M3124" s="63"/>
      <c r="N3124" s="79">
        <v>0</v>
      </c>
    </row>
    <row r="3125" spans="1:14">
      <c r="A3125" s="50"/>
      <c r="C3125" s="41"/>
      <c r="D3125" s="41"/>
      <c r="E3125" s="115"/>
      <c r="F3125" s="75"/>
      <c r="G3125" s="41"/>
      <c r="H3125" s="50" t="s">
        <v>1534</v>
      </c>
      <c r="I3125" s="16" t="s">
        <v>1091</v>
      </c>
      <c r="J3125" s="79">
        <v>300000</v>
      </c>
      <c r="K3125" s="79"/>
      <c r="L3125" s="79">
        <v>280000</v>
      </c>
      <c r="M3125" s="63"/>
      <c r="N3125" s="79">
        <v>188566.66</v>
      </c>
    </row>
    <row r="3126" spans="1:14">
      <c r="A3126" s="62"/>
      <c r="C3126" s="41"/>
      <c r="D3126" s="41"/>
      <c r="E3126" s="41"/>
      <c r="F3126" s="75"/>
      <c r="G3126" s="41"/>
      <c r="H3126" s="62"/>
      <c r="I3126" s="16"/>
      <c r="J3126" s="79">
        <v>0</v>
      </c>
      <c r="K3126" s="79"/>
      <c r="L3126" s="79">
        <v>0</v>
      </c>
      <c r="M3126" s="63"/>
      <c r="N3126" s="79">
        <v>0</v>
      </c>
    </row>
    <row r="3127" spans="1:14">
      <c r="A3127" s="50"/>
      <c r="C3127" s="41"/>
      <c r="D3127" s="41"/>
      <c r="E3127" s="41"/>
      <c r="F3127" s="75"/>
      <c r="G3127" s="41"/>
      <c r="H3127" s="50" t="s">
        <v>700</v>
      </c>
      <c r="I3127" s="16" t="s">
        <v>1361</v>
      </c>
      <c r="J3127" s="79">
        <v>59300</v>
      </c>
      <c r="K3127" s="79"/>
      <c r="L3127" s="79">
        <v>60000</v>
      </c>
      <c r="M3127" s="63"/>
      <c r="N3127" s="79">
        <v>58734.94</v>
      </c>
    </row>
    <row r="3128" spans="1:14">
      <c r="A3128" s="50"/>
      <c r="C3128" s="41"/>
      <c r="D3128" s="41"/>
      <c r="E3128" s="41"/>
      <c r="F3128" s="75"/>
      <c r="G3128" s="41"/>
      <c r="H3128" s="50"/>
      <c r="I3128" s="16"/>
      <c r="J3128" s="79">
        <v>0</v>
      </c>
      <c r="K3128" s="79"/>
      <c r="L3128" s="79">
        <v>0</v>
      </c>
      <c r="M3128" s="63"/>
      <c r="N3128" s="79">
        <v>0</v>
      </c>
    </row>
    <row r="3129" spans="1:14">
      <c r="A3129" s="50"/>
      <c r="C3129" s="41"/>
      <c r="D3129" s="41"/>
      <c r="E3129" s="41"/>
      <c r="F3129" s="75"/>
      <c r="G3129" s="41"/>
      <c r="H3129" s="50" t="s">
        <v>701</v>
      </c>
      <c r="I3129" s="16" t="s">
        <v>648</v>
      </c>
      <c r="J3129" s="79">
        <v>4400</v>
      </c>
      <c r="K3129" s="79"/>
      <c r="L3129" s="79">
        <v>4400</v>
      </c>
      <c r="M3129" s="63"/>
      <c r="N3129" s="79">
        <v>4125.13</v>
      </c>
    </row>
    <row r="3130" spans="1:14">
      <c r="A3130" s="50"/>
      <c r="C3130" s="41"/>
      <c r="D3130" s="41"/>
      <c r="E3130" s="41"/>
      <c r="F3130" s="75"/>
      <c r="G3130" s="41"/>
      <c r="H3130" s="50"/>
      <c r="I3130" s="16"/>
      <c r="J3130" s="79">
        <v>0</v>
      </c>
      <c r="K3130" s="79"/>
      <c r="L3130" s="79">
        <v>0</v>
      </c>
      <c r="M3130" s="63"/>
      <c r="N3130" s="79">
        <v>0</v>
      </c>
    </row>
    <row r="3131" spans="1:14">
      <c r="A3131" s="50"/>
      <c r="C3131" s="41"/>
      <c r="D3131" s="41"/>
      <c r="E3131" s="41"/>
      <c r="F3131" s="75"/>
      <c r="G3131" s="41"/>
      <c r="H3131" s="50" t="s">
        <v>702</v>
      </c>
      <c r="I3131" s="16" t="s">
        <v>1364</v>
      </c>
      <c r="J3131" s="79">
        <v>11300</v>
      </c>
      <c r="K3131" s="79"/>
      <c r="L3131" s="79">
        <v>11300</v>
      </c>
      <c r="M3131" s="63"/>
      <c r="N3131" s="79">
        <v>10725.35</v>
      </c>
    </row>
    <row r="3132" spans="1:14">
      <c r="A3132" s="50"/>
      <c r="C3132" s="41"/>
      <c r="D3132" s="41"/>
      <c r="E3132" s="41"/>
      <c r="F3132" s="75"/>
      <c r="G3132" s="41"/>
      <c r="H3132" s="50"/>
      <c r="I3132" s="16"/>
      <c r="J3132" s="79">
        <v>0</v>
      </c>
      <c r="K3132" s="79"/>
      <c r="L3132" s="79">
        <v>0</v>
      </c>
      <c r="M3132" s="63"/>
      <c r="N3132" s="79">
        <v>0</v>
      </c>
    </row>
    <row r="3133" spans="1:14">
      <c r="A3133" s="50" t="s">
        <v>1599</v>
      </c>
      <c r="B3133" s="16" t="s">
        <v>286</v>
      </c>
      <c r="C3133" s="79">
        <v>236000</v>
      </c>
      <c r="D3133" s="79"/>
      <c r="E3133" s="79">
        <v>207000</v>
      </c>
      <c r="F3133" s="63"/>
      <c r="G3133" s="79">
        <v>235440.63</v>
      </c>
      <c r="H3133" s="52" t="s">
        <v>953</v>
      </c>
      <c r="I3133" s="16" t="s">
        <v>1092</v>
      </c>
      <c r="J3133" s="79">
        <v>30000</v>
      </c>
      <c r="K3133" s="79"/>
      <c r="L3133" s="79">
        <v>50000</v>
      </c>
      <c r="M3133" s="63"/>
      <c r="N3133" s="79">
        <v>2550</v>
      </c>
    </row>
    <row r="3134" spans="1:14">
      <c r="A3134" s="52" t="s">
        <v>989</v>
      </c>
      <c r="B3134" s="16" t="s">
        <v>2177</v>
      </c>
      <c r="C3134" s="136" t="s">
        <v>9</v>
      </c>
      <c r="D3134" s="136"/>
      <c r="E3134" s="136" t="s">
        <v>10</v>
      </c>
      <c r="F3134" s="76"/>
      <c r="G3134" s="136" t="s">
        <v>9</v>
      </c>
      <c r="I3134" s="16"/>
      <c r="J3134" s="79">
        <v>0</v>
      </c>
      <c r="K3134" s="79"/>
      <c r="L3134" s="79">
        <v>0</v>
      </c>
      <c r="M3134" s="63"/>
      <c r="N3134" s="79">
        <v>0</v>
      </c>
    </row>
    <row r="3135" spans="1:14">
      <c r="A3135" s="52" t="s">
        <v>1106</v>
      </c>
      <c r="B3135" s="16" t="s">
        <v>287</v>
      </c>
      <c r="C3135" s="79">
        <v>30000</v>
      </c>
      <c r="D3135" s="79"/>
      <c r="E3135" s="132">
        <v>50000</v>
      </c>
      <c r="F3135" s="63"/>
      <c r="G3135" s="79">
        <v>48000.7</v>
      </c>
      <c r="H3135" s="50" t="s">
        <v>954</v>
      </c>
      <c r="I3135" s="16" t="s">
        <v>1093</v>
      </c>
      <c r="J3135" s="79">
        <v>100000</v>
      </c>
      <c r="K3135" s="79"/>
      <c r="L3135" s="79">
        <v>160000</v>
      </c>
      <c r="M3135" s="63"/>
      <c r="N3135" s="79">
        <v>76396.23</v>
      </c>
    </row>
    <row r="3136" spans="1:14">
      <c r="C3136" s="79">
        <v>0</v>
      </c>
      <c r="D3136" s="79"/>
      <c r="E3136" s="132">
        <v>0</v>
      </c>
      <c r="F3136" s="63"/>
      <c r="G3136" s="79">
        <v>0</v>
      </c>
      <c r="H3136" s="54"/>
      <c r="I3136" s="54"/>
      <c r="J3136" s="79">
        <v>0</v>
      </c>
      <c r="K3136" s="79"/>
      <c r="L3136" s="79">
        <v>0</v>
      </c>
      <c r="M3136" s="63"/>
      <c r="N3136" s="79">
        <v>0</v>
      </c>
    </row>
    <row r="3137" spans="1:15">
      <c r="A3137" s="50" t="s">
        <v>1515</v>
      </c>
      <c r="B3137" s="16" t="s">
        <v>278</v>
      </c>
      <c r="C3137" s="79">
        <v>30000</v>
      </c>
      <c r="D3137" s="79"/>
      <c r="E3137" s="132">
        <v>60000</v>
      </c>
      <c r="F3137" s="63"/>
      <c r="G3137" s="79">
        <v>49050</v>
      </c>
      <c r="H3137" s="52" t="s">
        <v>955</v>
      </c>
      <c r="I3137" s="16" t="s">
        <v>1094</v>
      </c>
      <c r="J3137" s="79">
        <v>499500</v>
      </c>
      <c r="K3137" s="79"/>
      <c r="L3137" s="79">
        <v>499500</v>
      </c>
      <c r="M3137" s="63"/>
      <c r="N3137" s="79">
        <v>474704.56</v>
      </c>
    </row>
    <row r="3138" spans="1:15">
      <c r="A3138" s="62"/>
      <c r="B3138" s="54"/>
      <c r="C3138" s="79">
        <v>0</v>
      </c>
      <c r="D3138" s="79"/>
      <c r="E3138" s="132">
        <v>0</v>
      </c>
      <c r="F3138" s="63"/>
      <c r="G3138" s="79">
        <v>0</v>
      </c>
      <c r="H3138" s="52"/>
      <c r="I3138" s="16"/>
      <c r="J3138" s="79">
        <v>0</v>
      </c>
      <c r="K3138" s="79"/>
      <c r="L3138" s="79">
        <v>0</v>
      </c>
      <c r="M3138" s="63"/>
      <c r="N3138" s="79">
        <v>0</v>
      </c>
    </row>
    <row r="3139" spans="1:15">
      <c r="A3139" s="50" t="s">
        <v>1600</v>
      </c>
      <c r="B3139" s="16" t="s">
        <v>279</v>
      </c>
      <c r="C3139" s="79">
        <v>72000</v>
      </c>
      <c r="D3139" s="79"/>
      <c r="E3139" s="132">
        <v>20000</v>
      </c>
      <c r="F3139" s="63"/>
      <c r="G3139" s="79">
        <v>61589.93</v>
      </c>
      <c r="H3139" s="52" t="s">
        <v>956</v>
      </c>
      <c r="I3139" s="16" t="s">
        <v>671</v>
      </c>
      <c r="J3139" s="79">
        <v>500000</v>
      </c>
      <c r="K3139" s="79"/>
      <c r="L3139" s="79">
        <v>600000</v>
      </c>
      <c r="M3139" s="63"/>
      <c r="N3139" s="79">
        <v>383552.42</v>
      </c>
    </row>
    <row r="3140" spans="1:15">
      <c r="C3140" s="115"/>
      <c r="D3140" s="115"/>
      <c r="E3140" s="41"/>
      <c r="F3140" s="63"/>
      <c r="G3140" s="115">
        <v>0</v>
      </c>
      <c r="H3140" s="52"/>
      <c r="I3140" s="16"/>
      <c r="J3140" s="79">
        <v>0</v>
      </c>
      <c r="K3140" s="79"/>
      <c r="L3140" s="79">
        <v>0</v>
      </c>
      <c r="M3140" s="63"/>
      <c r="N3140" s="79">
        <v>0</v>
      </c>
    </row>
    <row r="3141" spans="1:15">
      <c r="A3141" s="50" t="s">
        <v>2049</v>
      </c>
      <c r="B3141" s="16" t="s">
        <v>2050</v>
      </c>
      <c r="C3141" s="115">
        <v>27000</v>
      </c>
      <c r="D3141" s="115"/>
      <c r="E3141" s="41"/>
      <c r="F3141" s="63"/>
      <c r="G3141" s="115"/>
      <c r="H3141" s="52" t="s">
        <v>957</v>
      </c>
      <c r="I3141" s="16" t="s">
        <v>672</v>
      </c>
      <c r="J3141" s="79">
        <v>184000</v>
      </c>
      <c r="K3141" s="79"/>
      <c r="L3141" s="79">
        <v>184000</v>
      </c>
      <c r="M3141" s="63"/>
      <c r="N3141" s="79">
        <v>223652.3</v>
      </c>
    </row>
    <row r="3142" spans="1:15">
      <c r="A3142" s="52"/>
      <c r="C3142" s="41"/>
      <c r="D3142" s="41"/>
      <c r="E3142" s="41"/>
      <c r="F3142" s="75"/>
      <c r="G3142" s="41"/>
      <c r="H3142" s="50"/>
      <c r="I3142" s="16"/>
      <c r="J3142" s="79">
        <v>0</v>
      </c>
      <c r="K3142" s="79"/>
      <c r="L3142" s="79">
        <v>0</v>
      </c>
      <c r="M3142" s="63"/>
      <c r="N3142" s="79">
        <v>0</v>
      </c>
    </row>
    <row r="3143" spans="1:15">
      <c r="A3143" s="50" t="s">
        <v>2004</v>
      </c>
      <c r="B3143" s="16" t="s">
        <v>195</v>
      </c>
      <c r="C3143" s="79">
        <v>77000</v>
      </c>
      <c r="D3143" s="79"/>
      <c r="E3143" s="132">
        <v>77000</v>
      </c>
      <c r="F3143" s="63"/>
      <c r="G3143" s="79">
        <v>76800</v>
      </c>
      <c r="H3143" s="52" t="s">
        <v>958</v>
      </c>
      <c r="I3143" s="16" t="s">
        <v>689</v>
      </c>
      <c r="J3143" s="79">
        <v>7200000</v>
      </c>
      <c r="K3143" s="79"/>
      <c r="L3143" s="79">
        <v>7500000</v>
      </c>
      <c r="M3143" s="63"/>
      <c r="N3143" s="79">
        <v>6418213.9500000002</v>
      </c>
    </row>
    <row r="3144" spans="1:15">
      <c r="A3144" s="50"/>
      <c r="C3144" s="41"/>
      <c r="D3144" s="41"/>
      <c r="E3144" s="41"/>
      <c r="F3144" s="75"/>
      <c r="G3144" s="41"/>
      <c r="H3144" s="52"/>
      <c r="I3144" s="16"/>
      <c r="J3144" s="79">
        <v>0</v>
      </c>
      <c r="K3144" s="79"/>
      <c r="L3144" s="79">
        <v>0</v>
      </c>
      <c r="M3144" s="63"/>
      <c r="N3144" s="79">
        <v>0</v>
      </c>
    </row>
    <row r="3145" spans="1:15">
      <c r="A3145" s="52"/>
      <c r="C3145" s="41"/>
      <c r="D3145" s="41"/>
      <c r="E3145" s="41"/>
      <c r="F3145" s="75"/>
      <c r="G3145" s="41"/>
      <c r="H3145" s="50" t="s">
        <v>959</v>
      </c>
      <c r="I3145" s="16" t="s">
        <v>563</v>
      </c>
      <c r="J3145" s="79">
        <v>120000</v>
      </c>
      <c r="K3145" s="79"/>
      <c r="L3145" s="79">
        <v>140000</v>
      </c>
      <c r="M3145" s="63"/>
      <c r="N3145" s="79">
        <v>113629</v>
      </c>
      <c r="O3145" s="100"/>
    </row>
    <row r="3146" spans="1:15">
      <c r="A3146" s="52"/>
      <c r="C3146" s="41"/>
      <c r="D3146" s="41"/>
      <c r="E3146" s="41"/>
      <c r="F3146" s="75"/>
      <c r="G3146" s="41"/>
      <c r="H3146" s="50"/>
      <c r="I3146" s="16"/>
      <c r="J3146" s="79">
        <v>0</v>
      </c>
      <c r="K3146" s="79"/>
      <c r="L3146" s="79">
        <v>0</v>
      </c>
      <c r="M3146" s="63"/>
      <c r="N3146" s="79">
        <v>0</v>
      </c>
    </row>
    <row r="3147" spans="1:15">
      <c r="A3147" s="52"/>
      <c r="C3147" s="41"/>
      <c r="D3147" s="41"/>
      <c r="E3147" s="79"/>
      <c r="F3147" s="75"/>
      <c r="G3147" s="41"/>
      <c r="H3147" s="52" t="s">
        <v>960</v>
      </c>
      <c r="I3147" s="60" t="s">
        <v>255</v>
      </c>
      <c r="J3147" s="79">
        <v>0</v>
      </c>
      <c r="K3147" s="79"/>
      <c r="L3147" s="79">
        <v>150000</v>
      </c>
      <c r="M3147" s="63"/>
      <c r="N3147" s="79">
        <v>0</v>
      </c>
    </row>
    <row r="3148" spans="1:15">
      <c r="A3148" s="52"/>
      <c r="C3148" s="41"/>
      <c r="D3148" s="41"/>
      <c r="E3148" s="136"/>
      <c r="F3148" s="75"/>
      <c r="G3148" s="41"/>
      <c r="I3148" s="16"/>
      <c r="J3148" s="79">
        <v>0</v>
      </c>
      <c r="K3148" s="79"/>
      <c r="L3148" s="79">
        <v>0</v>
      </c>
      <c r="M3148" s="63"/>
      <c r="N3148" s="79">
        <v>0</v>
      </c>
    </row>
    <row r="3149" spans="1:15">
      <c r="A3149" s="52"/>
      <c r="C3149" s="137"/>
      <c r="D3149" s="137"/>
      <c r="E3149" s="132"/>
      <c r="F3149" s="138"/>
      <c r="G3149" s="137"/>
      <c r="H3149" s="52" t="s">
        <v>961</v>
      </c>
      <c r="I3149" s="16" t="s">
        <v>256</v>
      </c>
      <c r="J3149" s="79">
        <v>34000</v>
      </c>
      <c r="K3149" s="79"/>
      <c r="L3149" s="79">
        <v>32000</v>
      </c>
      <c r="M3149" s="63"/>
      <c r="N3149" s="79">
        <v>29567</v>
      </c>
    </row>
    <row r="3150" spans="1:15">
      <c r="C3150" s="137"/>
      <c r="D3150" s="137"/>
      <c r="E3150" s="132"/>
      <c r="F3150" s="138"/>
      <c r="G3150" s="137"/>
      <c r="I3150" s="16"/>
      <c r="J3150" s="79">
        <v>0</v>
      </c>
      <c r="K3150" s="79"/>
      <c r="L3150" s="79">
        <v>0</v>
      </c>
      <c r="M3150" s="63"/>
      <c r="N3150" s="79">
        <v>0</v>
      </c>
    </row>
    <row r="3151" spans="1:15">
      <c r="A3151" s="52"/>
      <c r="C3151" s="137"/>
      <c r="D3151" s="137"/>
      <c r="E3151" s="132"/>
      <c r="F3151" s="138"/>
      <c r="G3151" s="137"/>
      <c r="H3151" s="52" t="s">
        <v>962</v>
      </c>
      <c r="I3151" s="16" t="s">
        <v>257</v>
      </c>
      <c r="J3151" s="79">
        <v>2200000</v>
      </c>
      <c r="K3151" s="79"/>
      <c r="L3151" s="79">
        <v>4400000</v>
      </c>
      <c r="M3151" s="63"/>
      <c r="N3151" s="79">
        <v>3235874.58</v>
      </c>
    </row>
    <row r="3152" spans="1:15">
      <c r="C3152" s="137"/>
      <c r="D3152" s="137"/>
      <c r="E3152" s="132"/>
      <c r="F3152" s="138"/>
      <c r="G3152" s="137"/>
      <c r="H3152" s="56"/>
      <c r="I3152" s="60"/>
      <c r="J3152" s="79">
        <v>0</v>
      </c>
      <c r="K3152" s="79"/>
      <c r="L3152" s="79">
        <v>0</v>
      </c>
      <c r="M3152" s="63"/>
      <c r="N3152" s="79">
        <v>0</v>
      </c>
    </row>
    <row r="3153" spans="1:16">
      <c r="A3153" s="52"/>
      <c r="C3153" s="137"/>
      <c r="D3153" s="137"/>
      <c r="E3153" s="132"/>
      <c r="F3153" s="138"/>
      <c r="G3153" s="137"/>
      <c r="H3153" s="52" t="s">
        <v>963</v>
      </c>
      <c r="I3153" s="16" t="s">
        <v>258</v>
      </c>
      <c r="J3153" s="79">
        <v>26800000</v>
      </c>
      <c r="K3153" s="79"/>
      <c r="L3153" s="79">
        <v>21500000</v>
      </c>
      <c r="M3153" s="63"/>
      <c r="N3153" s="79">
        <v>21377312.399999999</v>
      </c>
    </row>
    <row r="3154" spans="1:16">
      <c r="A3154" s="50"/>
      <c r="C3154" s="137"/>
      <c r="D3154" s="137"/>
      <c r="E3154" s="132"/>
      <c r="F3154" s="138"/>
      <c r="G3154" s="137"/>
      <c r="H3154" s="52"/>
      <c r="I3154" s="16"/>
      <c r="J3154" s="79">
        <v>0</v>
      </c>
      <c r="K3154" s="79"/>
      <c r="L3154" s="79">
        <v>0</v>
      </c>
      <c r="M3154" s="63"/>
      <c r="N3154" s="79">
        <v>0</v>
      </c>
    </row>
    <row r="3155" spans="1:16">
      <c r="A3155" s="52"/>
      <c r="C3155" s="137"/>
      <c r="D3155" s="137"/>
      <c r="E3155" s="132"/>
      <c r="F3155" s="138"/>
      <c r="G3155" s="137"/>
      <c r="H3155" s="52" t="s">
        <v>964</v>
      </c>
      <c r="I3155" s="16" t="s">
        <v>259</v>
      </c>
      <c r="J3155" s="79">
        <v>230000</v>
      </c>
      <c r="K3155" s="79"/>
      <c r="L3155" s="79">
        <v>230000</v>
      </c>
      <c r="M3155" s="63"/>
      <c r="N3155" s="79">
        <v>225109</v>
      </c>
    </row>
    <row r="3156" spans="1:16">
      <c r="A3156" s="52"/>
      <c r="C3156" s="137"/>
      <c r="D3156" s="137"/>
      <c r="E3156" s="41"/>
      <c r="F3156" s="138"/>
      <c r="G3156" s="137"/>
      <c r="H3156" s="50"/>
      <c r="I3156" s="16"/>
      <c r="J3156" s="79">
        <v>0</v>
      </c>
      <c r="K3156" s="79"/>
      <c r="L3156" s="79">
        <v>0</v>
      </c>
      <c r="M3156" s="63"/>
      <c r="N3156" s="79">
        <v>0</v>
      </c>
    </row>
    <row r="3157" spans="1:16">
      <c r="B3157" s="61"/>
      <c r="C3157" s="137"/>
      <c r="D3157" s="137"/>
      <c r="E3157" s="41"/>
      <c r="F3157" s="138"/>
      <c r="G3157" s="137"/>
      <c r="H3157" s="50" t="s">
        <v>965</v>
      </c>
      <c r="I3157" s="16" t="s">
        <v>562</v>
      </c>
      <c r="J3157" s="79">
        <v>15000</v>
      </c>
      <c r="K3157" s="79"/>
      <c r="L3157" s="79">
        <v>12600</v>
      </c>
      <c r="M3157" s="63"/>
      <c r="N3157" s="79">
        <v>3119.2</v>
      </c>
    </row>
    <row r="3158" spans="1:16">
      <c r="A3158" s="52"/>
      <c r="C3158" s="137"/>
      <c r="D3158" s="137"/>
      <c r="E3158" s="41"/>
      <c r="F3158" s="138"/>
      <c r="G3158" s="137"/>
      <c r="H3158" s="50"/>
      <c r="I3158" s="16"/>
      <c r="J3158" s="41">
        <v>0</v>
      </c>
      <c r="K3158" s="41"/>
      <c r="L3158" s="41">
        <v>0</v>
      </c>
      <c r="M3158" s="41"/>
      <c r="N3158" s="79">
        <v>0</v>
      </c>
      <c r="O3158" s="18"/>
      <c r="P3158" s="79">
        <f>L3153+L3151+L3143+L3139</f>
        <v>34000000</v>
      </c>
    </row>
    <row r="3159" spans="1:16">
      <c r="A3159" s="52"/>
      <c r="C3159" s="137"/>
      <c r="D3159" s="137"/>
      <c r="E3159" s="41"/>
      <c r="F3159" s="138"/>
      <c r="G3159" s="137"/>
      <c r="I3159" s="61"/>
      <c r="J3159" s="115"/>
      <c r="K3159" s="115"/>
      <c r="L3159" s="115"/>
      <c r="M3159" s="115"/>
      <c r="N3159" s="79"/>
    </row>
    <row r="3160" spans="1:16">
      <c r="A3160" s="46"/>
      <c r="B3160" s="46"/>
      <c r="C3160" s="139"/>
      <c r="D3160" s="139"/>
      <c r="E3160" s="137"/>
      <c r="F3160" s="128"/>
      <c r="G3160" s="139"/>
      <c r="H3160" s="52" t="s">
        <v>966</v>
      </c>
      <c r="I3160" s="16" t="s">
        <v>564</v>
      </c>
      <c r="J3160" s="41">
        <f>SUM(J3162:J3164)</f>
        <v>598500</v>
      </c>
      <c r="K3160" s="41"/>
      <c r="L3160" s="41">
        <f>SUM(L3162:L3164)</f>
        <v>560000</v>
      </c>
      <c r="M3160" s="63"/>
      <c r="N3160" s="41">
        <f>SUM(N3162:N3164)</f>
        <v>524025</v>
      </c>
    </row>
    <row r="3161" spans="1:16" s="7" customFormat="1">
      <c r="A3161" s="46"/>
      <c r="B3161" s="46"/>
      <c r="C3161" s="139"/>
      <c r="D3161" s="139"/>
      <c r="E3161" s="137"/>
      <c r="F3161" s="128"/>
      <c r="G3161" s="139"/>
      <c r="H3161" s="157" t="s">
        <v>12</v>
      </c>
      <c r="I3161" s="157" t="s">
        <v>994</v>
      </c>
      <c r="J3161" s="176" t="s">
        <v>660</v>
      </c>
      <c r="K3161" s="131"/>
      <c r="L3161" s="176" t="s">
        <v>7</v>
      </c>
      <c r="M3161" s="158"/>
      <c r="N3161" s="176" t="s">
        <v>7</v>
      </c>
      <c r="O3161" s="23"/>
    </row>
    <row r="3162" spans="1:16">
      <c r="A3162" s="46"/>
      <c r="B3162" s="46"/>
      <c r="C3162" s="139"/>
      <c r="D3162" s="139"/>
      <c r="E3162" s="137"/>
      <c r="F3162" s="128"/>
      <c r="G3162" s="139"/>
      <c r="H3162" s="52" t="s">
        <v>1459</v>
      </c>
      <c r="I3162" s="16" t="s">
        <v>565</v>
      </c>
      <c r="J3162" s="79">
        <v>268500</v>
      </c>
      <c r="K3162" s="79"/>
      <c r="L3162" s="79">
        <v>250000</v>
      </c>
      <c r="M3162" s="63"/>
      <c r="N3162" s="79">
        <v>217523</v>
      </c>
    </row>
    <row r="3163" spans="1:16" s="7" customFormat="1">
      <c r="A3163" s="46"/>
      <c r="B3163" s="46"/>
      <c r="C3163" s="139"/>
      <c r="D3163" s="139"/>
      <c r="E3163" s="137"/>
      <c r="F3163" s="128"/>
      <c r="G3163" s="139"/>
      <c r="H3163" s="52"/>
      <c r="I3163" s="16"/>
      <c r="J3163" s="79">
        <v>0</v>
      </c>
      <c r="K3163" s="79"/>
      <c r="L3163" s="79">
        <v>0</v>
      </c>
      <c r="M3163" s="63"/>
      <c r="N3163" s="79">
        <v>0</v>
      </c>
      <c r="O3163" s="23"/>
    </row>
    <row r="3164" spans="1:16">
      <c r="A3164" s="46"/>
      <c r="B3164" s="46"/>
      <c r="C3164" s="139"/>
      <c r="D3164" s="139"/>
      <c r="E3164" s="137"/>
      <c r="F3164" s="128"/>
      <c r="G3164" s="139"/>
      <c r="H3164" s="52" t="s">
        <v>967</v>
      </c>
      <c r="I3164" s="16" t="s">
        <v>566</v>
      </c>
      <c r="J3164" s="79">
        <v>330000</v>
      </c>
      <c r="K3164" s="79"/>
      <c r="L3164" s="79">
        <v>310000</v>
      </c>
      <c r="M3164" s="63"/>
      <c r="N3164" s="79">
        <v>306502</v>
      </c>
    </row>
    <row r="3165" spans="1:16">
      <c r="A3165" s="46"/>
      <c r="B3165" s="46"/>
      <c r="C3165" s="139"/>
      <c r="D3165" s="139"/>
      <c r="E3165" s="137"/>
      <c r="F3165" s="128"/>
      <c r="G3165" s="139"/>
      <c r="H3165" s="52"/>
      <c r="I3165" s="16"/>
      <c r="J3165" s="41"/>
      <c r="K3165" s="41"/>
      <c r="L3165" s="41"/>
      <c r="M3165" s="41"/>
      <c r="N3165" s="79"/>
    </row>
    <row r="3166" spans="1:16">
      <c r="A3166" s="52">
        <v>28</v>
      </c>
      <c r="B3166" s="16" t="s">
        <v>280</v>
      </c>
      <c r="C3166" s="79">
        <f>SUM(C3168,C3192,C3200)</f>
        <v>11870000</v>
      </c>
      <c r="D3166" s="79"/>
      <c r="E3166" s="79">
        <f>SUM(E3168,E3192,E3200)</f>
        <v>14640000</v>
      </c>
      <c r="F3166" s="63"/>
      <c r="G3166" s="79">
        <f>SUM(G3168,G3192,G3200)</f>
        <v>10355604.879999999</v>
      </c>
      <c r="H3166" s="52" t="s">
        <v>968</v>
      </c>
      <c r="I3166" s="16" t="s">
        <v>280</v>
      </c>
      <c r="J3166" s="41">
        <f>SUM(J3168,J3200)</f>
        <v>3065000</v>
      </c>
      <c r="K3166" s="41"/>
      <c r="L3166" s="41">
        <f>SUM(L3168,L3200)</f>
        <v>3016500</v>
      </c>
      <c r="M3166" s="63"/>
      <c r="N3166" s="41">
        <f>SUM(N3168,N3200)</f>
        <v>3023099.04</v>
      </c>
    </row>
    <row r="3167" spans="1:16">
      <c r="A3167" s="157" t="s">
        <v>12</v>
      </c>
      <c r="B3167" s="157" t="s">
        <v>994</v>
      </c>
      <c r="C3167" s="176" t="s">
        <v>660</v>
      </c>
      <c r="D3167" s="131"/>
      <c r="E3167" s="176" t="s">
        <v>7</v>
      </c>
      <c r="F3167" s="158"/>
      <c r="G3167" s="176" t="s">
        <v>7</v>
      </c>
      <c r="H3167" s="157" t="s">
        <v>12</v>
      </c>
      <c r="I3167" s="157" t="s">
        <v>994</v>
      </c>
      <c r="J3167" s="176" t="s">
        <v>660</v>
      </c>
      <c r="K3167" s="131"/>
      <c r="L3167" s="176" t="s">
        <v>7</v>
      </c>
      <c r="M3167" s="158"/>
      <c r="N3167" s="176" t="s">
        <v>7</v>
      </c>
    </row>
    <row r="3168" spans="1:16" s="4" customFormat="1">
      <c r="A3168" s="52">
        <v>281</v>
      </c>
      <c r="B3168" s="16" t="s">
        <v>280</v>
      </c>
      <c r="C3168" s="79">
        <f>SUM(C3170:C3180)</f>
        <v>5470000</v>
      </c>
      <c r="D3168" s="79"/>
      <c r="E3168" s="79">
        <f>SUM(E3170:E3180)</f>
        <v>5090000</v>
      </c>
      <c r="F3168" s="63"/>
      <c r="G3168" s="79">
        <f>SUM(G3170:G3180)</f>
        <v>4246082.42</v>
      </c>
      <c r="H3168" s="52" t="s">
        <v>969</v>
      </c>
      <c r="I3168" s="16" t="s">
        <v>1998</v>
      </c>
      <c r="J3168" s="41">
        <f>SUM(J3170:J3195)</f>
        <v>1887000</v>
      </c>
      <c r="K3168" s="41"/>
      <c r="L3168" s="41">
        <f>SUM(L3170:L3195)</f>
        <v>1873700</v>
      </c>
      <c r="M3168" s="63"/>
      <c r="N3168" s="41">
        <f>SUM(N3170:N3195)</f>
        <v>1848000.9899999998</v>
      </c>
      <c r="O3168" s="23"/>
    </row>
    <row r="3169" spans="1:15">
      <c r="A3169" s="157" t="s">
        <v>12</v>
      </c>
      <c r="B3169" s="157" t="s">
        <v>994</v>
      </c>
      <c r="C3169" s="176" t="s">
        <v>660</v>
      </c>
      <c r="D3169" s="131"/>
      <c r="E3169" s="176" t="s">
        <v>7</v>
      </c>
      <c r="F3169" s="158"/>
      <c r="G3169" s="176" t="s">
        <v>7</v>
      </c>
      <c r="H3169" s="157" t="s">
        <v>12</v>
      </c>
      <c r="I3169" s="157" t="s">
        <v>994</v>
      </c>
      <c r="J3169" s="176" t="s">
        <v>660</v>
      </c>
      <c r="K3169" s="131"/>
      <c r="L3169" s="176" t="s">
        <v>7</v>
      </c>
      <c r="M3169" s="158"/>
      <c r="N3169" s="176" t="s">
        <v>7</v>
      </c>
    </row>
    <row r="3170" spans="1:15" s="4" customFormat="1">
      <c r="A3170" s="52" t="s">
        <v>1106</v>
      </c>
      <c r="B3170" s="16" t="s">
        <v>281</v>
      </c>
      <c r="C3170" s="79">
        <v>2600000</v>
      </c>
      <c r="D3170" s="79"/>
      <c r="E3170" s="132">
        <v>2550000</v>
      </c>
      <c r="F3170" s="63"/>
      <c r="G3170" s="79">
        <v>2289650.7400000002</v>
      </c>
      <c r="H3170" s="52" t="s">
        <v>1915</v>
      </c>
      <c r="I3170" s="16" t="s">
        <v>1353</v>
      </c>
      <c r="J3170" s="79">
        <v>1610200</v>
      </c>
      <c r="K3170" s="79"/>
      <c r="L3170" s="79">
        <v>1619000</v>
      </c>
      <c r="M3170" s="63"/>
      <c r="N3170" s="79">
        <v>1523126.34</v>
      </c>
      <c r="O3170" s="23"/>
    </row>
    <row r="3171" spans="1:15">
      <c r="A3171" s="52"/>
      <c r="C3171" s="79">
        <v>0</v>
      </c>
      <c r="D3171" s="79"/>
      <c r="E3171" s="132">
        <v>0</v>
      </c>
      <c r="F3171" s="63"/>
      <c r="G3171" s="79">
        <v>0</v>
      </c>
      <c r="H3171" s="52"/>
      <c r="I3171" s="16"/>
      <c r="J3171" s="79">
        <v>0</v>
      </c>
      <c r="K3171" s="79"/>
      <c r="L3171" s="79">
        <v>0</v>
      </c>
      <c r="M3171" s="63"/>
      <c r="N3171" s="79">
        <v>0</v>
      </c>
    </row>
    <row r="3172" spans="1:15" s="4" customFormat="1">
      <c r="A3172" s="50" t="s">
        <v>1136</v>
      </c>
      <c r="B3172" s="16" t="s">
        <v>2037</v>
      </c>
      <c r="C3172" s="79">
        <v>120000</v>
      </c>
      <c r="D3172" s="79"/>
      <c r="E3172" s="132">
        <v>130000</v>
      </c>
      <c r="F3172" s="63"/>
      <c r="G3172" s="79">
        <v>107153.9</v>
      </c>
      <c r="H3172" s="50" t="s">
        <v>1932</v>
      </c>
      <c r="I3172" s="16" t="s">
        <v>1369</v>
      </c>
      <c r="J3172" s="79">
        <v>12000</v>
      </c>
      <c r="K3172" s="79"/>
      <c r="L3172" s="79">
        <v>15000</v>
      </c>
      <c r="M3172" s="63"/>
      <c r="N3172" s="79">
        <v>9000.4</v>
      </c>
      <c r="O3172" s="23"/>
    </row>
    <row r="3173" spans="1:15">
      <c r="A3173" s="50"/>
      <c r="C3173" s="79">
        <v>0</v>
      </c>
      <c r="D3173" s="79"/>
      <c r="E3173" s="132">
        <v>0</v>
      </c>
      <c r="F3173" s="63"/>
      <c r="G3173" s="79">
        <v>0</v>
      </c>
      <c r="H3173" s="50"/>
      <c r="I3173" s="16"/>
      <c r="J3173" s="79">
        <v>0</v>
      </c>
      <c r="K3173" s="79"/>
      <c r="L3173" s="79">
        <v>0</v>
      </c>
      <c r="M3173" s="63"/>
      <c r="N3173" s="79">
        <v>0</v>
      </c>
    </row>
    <row r="3174" spans="1:15" s="4" customFormat="1">
      <c r="A3174" s="52" t="s">
        <v>997</v>
      </c>
      <c r="B3174" s="16" t="s">
        <v>424</v>
      </c>
      <c r="C3174" s="79">
        <v>70000</v>
      </c>
      <c r="D3174" s="79"/>
      <c r="E3174" s="132">
        <v>110000</v>
      </c>
      <c r="F3174" s="63"/>
      <c r="G3174" s="79">
        <v>82159</v>
      </c>
      <c r="H3174" s="52" t="s">
        <v>1917</v>
      </c>
      <c r="I3174" s="16" t="s">
        <v>1355</v>
      </c>
      <c r="J3174" s="79">
        <v>33400</v>
      </c>
      <c r="K3174" s="79"/>
      <c r="L3174" s="79">
        <v>33800</v>
      </c>
      <c r="M3174" s="63"/>
      <c r="N3174" s="79">
        <v>31531.03</v>
      </c>
      <c r="O3174" s="23"/>
    </row>
    <row r="3175" spans="1:15">
      <c r="A3175" s="52" t="s">
        <v>155</v>
      </c>
      <c r="C3175" s="79">
        <v>0</v>
      </c>
      <c r="D3175" s="79"/>
      <c r="E3175" s="132">
        <v>0</v>
      </c>
      <c r="F3175" s="63"/>
      <c r="G3175" s="79">
        <v>0</v>
      </c>
      <c r="H3175" s="52"/>
      <c r="I3175" s="16"/>
      <c r="J3175" s="79">
        <v>0</v>
      </c>
      <c r="K3175" s="79"/>
      <c r="L3175" s="79">
        <v>0</v>
      </c>
      <c r="M3175" s="63"/>
      <c r="N3175" s="79">
        <v>0</v>
      </c>
    </row>
    <row r="3176" spans="1:15" s="4" customFormat="1">
      <c r="A3176" s="52" t="s">
        <v>1287</v>
      </c>
      <c r="B3176" s="16" t="s">
        <v>425</v>
      </c>
      <c r="C3176" s="79">
        <v>2500000</v>
      </c>
      <c r="D3176" s="79"/>
      <c r="E3176" s="132">
        <v>2000000</v>
      </c>
      <c r="F3176" s="63"/>
      <c r="G3176" s="79">
        <v>1515927.79</v>
      </c>
      <c r="H3176" s="52" t="s">
        <v>331</v>
      </c>
      <c r="I3176" s="16" t="s">
        <v>1026</v>
      </c>
      <c r="J3176" s="79">
        <v>5200</v>
      </c>
      <c r="K3176" s="79"/>
      <c r="L3176" s="79">
        <v>5200</v>
      </c>
      <c r="M3176" s="63"/>
      <c r="N3176" s="79">
        <v>4164</v>
      </c>
      <c r="O3176" s="23"/>
    </row>
    <row r="3177" spans="1:15">
      <c r="A3177" s="52"/>
      <c r="C3177" s="79">
        <v>0</v>
      </c>
      <c r="D3177" s="79"/>
      <c r="E3177" s="132">
        <v>0</v>
      </c>
      <c r="F3177" s="63"/>
      <c r="G3177" s="79">
        <v>0</v>
      </c>
      <c r="H3177" s="52"/>
      <c r="I3177" s="16"/>
      <c r="J3177" s="79">
        <v>0</v>
      </c>
      <c r="K3177" s="79"/>
      <c r="L3177" s="79">
        <v>0</v>
      </c>
      <c r="M3177" s="63"/>
      <c r="N3177" s="79">
        <v>0</v>
      </c>
    </row>
    <row r="3178" spans="1:15" s="4" customFormat="1">
      <c r="A3178" s="52" t="s">
        <v>1288</v>
      </c>
      <c r="B3178" s="16" t="s">
        <v>426</v>
      </c>
      <c r="C3178" s="79">
        <v>60000</v>
      </c>
      <c r="D3178" s="79"/>
      <c r="E3178" s="132">
        <v>100000</v>
      </c>
      <c r="F3178" s="63"/>
      <c r="G3178" s="79">
        <v>70191.990000000005</v>
      </c>
      <c r="H3178" s="52" t="s">
        <v>1920</v>
      </c>
      <c r="I3178" s="16" t="s">
        <v>1358</v>
      </c>
      <c r="J3178" s="79">
        <v>4600</v>
      </c>
      <c r="K3178" s="79"/>
      <c r="L3178" s="79">
        <v>4600</v>
      </c>
      <c r="M3178" s="63"/>
      <c r="N3178" s="79">
        <v>6500</v>
      </c>
      <c r="O3178" s="23"/>
    </row>
    <row r="3179" spans="1:15" s="4" customFormat="1">
      <c r="A3179" s="52"/>
      <c r="B3179" s="16"/>
      <c r="C3179" s="79">
        <v>0</v>
      </c>
      <c r="D3179" s="79"/>
      <c r="E3179" s="132">
        <v>0</v>
      </c>
      <c r="F3179" s="63"/>
      <c r="G3179" s="79">
        <v>0</v>
      </c>
      <c r="H3179" s="52"/>
      <c r="I3179" s="16"/>
      <c r="J3179" s="79">
        <v>0</v>
      </c>
      <c r="K3179" s="79"/>
      <c r="L3179" s="79">
        <v>0</v>
      </c>
      <c r="M3179" s="63"/>
      <c r="N3179" s="79">
        <v>0</v>
      </c>
      <c r="O3179" s="23"/>
    </row>
    <row r="3180" spans="1:15">
      <c r="A3180" s="52" t="s">
        <v>386</v>
      </c>
      <c r="B3180" s="16" t="s">
        <v>428</v>
      </c>
      <c r="C3180" s="79">
        <v>120000</v>
      </c>
      <c r="D3180" s="79"/>
      <c r="E3180" s="132">
        <v>200000</v>
      </c>
      <c r="F3180" s="63"/>
      <c r="G3180" s="79">
        <v>180999</v>
      </c>
      <c r="H3180" s="50" t="s">
        <v>1922</v>
      </c>
      <c r="I3180" s="16" t="s">
        <v>1434</v>
      </c>
      <c r="J3180" s="79">
        <v>50000</v>
      </c>
      <c r="K3180" s="79"/>
      <c r="L3180" s="79">
        <v>60000</v>
      </c>
      <c r="M3180" s="63"/>
      <c r="N3180" s="79">
        <v>102905.92</v>
      </c>
    </row>
    <row r="3181" spans="1:15">
      <c r="A3181" s="52"/>
      <c r="C3181" s="79">
        <v>0</v>
      </c>
      <c r="D3181" s="79"/>
      <c r="E3181" s="132">
        <v>0</v>
      </c>
      <c r="F3181" s="63"/>
      <c r="G3181" s="79">
        <v>0</v>
      </c>
      <c r="H3181" s="50"/>
      <c r="I3181" s="16"/>
      <c r="J3181" s="79">
        <v>0</v>
      </c>
      <c r="K3181" s="79"/>
      <c r="L3181" s="79">
        <v>0</v>
      </c>
      <c r="M3181" s="63"/>
      <c r="N3181" s="79">
        <v>0</v>
      </c>
    </row>
    <row r="3182" spans="1:15" s="4" customFormat="1">
      <c r="A3182" s="52"/>
      <c r="B3182" s="16"/>
      <c r="C3182" s="79"/>
      <c r="D3182" s="79"/>
      <c r="E3182" s="132"/>
      <c r="F3182" s="63"/>
      <c r="G3182" s="79"/>
      <c r="H3182" s="52" t="s">
        <v>332</v>
      </c>
      <c r="I3182" s="16" t="s">
        <v>1361</v>
      </c>
      <c r="J3182" s="79">
        <v>32100</v>
      </c>
      <c r="K3182" s="79"/>
      <c r="L3182" s="79">
        <v>29000</v>
      </c>
      <c r="M3182" s="63"/>
      <c r="N3182" s="79">
        <v>31766.13</v>
      </c>
      <c r="O3182" s="23"/>
    </row>
    <row r="3183" spans="1:15">
      <c r="A3183" s="52"/>
      <c r="C3183" s="79"/>
      <c r="D3183" s="79"/>
      <c r="E3183" s="132"/>
      <c r="F3183" s="63"/>
      <c r="G3183" s="79"/>
      <c r="H3183" s="52"/>
      <c r="I3183" s="16"/>
      <c r="J3183" s="79">
        <v>0</v>
      </c>
      <c r="K3183" s="79"/>
      <c r="L3183" s="79">
        <v>0</v>
      </c>
      <c r="M3183" s="63"/>
      <c r="N3183" s="79">
        <v>0</v>
      </c>
    </row>
    <row r="3184" spans="1:15" s="4" customFormat="1">
      <c r="A3184" s="50"/>
      <c r="B3184" s="16"/>
      <c r="C3184" s="79"/>
      <c r="D3184" s="79"/>
      <c r="E3184" s="132"/>
      <c r="F3184" s="63"/>
      <c r="G3184" s="79"/>
      <c r="H3184" s="52" t="s">
        <v>452</v>
      </c>
      <c r="I3184" s="16" t="s">
        <v>648</v>
      </c>
      <c r="J3184" s="79">
        <v>5000</v>
      </c>
      <c r="K3184" s="79"/>
      <c r="L3184" s="79">
        <v>6000</v>
      </c>
      <c r="M3184" s="63"/>
      <c r="N3184" s="79">
        <v>4824.41</v>
      </c>
      <c r="O3184" s="23"/>
    </row>
    <row r="3185" spans="1:15">
      <c r="C3185" s="115"/>
      <c r="D3185" s="115"/>
      <c r="E3185" s="132"/>
      <c r="F3185" s="63"/>
      <c r="G3185" s="115"/>
      <c r="H3185" s="52"/>
      <c r="I3185" s="16"/>
      <c r="J3185" s="79">
        <v>0</v>
      </c>
      <c r="K3185" s="79"/>
      <c r="L3185" s="79">
        <v>0</v>
      </c>
      <c r="M3185" s="63"/>
      <c r="N3185" s="79">
        <v>0</v>
      </c>
    </row>
    <row r="3186" spans="1:15" s="4" customFormat="1">
      <c r="A3186" s="45"/>
      <c r="B3186" s="45"/>
      <c r="C3186" s="45"/>
      <c r="D3186" s="45"/>
      <c r="E3186" s="41"/>
      <c r="F3186" s="75"/>
      <c r="G3186" s="45"/>
      <c r="H3186" s="52" t="s">
        <v>454</v>
      </c>
      <c r="I3186" s="16" t="s">
        <v>1364</v>
      </c>
      <c r="J3186" s="79">
        <v>3600</v>
      </c>
      <c r="K3186" s="79"/>
      <c r="L3186" s="79">
        <v>3600</v>
      </c>
      <c r="M3186" s="63"/>
      <c r="N3186" s="79">
        <v>3711.69</v>
      </c>
      <c r="O3186" s="23"/>
    </row>
    <row r="3187" spans="1:15">
      <c r="A3187" s="52"/>
      <c r="C3187" s="115"/>
      <c r="D3187" s="115"/>
      <c r="E3187" s="132"/>
      <c r="F3187" s="77"/>
      <c r="G3187" s="115"/>
      <c r="H3187" s="52"/>
      <c r="I3187" s="16"/>
      <c r="J3187" s="79">
        <v>0</v>
      </c>
      <c r="K3187" s="79"/>
      <c r="L3187" s="79">
        <v>0</v>
      </c>
      <c r="M3187" s="63"/>
      <c r="N3187" s="79">
        <v>0</v>
      </c>
    </row>
    <row r="3188" spans="1:15">
      <c r="A3188" s="52"/>
      <c r="C3188" s="115" t="s">
        <v>11</v>
      </c>
      <c r="D3188" s="115"/>
      <c r="E3188" s="132"/>
      <c r="F3188" s="77"/>
      <c r="G3188" s="115" t="s">
        <v>11</v>
      </c>
      <c r="H3188" s="52" t="s">
        <v>1927</v>
      </c>
      <c r="I3188" s="16" t="s">
        <v>818</v>
      </c>
      <c r="J3188" s="79">
        <v>101900</v>
      </c>
      <c r="K3188" s="79"/>
      <c r="L3188" s="79">
        <v>55300</v>
      </c>
      <c r="M3188" s="63"/>
      <c r="N3188" s="79">
        <v>97085.26</v>
      </c>
    </row>
    <row r="3189" spans="1:15">
      <c r="A3189" s="52"/>
      <c r="C3189" s="115"/>
      <c r="D3189" s="115"/>
      <c r="E3189" s="132"/>
      <c r="F3189" s="77"/>
      <c r="G3189" s="115"/>
      <c r="H3189" s="52"/>
      <c r="I3189" s="16"/>
      <c r="J3189" s="79">
        <v>0</v>
      </c>
      <c r="K3189" s="79"/>
      <c r="L3189" s="79">
        <v>0</v>
      </c>
      <c r="M3189" s="63"/>
      <c r="N3189" s="79">
        <v>0</v>
      </c>
    </row>
    <row r="3190" spans="1:15">
      <c r="A3190" s="52"/>
      <c r="C3190" s="115" t="s">
        <v>11</v>
      </c>
      <c r="D3190" s="115"/>
      <c r="E3190" s="132"/>
      <c r="F3190" s="77"/>
      <c r="G3190" s="115" t="s">
        <v>11</v>
      </c>
      <c r="H3190" s="52" t="s">
        <v>276</v>
      </c>
      <c r="I3190" s="16" t="s">
        <v>1975</v>
      </c>
      <c r="J3190" s="79">
        <v>10000</v>
      </c>
      <c r="K3190" s="79"/>
      <c r="L3190" s="79">
        <v>18100</v>
      </c>
      <c r="M3190" s="63"/>
      <c r="N3190" s="79">
        <v>9698.7999999999993</v>
      </c>
    </row>
    <row r="3191" spans="1:15">
      <c r="A3191" s="52"/>
      <c r="C3191" s="115"/>
      <c r="D3191" s="115"/>
      <c r="E3191" s="132"/>
      <c r="F3191" s="77"/>
      <c r="G3191" s="115"/>
      <c r="H3191" s="52"/>
      <c r="I3191" s="16"/>
      <c r="J3191" s="79">
        <v>0</v>
      </c>
      <c r="K3191" s="79"/>
      <c r="L3191" s="79">
        <v>0</v>
      </c>
      <c r="M3191" s="63"/>
      <c r="N3191" s="79">
        <v>0</v>
      </c>
    </row>
    <row r="3192" spans="1:15">
      <c r="A3192" s="52">
        <v>282</v>
      </c>
      <c r="B3192" s="16" t="s">
        <v>429</v>
      </c>
      <c r="C3192" s="79">
        <f>SUM(C3194:C3196)</f>
        <v>400000</v>
      </c>
      <c r="D3192" s="79"/>
      <c r="E3192" s="79">
        <f>SUM(E3194:E3196)</f>
        <v>550000</v>
      </c>
      <c r="F3192" s="63"/>
      <c r="G3192" s="79">
        <f>SUM(G3194:G3196)</f>
        <v>259110.33000000002</v>
      </c>
      <c r="H3192" s="52" t="s">
        <v>1107</v>
      </c>
      <c r="I3192" s="16" t="s">
        <v>1976</v>
      </c>
      <c r="J3192" s="79">
        <v>7000</v>
      </c>
      <c r="K3192" s="79"/>
      <c r="L3192" s="79">
        <v>6000</v>
      </c>
      <c r="M3192" s="63"/>
      <c r="N3192" s="79">
        <v>17832.169999999998</v>
      </c>
    </row>
    <row r="3193" spans="1:15">
      <c r="A3193" s="157" t="s">
        <v>12</v>
      </c>
      <c r="B3193" s="157" t="s">
        <v>994</v>
      </c>
      <c r="C3193" s="176" t="s">
        <v>660</v>
      </c>
      <c r="D3193" s="131"/>
      <c r="E3193" s="176" t="s">
        <v>7</v>
      </c>
      <c r="F3193" s="158"/>
      <c r="G3193" s="176" t="s">
        <v>7</v>
      </c>
      <c r="H3193" s="50"/>
      <c r="I3193" s="16"/>
      <c r="J3193" s="79">
        <v>0</v>
      </c>
      <c r="K3193" s="79"/>
      <c r="L3193" s="79">
        <v>0</v>
      </c>
      <c r="M3193" s="63"/>
      <c r="N3193" s="79">
        <v>0</v>
      </c>
    </row>
    <row r="3194" spans="1:15">
      <c r="A3194" s="52" t="s">
        <v>997</v>
      </c>
      <c r="B3194" s="16" t="s">
        <v>430</v>
      </c>
      <c r="C3194" s="79">
        <v>150000</v>
      </c>
      <c r="D3194" s="79"/>
      <c r="E3194" s="132">
        <v>200000</v>
      </c>
      <c r="F3194" s="63"/>
      <c r="G3194" s="79">
        <v>132501.14000000001</v>
      </c>
      <c r="H3194" s="52" t="s">
        <v>970</v>
      </c>
      <c r="I3194" s="16" t="s">
        <v>1977</v>
      </c>
      <c r="J3194" s="79">
        <v>12000</v>
      </c>
      <c r="K3194" s="79"/>
      <c r="L3194" s="79">
        <v>18100</v>
      </c>
      <c r="M3194" s="63"/>
      <c r="N3194" s="79">
        <v>5854.84</v>
      </c>
    </row>
    <row r="3195" spans="1:15">
      <c r="A3195" s="52"/>
      <c r="C3195" s="79">
        <v>0</v>
      </c>
      <c r="D3195" s="79"/>
      <c r="E3195" s="132">
        <v>0</v>
      </c>
      <c r="F3195" s="63"/>
      <c r="G3195" s="79">
        <v>0</v>
      </c>
      <c r="H3195" s="52"/>
      <c r="I3195" s="16"/>
      <c r="J3195" s="79">
        <v>0</v>
      </c>
      <c r="K3195" s="79"/>
      <c r="L3195" s="79">
        <v>0</v>
      </c>
      <c r="M3195" s="63"/>
      <c r="N3195" s="79">
        <v>0</v>
      </c>
    </row>
    <row r="3196" spans="1:15">
      <c r="A3196" s="52" t="s">
        <v>1287</v>
      </c>
      <c r="B3196" s="16" t="s">
        <v>431</v>
      </c>
      <c r="C3196" s="79">
        <v>250000</v>
      </c>
      <c r="D3196" s="79"/>
      <c r="E3196" s="132">
        <v>350000</v>
      </c>
      <c r="F3196" s="63"/>
      <c r="G3196" s="79">
        <v>126609.19</v>
      </c>
      <c r="H3196" s="50"/>
      <c r="I3196" s="16"/>
      <c r="J3196" s="79"/>
      <c r="K3196" s="79"/>
      <c r="L3196" s="79"/>
      <c r="M3196" s="63"/>
      <c r="N3196" s="79"/>
    </row>
    <row r="3197" spans="1:15">
      <c r="A3197" s="52"/>
      <c r="C3197" s="132"/>
      <c r="D3197" s="132"/>
      <c r="E3197" s="132"/>
      <c r="F3197" s="63"/>
      <c r="G3197" s="132"/>
      <c r="H3197" s="50"/>
      <c r="I3197" s="16"/>
      <c r="J3197" s="79"/>
      <c r="K3197" s="79"/>
      <c r="L3197" s="79"/>
      <c r="M3197" s="63"/>
      <c r="N3197" s="79"/>
    </row>
    <row r="3198" spans="1:15">
      <c r="A3198" s="52"/>
      <c r="C3198" s="132"/>
      <c r="D3198" s="132"/>
      <c r="E3198" s="132"/>
      <c r="F3198" s="63"/>
      <c r="G3198" s="132"/>
      <c r="H3198" s="52"/>
      <c r="I3198" s="16"/>
      <c r="J3198" s="41"/>
      <c r="K3198" s="41"/>
      <c r="L3198" s="41"/>
      <c r="M3198" s="41"/>
      <c r="N3198" s="79"/>
    </row>
    <row r="3199" spans="1:15">
      <c r="C3199" s="115"/>
      <c r="D3199" s="115"/>
      <c r="E3199" s="132"/>
      <c r="F3199" s="77"/>
      <c r="G3199" s="115"/>
      <c r="H3199" s="50"/>
      <c r="I3199" s="16"/>
      <c r="J3199" s="41"/>
      <c r="K3199" s="41"/>
      <c r="L3199" s="41"/>
      <c r="M3199" s="41"/>
      <c r="N3199" s="79"/>
    </row>
    <row r="3200" spans="1:15">
      <c r="A3200" s="16">
        <v>283</v>
      </c>
      <c r="B3200" s="16" t="s">
        <v>333</v>
      </c>
      <c r="C3200" s="41">
        <f>SUM(C3202)</f>
        <v>6000000</v>
      </c>
      <c r="D3200" s="41"/>
      <c r="E3200" s="41">
        <f>SUM(E3202)</f>
        <v>9000000</v>
      </c>
      <c r="F3200" s="77"/>
      <c r="G3200" s="41">
        <f>SUM(G3202)</f>
        <v>5850412.1299999999</v>
      </c>
      <c r="H3200" s="50" t="s">
        <v>2003</v>
      </c>
      <c r="I3200" s="16" t="s">
        <v>333</v>
      </c>
      <c r="J3200" s="41">
        <f>SUM(J3202:J3210)</f>
        <v>1178000</v>
      </c>
      <c r="K3200" s="41"/>
      <c r="L3200" s="41">
        <f>SUM(L3202:L3210)</f>
        <v>1142800</v>
      </c>
      <c r="M3200" s="41"/>
      <c r="N3200" s="41">
        <f>SUM(N3202:N3210)</f>
        <v>1175098.05</v>
      </c>
    </row>
    <row r="3201" spans="1:14">
      <c r="A3201" s="157" t="s">
        <v>12</v>
      </c>
      <c r="B3201" s="157" t="s">
        <v>994</v>
      </c>
      <c r="C3201" s="176" t="s">
        <v>660</v>
      </c>
      <c r="D3201" s="131"/>
      <c r="E3201" s="176" t="s">
        <v>7</v>
      </c>
      <c r="F3201" s="158"/>
      <c r="G3201" s="176" t="s">
        <v>7</v>
      </c>
      <c r="H3201" s="157" t="s">
        <v>12</v>
      </c>
      <c r="I3201" s="157" t="s">
        <v>994</v>
      </c>
      <c r="J3201" s="176" t="s">
        <v>660</v>
      </c>
      <c r="K3201" s="131"/>
      <c r="L3201" s="176" t="s">
        <v>7</v>
      </c>
      <c r="M3201" s="158"/>
      <c r="N3201" s="176" t="s">
        <v>7</v>
      </c>
    </row>
    <row r="3202" spans="1:14">
      <c r="A3202" s="16" t="s">
        <v>379</v>
      </c>
      <c r="B3202" s="16" t="s">
        <v>427</v>
      </c>
      <c r="C3202" s="115">
        <v>6000000</v>
      </c>
      <c r="D3202" s="115"/>
      <c r="E3202" s="132">
        <v>9000000</v>
      </c>
      <c r="F3202" s="77"/>
      <c r="G3202" s="115">
        <v>5850412.1299999999</v>
      </c>
      <c r="H3202" s="50" t="s">
        <v>1915</v>
      </c>
      <c r="I3202" s="16" t="s">
        <v>1353</v>
      </c>
      <c r="J3202" s="41">
        <v>750000</v>
      </c>
      <c r="K3202" s="41"/>
      <c r="L3202" s="41">
        <v>735000</v>
      </c>
      <c r="M3202" s="41"/>
      <c r="N3202" s="79">
        <v>725000</v>
      </c>
    </row>
    <row r="3203" spans="1:14">
      <c r="C3203" s="115"/>
      <c r="D3203" s="115"/>
      <c r="E3203" s="132"/>
      <c r="F3203" s="77"/>
      <c r="G3203" s="115"/>
      <c r="H3203" s="50"/>
      <c r="I3203" s="16"/>
      <c r="J3203" s="41">
        <v>0</v>
      </c>
      <c r="K3203" s="41"/>
      <c r="L3203" s="41">
        <v>0</v>
      </c>
      <c r="M3203" s="41"/>
      <c r="N3203" s="79">
        <v>0</v>
      </c>
    </row>
    <row r="3204" spans="1:14">
      <c r="C3204" s="115"/>
      <c r="D3204" s="115"/>
      <c r="E3204" s="132"/>
      <c r="F3204" s="77"/>
      <c r="G3204" s="115"/>
      <c r="H3204" s="50" t="s">
        <v>1932</v>
      </c>
      <c r="I3204" s="16" t="s">
        <v>1369</v>
      </c>
      <c r="J3204" s="41">
        <v>48000</v>
      </c>
      <c r="K3204" s="41"/>
      <c r="L3204" s="41">
        <v>45000</v>
      </c>
      <c r="M3204" s="41"/>
      <c r="N3204" s="79">
        <v>46629.39</v>
      </c>
    </row>
    <row r="3205" spans="1:14">
      <c r="C3205" s="115"/>
      <c r="D3205" s="115"/>
      <c r="E3205" s="132"/>
      <c r="F3205" s="77"/>
      <c r="G3205" s="115"/>
      <c r="H3205" s="50"/>
      <c r="I3205" s="16"/>
      <c r="J3205" s="41">
        <v>0</v>
      </c>
      <c r="K3205" s="41"/>
      <c r="L3205" s="41">
        <v>0</v>
      </c>
      <c r="M3205" s="41"/>
      <c r="N3205" s="79">
        <v>0</v>
      </c>
    </row>
    <row r="3206" spans="1:14">
      <c r="C3206" s="115"/>
      <c r="D3206" s="115"/>
      <c r="E3206" s="132"/>
      <c r="F3206" s="77"/>
      <c r="G3206" s="115"/>
      <c r="H3206" s="50" t="s">
        <v>1107</v>
      </c>
      <c r="I3206" s="16" t="s">
        <v>1976</v>
      </c>
      <c r="J3206" s="41">
        <v>130000</v>
      </c>
      <c r="K3206" s="41"/>
      <c r="L3206" s="41">
        <v>112800</v>
      </c>
      <c r="M3206" s="41"/>
      <c r="N3206" s="79">
        <v>150000</v>
      </c>
    </row>
    <row r="3207" spans="1:14">
      <c r="A3207" s="16" t="s">
        <v>155</v>
      </c>
      <c r="C3207" s="115">
        <v>0</v>
      </c>
      <c r="D3207" s="115"/>
      <c r="E3207" s="132">
        <v>0</v>
      </c>
      <c r="F3207" s="77"/>
      <c r="G3207" s="115">
        <v>0</v>
      </c>
      <c r="H3207" s="50"/>
      <c r="I3207" s="16"/>
      <c r="J3207" s="41">
        <v>0</v>
      </c>
      <c r="K3207" s="41"/>
      <c r="L3207" s="41">
        <v>0</v>
      </c>
      <c r="M3207" s="41"/>
      <c r="N3207" s="79">
        <v>0</v>
      </c>
    </row>
    <row r="3208" spans="1:14">
      <c r="C3208" s="115"/>
      <c r="D3208" s="115"/>
      <c r="E3208" s="132"/>
      <c r="F3208" s="77"/>
      <c r="G3208" s="115"/>
      <c r="H3208" s="50" t="s">
        <v>1736</v>
      </c>
      <c r="I3208" s="16" t="s">
        <v>1871</v>
      </c>
      <c r="J3208" s="41">
        <v>100000</v>
      </c>
      <c r="K3208" s="41"/>
      <c r="L3208" s="41">
        <v>100000</v>
      </c>
      <c r="M3208" s="41"/>
      <c r="N3208" s="79">
        <v>105862</v>
      </c>
    </row>
    <row r="3209" spans="1:14">
      <c r="C3209" s="115"/>
      <c r="D3209" s="115"/>
      <c r="E3209" s="132"/>
      <c r="F3209" s="77"/>
      <c r="G3209" s="115"/>
      <c r="H3209" s="50"/>
      <c r="I3209" s="16"/>
      <c r="J3209" s="41">
        <v>0</v>
      </c>
      <c r="K3209" s="41"/>
      <c r="L3209" s="41">
        <v>0</v>
      </c>
      <c r="M3209" s="41"/>
      <c r="N3209" s="79">
        <v>0</v>
      </c>
    </row>
    <row r="3210" spans="1:14">
      <c r="C3210" s="115"/>
      <c r="D3210" s="115"/>
      <c r="E3210" s="132"/>
      <c r="F3210" s="77"/>
      <c r="G3210" s="115"/>
      <c r="H3210" s="50" t="s">
        <v>277</v>
      </c>
      <c r="I3210" s="16" t="s">
        <v>1978</v>
      </c>
      <c r="J3210" s="41">
        <v>150000</v>
      </c>
      <c r="K3210" s="41"/>
      <c r="L3210" s="41">
        <v>150000</v>
      </c>
      <c r="M3210" s="41"/>
      <c r="N3210" s="79">
        <v>147606.66</v>
      </c>
    </row>
    <row r="3211" spans="1:14">
      <c r="C3211" s="115"/>
      <c r="D3211" s="115"/>
      <c r="E3211" s="132"/>
      <c r="F3211" s="77"/>
      <c r="G3211" s="115"/>
      <c r="H3211" s="50"/>
      <c r="I3211" s="16"/>
      <c r="J3211" s="41"/>
      <c r="K3211" s="41"/>
      <c r="L3211" s="41"/>
      <c r="M3211" s="41"/>
      <c r="N3211" s="79"/>
    </row>
    <row r="3212" spans="1:14">
      <c r="C3212" s="115"/>
      <c r="D3212" s="115"/>
      <c r="E3212" s="132"/>
      <c r="F3212" s="77"/>
      <c r="G3212" s="115"/>
      <c r="H3212" s="50"/>
      <c r="I3212" s="16"/>
      <c r="J3212" s="41"/>
      <c r="K3212" s="41"/>
      <c r="L3212" s="41"/>
      <c r="M3212" s="41"/>
      <c r="N3212" s="79"/>
    </row>
    <row r="3213" spans="1:14">
      <c r="C3213" s="115"/>
      <c r="D3213" s="115"/>
      <c r="E3213" s="132"/>
      <c r="F3213" s="77"/>
      <c r="G3213" s="115"/>
      <c r="H3213" s="50"/>
      <c r="I3213" s="16"/>
      <c r="J3213" s="41"/>
      <c r="K3213" s="41"/>
      <c r="L3213" s="41"/>
      <c r="M3213" s="41"/>
      <c r="N3213" s="79"/>
    </row>
    <row r="3214" spans="1:14">
      <c r="A3214" s="52"/>
      <c r="C3214" s="115"/>
      <c r="D3214" s="115"/>
      <c r="E3214" s="41"/>
      <c r="F3214" s="77"/>
      <c r="G3214" s="115"/>
      <c r="H3214" s="52"/>
      <c r="I3214" s="16" t="s">
        <v>1979</v>
      </c>
      <c r="J3214" s="41">
        <f>SUM(J3216,J3249)</f>
        <v>18303600</v>
      </c>
      <c r="K3214" s="41"/>
      <c r="L3214" s="41">
        <f>SUM(L3216,L3249)</f>
        <v>17647400</v>
      </c>
      <c r="M3214" s="63"/>
      <c r="N3214" s="41">
        <f>SUM(N3216,N3249)</f>
        <v>13640691.559999999</v>
      </c>
    </row>
    <row r="3215" spans="1:14">
      <c r="A3215" s="50"/>
      <c r="C3215" s="115"/>
      <c r="D3215" s="115"/>
      <c r="E3215" s="132"/>
      <c r="F3215" s="77"/>
      <c r="G3215" s="115"/>
      <c r="H3215" s="157" t="s">
        <v>12</v>
      </c>
      <c r="I3215" s="157" t="s">
        <v>994</v>
      </c>
      <c r="J3215" s="176" t="s">
        <v>660</v>
      </c>
      <c r="K3215" s="131"/>
      <c r="L3215" s="176" t="s">
        <v>7</v>
      </c>
      <c r="M3215" s="158"/>
      <c r="N3215" s="176" t="s">
        <v>7</v>
      </c>
    </row>
    <row r="3216" spans="1:14">
      <c r="A3216" s="50"/>
      <c r="C3216" s="115"/>
      <c r="D3216" s="115"/>
      <c r="E3216" s="41"/>
      <c r="F3216" s="77"/>
      <c r="G3216" s="115"/>
      <c r="H3216" s="52" t="s">
        <v>1246</v>
      </c>
      <c r="I3216" s="16" t="s">
        <v>1980</v>
      </c>
      <c r="J3216" s="41">
        <f>SUM(J3218:J3247)</f>
        <v>16787600</v>
      </c>
      <c r="K3216" s="41"/>
      <c r="L3216" s="41">
        <f>SUM(L3218:L3247)</f>
        <v>16247400</v>
      </c>
      <c r="M3216" s="63"/>
      <c r="N3216" s="41">
        <f>SUM(N3218:N3247)</f>
        <v>12761609.489999998</v>
      </c>
    </row>
    <row r="3217" spans="1:14">
      <c r="A3217" s="52"/>
      <c r="C3217" s="115"/>
      <c r="D3217" s="115"/>
      <c r="E3217" s="115"/>
      <c r="F3217" s="77"/>
      <c r="G3217" s="115"/>
      <c r="H3217" s="157" t="s">
        <v>12</v>
      </c>
      <c r="I3217" s="157" t="s">
        <v>994</v>
      </c>
      <c r="J3217" s="176" t="s">
        <v>660</v>
      </c>
      <c r="K3217" s="131"/>
      <c r="L3217" s="176" t="s">
        <v>7</v>
      </c>
      <c r="M3217" s="158"/>
      <c r="N3217" s="176" t="s">
        <v>7</v>
      </c>
    </row>
    <row r="3218" spans="1:14">
      <c r="A3218" s="52"/>
      <c r="C3218" s="115"/>
      <c r="D3218" s="115"/>
      <c r="E3218" s="115"/>
      <c r="F3218" s="77"/>
      <c r="G3218" s="115"/>
      <c r="H3218" s="52" t="s">
        <v>1456</v>
      </c>
      <c r="I3218" s="16" t="s">
        <v>1353</v>
      </c>
      <c r="J3218" s="79">
        <v>2345000</v>
      </c>
      <c r="K3218" s="79"/>
      <c r="L3218" s="79">
        <v>2345000</v>
      </c>
      <c r="M3218" s="63"/>
      <c r="N3218" s="79">
        <v>2199018.0699999998</v>
      </c>
    </row>
    <row r="3219" spans="1:14">
      <c r="A3219" s="52"/>
      <c r="C3219" s="115"/>
      <c r="D3219" s="115"/>
      <c r="E3219" s="115"/>
      <c r="F3219" s="77"/>
      <c r="G3219" s="115"/>
      <c r="H3219" s="52"/>
      <c r="I3219" s="16"/>
      <c r="J3219" s="79">
        <v>0</v>
      </c>
      <c r="K3219" s="79"/>
      <c r="L3219" s="79">
        <v>0</v>
      </c>
      <c r="M3219" s="63"/>
      <c r="N3219" s="79">
        <v>0</v>
      </c>
    </row>
    <row r="3220" spans="1:14">
      <c r="A3220" s="52"/>
      <c r="C3220" s="115"/>
      <c r="D3220" s="115"/>
      <c r="E3220" s="115"/>
      <c r="F3220" s="77"/>
      <c r="G3220" s="115"/>
      <c r="H3220" s="50" t="s">
        <v>1932</v>
      </c>
      <c r="I3220" s="16" t="s">
        <v>1369</v>
      </c>
      <c r="J3220" s="79">
        <v>100000</v>
      </c>
      <c r="K3220" s="79"/>
      <c r="L3220" s="79">
        <v>60000</v>
      </c>
      <c r="M3220" s="63"/>
      <c r="N3220" s="79">
        <v>96076.13</v>
      </c>
    </row>
    <row r="3221" spans="1:14">
      <c r="A3221" s="52"/>
      <c r="C3221" s="115"/>
      <c r="D3221" s="115"/>
      <c r="E3221" s="115"/>
      <c r="F3221" s="77"/>
      <c r="G3221" s="115"/>
      <c r="H3221" s="50"/>
      <c r="I3221" s="16"/>
      <c r="J3221" s="79">
        <v>0</v>
      </c>
      <c r="K3221" s="79"/>
      <c r="L3221" s="79">
        <v>0</v>
      </c>
      <c r="M3221" s="63"/>
      <c r="N3221" s="79">
        <v>0</v>
      </c>
    </row>
    <row r="3222" spans="1:14">
      <c r="A3222" s="52"/>
      <c r="C3222" s="115"/>
      <c r="D3222" s="115"/>
      <c r="E3222" s="79"/>
      <c r="F3222" s="77"/>
      <c r="G3222" s="115"/>
      <c r="H3222" s="52" t="s">
        <v>1917</v>
      </c>
      <c r="I3222" s="16" t="s">
        <v>1355</v>
      </c>
      <c r="J3222" s="79">
        <v>6900</v>
      </c>
      <c r="K3222" s="79"/>
      <c r="L3222" s="79">
        <v>6300</v>
      </c>
      <c r="M3222" s="63"/>
      <c r="N3222" s="79">
        <v>7168.52</v>
      </c>
    </row>
    <row r="3223" spans="1:14">
      <c r="A3223" s="52"/>
      <c r="C3223" s="115"/>
      <c r="D3223" s="115"/>
      <c r="E3223" s="136"/>
      <c r="F3223" s="77"/>
      <c r="G3223" s="115"/>
      <c r="H3223" s="52"/>
      <c r="I3223" s="16"/>
      <c r="J3223" s="79">
        <v>0</v>
      </c>
      <c r="K3223" s="79"/>
      <c r="L3223" s="79">
        <v>0</v>
      </c>
      <c r="M3223" s="63"/>
      <c r="N3223" s="79">
        <v>0</v>
      </c>
    </row>
    <row r="3224" spans="1:14">
      <c r="A3224" s="52"/>
      <c r="C3224" s="115"/>
      <c r="D3224" s="115"/>
      <c r="E3224" s="132"/>
      <c r="F3224" s="77"/>
      <c r="G3224" s="115"/>
      <c r="H3224" s="52" t="s">
        <v>331</v>
      </c>
      <c r="I3224" s="16" t="s">
        <v>1026</v>
      </c>
      <c r="J3224" s="79">
        <v>78000</v>
      </c>
      <c r="K3224" s="79"/>
      <c r="L3224" s="79">
        <v>68000</v>
      </c>
      <c r="M3224" s="63"/>
      <c r="N3224" s="79">
        <v>78724.320000000007</v>
      </c>
    </row>
    <row r="3225" spans="1:14">
      <c r="A3225" s="52"/>
      <c r="C3225" s="115"/>
      <c r="D3225" s="115"/>
      <c r="E3225" s="132"/>
      <c r="F3225" s="77"/>
      <c r="G3225" s="115"/>
      <c r="H3225" s="52"/>
      <c r="I3225" s="16"/>
      <c r="J3225" s="79">
        <v>0</v>
      </c>
      <c r="K3225" s="79"/>
      <c r="L3225" s="79">
        <v>0</v>
      </c>
      <c r="M3225" s="63"/>
      <c r="N3225" s="79">
        <v>0</v>
      </c>
    </row>
    <row r="3226" spans="1:14">
      <c r="A3226" s="52"/>
      <c r="C3226" s="115"/>
      <c r="D3226" s="115"/>
      <c r="E3226" s="132"/>
      <c r="F3226" s="77"/>
      <c r="G3226" s="115"/>
      <c r="H3226" s="52" t="s">
        <v>1920</v>
      </c>
      <c r="I3226" s="16" t="s">
        <v>1358</v>
      </c>
      <c r="J3226" s="79">
        <v>5000</v>
      </c>
      <c r="K3226" s="79"/>
      <c r="L3226" s="79">
        <v>3800</v>
      </c>
      <c r="M3226" s="63"/>
      <c r="N3226" s="79">
        <v>5425.9</v>
      </c>
    </row>
    <row r="3227" spans="1:14">
      <c r="A3227" s="52"/>
      <c r="C3227" s="41"/>
      <c r="D3227" s="41"/>
      <c r="E3227" s="115"/>
      <c r="F3227" s="75"/>
      <c r="G3227" s="41"/>
      <c r="H3227" s="52"/>
      <c r="I3227" s="16"/>
      <c r="J3227" s="79">
        <v>0</v>
      </c>
      <c r="K3227" s="79"/>
      <c r="L3227" s="79">
        <v>0</v>
      </c>
      <c r="M3227" s="63"/>
      <c r="N3227" s="79">
        <v>0</v>
      </c>
    </row>
    <row r="3228" spans="1:14">
      <c r="A3228" s="52"/>
      <c r="C3228" s="41"/>
      <c r="D3228" s="41"/>
      <c r="E3228" s="115"/>
      <c r="F3228" s="75"/>
      <c r="G3228" s="41"/>
      <c r="H3228" s="52" t="s">
        <v>1922</v>
      </c>
      <c r="I3228" s="16" t="s">
        <v>1360</v>
      </c>
      <c r="J3228" s="79">
        <v>179200</v>
      </c>
      <c r="K3228" s="79"/>
      <c r="L3228" s="79">
        <v>144000</v>
      </c>
      <c r="M3228" s="63"/>
      <c r="N3228" s="79">
        <v>170643.20000000001</v>
      </c>
    </row>
    <row r="3229" spans="1:14">
      <c r="A3229" s="52"/>
      <c r="C3229" s="41"/>
      <c r="D3229" s="41"/>
      <c r="E3229" s="115"/>
      <c r="F3229" s="75"/>
      <c r="G3229" s="41"/>
      <c r="H3229" s="52"/>
      <c r="I3229" s="16"/>
      <c r="J3229" s="79">
        <v>0</v>
      </c>
      <c r="K3229" s="79"/>
      <c r="L3229" s="79">
        <v>0</v>
      </c>
      <c r="M3229" s="63"/>
      <c r="N3229" s="79">
        <v>0</v>
      </c>
    </row>
    <row r="3230" spans="1:14">
      <c r="A3230" s="52"/>
      <c r="C3230" s="41"/>
      <c r="D3230" s="41"/>
      <c r="E3230" s="115"/>
      <c r="F3230" s="75"/>
      <c r="G3230" s="41"/>
      <c r="H3230" s="52" t="s">
        <v>332</v>
      </c>
      <c r="I3230" s="16" t="s">
        <v>1361</v>
      </c>
      <c r="J3230" s="79">
        <v>18600</v>
      </c>
      <c r="K3230" s="79"/>
      <c r="L3230" s="79">
        <v>15000</v>
      </c>
      <c r="M3230" s="63"/>
      <c r="N3230" s="79">
        <v>18368.77</v>
      </c>
    </row>
    <row r="3231" spans="1:14">
      <c r="A3231" s="52"/>
      <c r="C3231" s="115"/>
      <c r="D3231" s="115"/>
      <c r="E3231" s="115"/>
      <c r="F3231" s="77"/>
      <c r="G3231" s="115"/>
      <c r="H3231" s="52"/>
      <c r="I3231" s="16"/>
      <c r="J3231" s="79">
        <v>0</v>
      </c>
      <c r="K3231" s="79"/>
      <c r="L3231" s="79">
        <v>0</v>
      </c>
      <c r="M3231" s="63"/>
      <c r="N3231" s="79">
        <v>0</v>
      </c>
    </row>
    <row r="3232" spans="1:14">
      <c r="A3232" s="52"/>
      <c r="C3232" s="115"/>
      <c r="D3232" s="115"/>
      <c r="E3232" s="115"/>
      <c r="F3232" s="77"/>
      <c r="G3232" s="115"/>
      <c r="H3232" s="52" t="s">
        <v>454</v>
      </c>
      <c r="I3232" s="16" t="s">
        <v>1364</v>
      </c>
      <c r="J3232" s="79">
        <v>3700</v>
      </c>
      <c r="K3232" s="79"/>
      <c r="L3232" s="79">
        <v>3700</v>
      </c>
      <c r="M3232" s="63"/>
      <c r="N3232" s="79">
        <v>3565.63</v>
      </c>
    </row>
    <row r="3233" spans="1:15">
      <c r="A3233" s="52"/>
      <c r="C3233" s="115"/>
      <c r="D3233" s="115"/>
      <c r="E3233" s="115"/>
      <c r="F3233" s="77"/>
      <c r="G3233" s="115"/>
      <c r="H3233" s="52"/>
      <c r="I3233" s="16"/>
      <c r="J3233" s="79">
        <v>0</v>
      </c>
      <c r="K3233" s="79"/>
      <c r="L3233" s="79">
        <v>0</v>
      </c>
      <c r="M3233" s="63"/>
      <c r="N3233" s="79">
        <v>0</v>
      </c>
    </row>
    <row r="3234" spans="1:15">
      <c r="A3234" s="52"/>
      <c r="C3234" s="115" t="s">
        <v>11</v>
      </c>
      <c r="D3234" s="115"/>
      <c r="E3234" s="115"/>
      <c r="F3234" s="77"/>
      <c r="G3234" s="115" t="s">
        <v>11</v>
      </c>
      <c r="H3234" s="52" t="s">
        <v>1927</v>
      </c>
      <c r="I3234" s="16" t="s">
        <v>818</v>
      </c>
      <c r="J3234" s="79">
        <v>1200</v>
      </c>
      <c r="K3234" s="79"/>
      <c r="L3234" s="79">
        <v>1300</v>
      </c>
      <c r="M3234" s="63"/>
      <c r="N3234" s="79">
        <v>1190.55</v>
      </c>
    </row>
    <row r="3235" spans="1:15">
      <c r="A3235" s="52"/>
      <c r="C3235" s="115"/>
      <c r="D3235" s="115"/>
      <c r="E3235" s="115"/>
      <c r="F3235" s="77"/>
      <c r="G3235" s="115"/>
      <c r="H3235" s="52"/>
      <c r="I3235" s="16"/>
      <c r="J3235" s="79">
        <v>0</v>
      </c>
      <c r="K3235" s="79"/>
      <c r="L3235" s="79">
        <v>0</v>
      </c>
      <c r="M3235" s="63"/>
      <c r="N3235" s="79">
        <v>0</v>
      </c>
    </row>
    <row r="3236" spans="1:15">
      <c r="A3236" s="52"/>
      <c r="C3236" s="115" t="s">
        <v>11</v>
      </c>
      <c r="D3236" s="115"/>
      <c r="E3236" s="115"/>
      <c r="F3236" s="77"/>
      <c r="G3236" s="115" t="s">
        <v>11</v>
      </c>
      <c r="H3236" s="52" t="s">
        <v>1647</v>
      </c>
      <c r="I3236" s="16" t="s">
        <v>650</v>
      </c>
      <c r="J3236" s="79"/>
      <c r="K3236" s="79"/>
      <c r="L3236" s="79">
        <v>55000</v>
      </c>
      <c r="M3236" s="63"/>
      <c r="N3236" s="79">
        <v>32962.980000000003</v>
      </c>
    </row>
    <row r="3237" spans="1:15" s="7" customFormat="1">
      <c r="A3237" s="52"/>
      <c r="B3237" s="16"/>
      <c r="C3237" s="115"/>
      <c r="D3237" s="115"/>
      <c r="E3237" s="115"/>
      <c r="F3237" s="77"/>
      <c r="G3237" s="115"/>
      <c r="H3237" s="52"/>
      <c r="I3237" s="16"/>
      <c r="J3237" s="79">
        <v>0</v>
      </c>
      <c r="K3237" s="79"/>
      <c r="L3237" s="79">
        <v>0</v>
      </c>
      <c r="M3237" s="63"/>
      <c r="N3237" s="79">
        <v>0</v>
      </c>
      <c r="O3237" s="23"/>
    </row>
    <row r="3238" spans="1:15" s="7" customFormat="1">
      <c r="A3238" s="52"/>
      <c r="B3238" s="16"/>
      <c r="C3238" s="115"/>
      <c r="D3238" s="115"/>
      <c r="E3238" s="115"/>
      <c r="F3238" s="77"/>
      <c r="G3238" s="115"/>
      <c r="H3238" s="52" t="s">
        <v>1247</v>
      </c>
      <c r="I3238" s="16" t="s">
        <v>421</v>
      </c>
      <c r="J3238" s="79">
        <v>340000</v>
      </c>
      <c r="K3238" s="79"/>
      <c r="L3238" s="79">
        <v>255300</v>
      </c>
      <c r="M3238" s="63"/>
      <c r="N3238" s="79">
        <v>201177.17</v>
      </c>
      <c r="O3238" s="23"/>
    </row>
    <row r="3239" spans="1:15">
      <c r="A3239" s="50"/>
      <c r="C3239" s="115"/>
      <c r="D3239" s="115"/>
      <c r="E3239" s="115"/>
      <c r="F3239" s="77"/>
      <c r="G3239" s="115"/>
      <c r="H3239" s="52"/>
      <c r="I3239" s="16"/>
      <c r="J3239" s="79">
        <v>0</v>
      </c>
      <c r="K3239" s="79"/>
      <c r="L3239" s="79">
        <v>0</v>
      </c>
      <c r="M3239" s="63"/>
      <c r="N3239" s="79">
        <v>0</v>
      </c>
      <c r="O3239" s="100"/>
    </row>
    <row r="3240" spans="1:15" s="7" customFormat="1">
      <c r="A3240" s="50"/>
      <c r="B3240" s="16"/>
      <c r="C3240" s="115"/>
      <c r="D3240" s="115"/>
      <c r="E3240" s="115"/>
      <c r="F3240" s="77"/>
      <c r="G3240" s="115"/>
      <c r="H3240" s="52" t="s">
        <v>1758</v>
      </c>
      <c r="I3240" s="16" t="s">
        <v>422</v>
      </c>
      <c r="J3240" s="79">
        <v>7700000</v>
      </c>
      <c r="K3240" s="79"/>
      <c r="L3240" s="79">
        <v>7500000</v>
      </c>
      <c r="M3240" s="63"/>
      <c r="N3240" s="79">
        <v>4986035.8</v>
      </c>
      <c r="O3240" s="100"/>
    </row>
    <row r="3241" spans="1:15">
      <c r="A3241" s="50"/>
      <c r="C3241" s="115"/>
      <c r="D3241" s="115"/>
      <c r="E3241" s="41"/>
      <c r="F3241" s="77"/>
      <c r="G3241" s="115"/>
      <c r="H3241" s="52"/>
      <c r="I3241" s="16"/>
      <c r="J3241" s="79">
        <v>0</v>
      </c>
      <c r="K3241" s="79"/>
      <c r="L3241" s="79">
        <v>0</v>
      </c>
      <c r="M3241" s="63"/>
      <c r="N3241" s="79">
        <v>0</v>
      </c>
    </row>
    <row r="3242" spans="1:15" s="7" customFormat="1">
      <c r="A3242" s="52"/>
      <c r="B3242" s="16"/>
      <c r="C3242" s="115" t="s">
        <v>11</v>
      </c>
      <c r="D3242" s="115"/>
      <c r="E3242" s="41"/>
      <c r="F3242" s="77"/>
      <c r="G3242" s="115" t="s">
        <v>11</v>
      </c>
      <c r="H3242" s="52" t="s">
        <v>1468</v>
      </c>
      <c r="I3242" s="16" t="s">
        <v>423</v>
      </c>
      <c r="J3242" s="79">
        <v>5500000</v>
      </c>
      <c r="K3242" s="79"/>
      <c r="L3242" s="79">
        <v>5500000</v>
      </c>
      <c r="M3242" s="63"/>
      <c r="N3242" s="79">
        <v>4890178.5199999996</v>
      </c>
      <c r="O3242" s="23"/>
    </row>
    <row r="3243" spans="1:15">
      <c r="A3243" s="54"/>
      <c r="B3243" s="54"/>
      <c r="C3243" s="136"/>
      <c r="D3243" s="136"/>
      <c r="E3243" s="41"/>
      <c r="F3243" s="76"/>
      <c r="G3243" s="136"/>
      <c r="H3243" s="52"/>
      <c r="I3243" s="16"/>
      <c r="J3243" s="79">
        <v>0</v>
      </c>
      <c r="K3243" s="79"/>
      <c r="L3243" s="79">
        <v>0</v>
      </c>
      <c r="M3243" s="63"/>
      <c r="N3243" s="79">
        <v>0</v>
      </c>
    </row>
    <row r="3244" spans="1:15" s="7" customFormat="1">
      <c r="A3244" s="52"/>
      <c r="B3244" s="16"/>
      <c r="C3244" s="115"/>
      <c r="D3244" s="115"/>
      <c r="E3244" s="41"/>
      <c r="F3244" s="77"/>
      <c r="G3244" s="115"/>
      <c r="H3244" s="50" t="s">
        <v>970</v>
      </c>
      <c r="I3244" s="16" t="s">
        <v>2010</v>
      </c>
      <c r="J3244" s="79">
        <v>290000</v>
      </c>
      <c r="K3244" s="79"/>
      <c r="L3244" s="79">
        <v>290000</v>
      </c>
      <c r="M3244" s="63"/>
      <c r="N3244" s="79">
        <v>27766.93</v>
      </c>
      <c r="O3244" s="23"/>
    </row>
    <row r="3245" spans="1:15" s="7" customFormat="1">
      <c r="A3245" s="52"/>
      <c r="B3245" s="16"/>
      <c r="C3245" s="115"/>
      <c r="D3245" s="115"/>
      <c r="E3245" s="41"/>
      <c r="F3245" s="77"/>
      <c r="G3245" s="115"/>
      <c r="H3245" s="50"/>
      <c r="I3245" s="16"/>
      <c r="J3245" s="79"/>
      <c r="K3245" s="79"/>
      <c r="L3245" s="79"/>
      <c r="M3245" s="63"/>
      <c r="N3245" s="79">
        <v>0</v>
      </c>
      <c r="O3245" s="23"/>
    </row>
    <row r="3246" spans="1:15" s="7" customFormat="1">
      <c r="A3246" s="52"/>
      <c r="B3246" s="16"/>
      <c r="C3246" s="115"/>
      <c r="D3246" s="115"/>
      <c r="E3246" s="41"/>
      <c r="F3246" s="77"/>
      <c r="G3246" s="115"/>
      <c r="H3246" s="50" t="s">
        <v>1938</v>
      </c>
      <c r="I3246" s="16" t="s">
        <v>2156</v>
      </c>
      <c r="J3246" s="79">
        <v>220000</v>
      </c>
      <c r="K3246" s="79"/>
      <c r="L3246" s="79"/>
      <c r="M3246" s="63"/>
      <c r="N3246" s="79">
        <v>43307</v>
      </c>
      <c r="O3246" s="23"/>
    </row>
    <row r="3247" spans="1:15">
      <c r="A3247" s="52"/>
      <c r="C3247" s="115"/>
      <c r="D3247" s="115"/>
      <c r="E3247" s="115"/>
      <c r="F3247" s="77"/>
      <c r="G3247" s="115"/>
      <c r="H3247" s="50"/>
      <c r="I3247" s="16"/>
      <c r="J3247" s="41">
        <v>0</v>
      </c>
      <c r="K3247" s="41"/>
      <c r="L3247" s="41"/>
      <c r="M3247" s="41"/>
      <c r="N3247" s="79">
        <v>0</v>
      </c>
    </row>
    <row r="3248" spans="1:15" s="7" customFormat="1">
      <c r="A3248" s="52"/>
      <c r="B3248" s="16"/>
      <c r="C3248" s="41" t="s">
        <v>11</v>
      </c>
      <c r="D3248" s="41"/>
      <c r="E3248" s="115"/>
      <c r="F3248" s="75"/>
      <c r="G3248" s="41" t="s">
        <v>11</v>
      </c>
      <c r="H3248" s="50"/>
      <c r="I3248" s="16"/>
      <c r="J3248" s="41"/>
      <c r="K3248" s="41"/>
      <c r="L3248" s="41"/>
      <c r="M3248" s="41"/>
      <c r="N3248" s="83"/>
      <c r="O3248" s="23"/>
    </row>
    <row r="3249" spans="1:15">
      <c r="C3249" s="41" t="s">
        <v>11</v>
      </c>
      <c r="D3249" s="41"/>
      <c r="E3249" s="115"/>
      <c r="F3249" s="75"/>
      <c r="G3249" s="41" t="s">
        <v>11</v>
      </c>
      <c r="H3249" s="52">
        <v>81</v>
      </c>
      <c r="I3249" s="16" t="s">
        <v>2011</v>
      </c>
      <c r="J3249" s="41">
        <f>SUM(J3251:J3257)</f>
        <v>1516000</v>
      </c>
      <c r="K3249" s="41"/>
      <c r="L3249" s="41">
        <f>SUM(L3251:L3257)</f>
        <v>1400000</v>
      </c>
      <c r="M3249" s="63"/>
      <c r="N3249" s="41">
        <f>SUM(N3251:N3257)</f>
        <v>879082.06999999983</v>
      </c>
    </row>
    <row r="3250" spans="1:15" s="7" customFormat="1">
      <c r="A3250" s="54"/>
      <c r="B3250" s="101"/>
      <c r="C3250" s="41"/>
      <c r="D3250" s="41"/>
      <c r="E3250" s="115"/>
      <c r="F3250" s="75"/>
      <c r="G3250" s="41"/>
      <c r="H3250" s="157" t="s">
        <v>12</v>
      </c>
      <c r="I3250" s="157" t="s">
        <v>994</v>
      </c>
      <c r="J3250" s="176" t="s">
        <v>660</v>
      </c>
      <c r="K3250" s="131"/>
      <c r="L3250" s="176" t="s">
        <v>7</v>
      </c>
      <c r="M3250" s="158"/>
      <c r="N3250" s="176" t="s">
        <v>7</v>
      </c>
      <c r="O3250" s="23"/>
    </row>
    <row r="3251" spans="1:15">
      <c r="A3251" s="48"/>
      <c r="B3251" s="48"/>
      <c r="C3251" s="104"/>
      <c r="D3251" s="104"/>
      <c r="E3251" s="115"/>
      <c r="F3251" s="47"/>
      <c r="G3251" s="104"/>
      <c r="H3251" s="52" t="s">
        <v>1248</v>
      </c>
      <c r="I3251" s="16" t="s">
        <v>2012</v>
      </c>
      <c r="J3251" s="79">
        <v>770000</v>
      </c>
      <c r="K3251" s="79"/>
      <c r="L3251" s="79">
        <v>700000</v>
      </c>
      <c r="M3251" s="63"/>
      <c r="N3251" s="79">
        <v>469225.63</v>
      </c>
    </row>
    <row r="3252" spans="1:15" s="7" customFormat="1">
      <c r="A3252" s="48"/>
      <c r="B3252" s="48"/>
      <c r="C3252" s="104"/>
      <c r="D3252" s="104"/>
      <c r="E3252" s="115"/>
      <c r="F3252" s="47"/>
      <c r="G3252" s="104"/>
      <c r="H3252" s="52"/>
      <c r="I3252" s="16"/>
      <c r="J3252" s="79">
        <v>0</v>
      </c>
      <c r="K3252" s="79"/>
      <c r="L3252" s="79">
        <v>0</v>
      </c>
      <c r="M3252" s="63"/>
      <c r="N3252" s="79">
        <v>0</v>
      </c>
      <c r="O3252" s="23"/>
    </row>
    <row r="3253" spans="1:15">
      <c r="A3253" s="48"/>
      <c r="B3253" s="48"/>
      <c r="C3253" s="104"/>
      <c r="D3253" s="104"/>
      <c r="E3253" s="115"/>
      <c r="F3253" s="47"/>
      <c r="G3253" s="104"/>
      <c r="H3253" s="52" t="s">
        <v>1249</v>
      </c>
      <c r="I3253" s="16" t="s">
        <v>527</v>
      </c>
      <c r="J3253" s="79">
        <v>376000</v>
      </c>
      <c r="K3253" s="79"/>
      <c r="L3253" s="79">
        <v>330000</v>
      </c>
      <c r="M3253" s="63"/>
      <c r="N3253" s="79">
        <v>197986.58</v>
      </c>
    </row>
    <row r="3254" spans="1:15" s="7" customFormat="1">
      <c r="A3254" s="48"/>
      <c r="B3254" s="48"/>
      <c r="C3254" s="104"/>
      <c r="D3254" s="104"/>
      <c r="E3254" s="115"/>
      <c r="F3254" s="47"/>
      <c r="G3254" s="104"/>
      <c r="H3254" s="52"/>
      <c r="I3254" s="16"/>
      <c r="J3254" s="79">
        <v>0</v>
      </c>
      <c r="K3254" s="79"/>
      <c r="L3254" s="79">
        <v>0</v>
      </c>
      <c r="M3254" s="63"/>
      <c r="N3254" s="79">
        <v>0</v>
      </c>
      <c r="O3254" s="23"/>
    </row>
    <row r="3255" spans="1:15">
      <c r="A3255" s="48"/>
      <c r="B3255" s="48"/>
      <c r="C3255" s="104"/>
      <c r="D3255" s="104"/>
      <c r="E3255" s="115"/>
      <c r="F3255" s="47"/>
      <c r="G3255" s="104"/>
      <c r="H3255" s="52" t="s">
        <v>1250</v>
      </c>
      <c r="I3255" s="16" t="s">
        <v>2013</v>
      </c>
      <c r="J3255" s="79">
        <v>185000</v>
      </c>
      <c r="K3255" s="79"/>
      <c r="L3255" s="79">
        <v>185000</v>
      </c>
      <c r="M3255" s="63"/>
      <c r="N3255" s="79">
        <v>105893.93</v>
      </c>
    </row>
    <row r="3256" spans="1:15" s="7" customFormat="1">
      <c r="A3256" s="48"/>
      <c r="B3256" s="48"/>
      <c r="C3256" s="104"/>
      <c r="D3256" s="104"/>
      <c r="E3256" s="115"/>
      <c r="F3256" s="47"/>
      <c r="G3256" s="104"/>
      <c r="H3256" s="52"/>
      <c r="I3256" s="16"/>
      <c r="J3256" s="79">
        <v>0</v>
      </c>
      <c r="K3256" s="79"/>
      <c r="L3256" s="79">
        <v>0</v>
      </c>
      <c r="M3256" s="63"/>
      <c r="N3256" s="79">
        <v>0</v>
      </c>
      <c r="O3256" s="23"/>
    </row>
    <row r="3257" spans="1:15">
      <c r="A3257" s="48"/>
      <c r="B3257" s="48"/>
      <c r="C3257" s="104"/>
      <c r="D3257" s="104"/>
      <c r="E3257" s="136"/>
      <c r="F3257" s="47"/>
      <c r="G3257" s="104"/>
      <c r="H3257" s="52" t="s">
        <v>1251</v>
      </c>
      <c r="I3257" s="16" t="s">
        <v>2014</v>
      </c>
      <c r="J3257" s="79">
        <v>185000</v>
      </c>
      <c r="K3257" s="79"/>
      <c r="L3257" s="79">
        <v>185000</v>
      </c>
      <c r="M3257" s="63"/>
      <c r="N3257" s="79">
        <v>105975.93</v>
      </c>
    </row>
    <row r="3258" spans="1:15" s="7" customFormat="1">
      <c r="A3258" s="48"/>
      <c r="B3258" s="48"/>
      <c r="C3258" s="104"/>
      <c r="D3258" s="104"/>
      <c r="E3258" s="115"/>
      <c r="F3258" s="47"/>
      <c r="G3258" s="104"/>
      <c r="H3258" s="54"/>
      <c r="I3258" s="101"/>
      <c r="J3258" s="41"/>
      <c r="K3258" s="41"/>
      <c r="L3258" s="41"/>
      <c r="M3258" s="41"/>
      <c r="N3258" s="83"/>
      <c r="O3258" s="23"/>
    </row>
    <row r="3259" spans="1:15">
      <c r="A3259" s="48"/>
      <c r="B3259" s="48"/>
      <c r="C3259" s="104"/>
      <c r="D3259" s="104"/>
      <c r="E3259" s="115"/>
      <c r="F3259" s="47"/>
      <c r="G3259" s="104"/>
      <c r="H3259" s="48"/>
      <c r="I3259" s="48"/>
      <c r="J3259" s="41"/>
      <c r="K3259" s="41"/>
      <c r="L3259" s="41"/>
      <c r="M3259" s="41"/>
      <c r="N3259" s="83"/>
    </row>
    <row r="3260" spans="1:15" s="7" customFormat="1">
      <c r="A3260" s="52"/>
      <c r="B3260" s="52" t="s">
        <v>432</v>
      </c>
      <c r="C3260" s="41">
        <f>SUM(C3262)</f>
        <v>23814000</v>
      </c>
      <c r="D3260" s="41"/>
      <c r="E3260" s="41">
        <f>SUM(E3262)</f>
        <v>20370000</v>
      </c>
      <c r="F3260" s="63"/>
      <c r="G3260" s="41">
        <f>SUM(G3262)</f>
        <v>19133113.82</v>
      </c>
      <c r="H3260" s="52"/>
      <c r="I3260" s="52" t="s">
        <v>432</v>
      </c>
      <c r="J3260" s="41">
        <f>SUM(J3262,J3348)</f>
        <v>25496900</v>
      </c>
      <c r="K3260" s="41"/>
      <c r="L3260" s="41">
        <f>SUM(L3262,L3348)</f>
        <v>23538400</v>
      </c>
      <c r="M3260" s="63"/>
      <c r="N3260" s="41">
        <f>SUM(N3262,N3348)</f>
        <v>21926019.920000002</v>
      </c>
      <c r="O3260" s="23"/>
    </row>
    <row r="3261" spans="1:15">
      <c r="A3261" s="129" t="s">
        <v>8</v>
      </c>
      <c r="B3261" s="37" t="s">
        <v>1306</v>
      </c>
      <c r="C3261" s="129" t="s">
        <v>8</v>
      </c>
      <c r="D3261" s="129"/>
      <c r="E3261" s="104" t="s">
        <v>8</v>
      </c>
      <c r="F3261" s="47"/>
      <c r="G3261" s="129" t="s">
        <v>8</v>
      </c>
      <c r="H3261" s="129" t="s">
        <v>8</v>
      </c>
      <c r="I3261" s="129" t="s">
        <v>8</v>
      </c>
      <c r="J3261" s="129" t="s">
        <v>8</v>
      </c>
      <c r="K3261" s="129"/>
      <c r="L3261" s="129" t="s">
        <v>8</v>
      </c>
      <c r="M3261" s="48"/>
      <c r="N3261" s="129" t="s">
        <v>8</v>
      </c>
    </row>
    <row r="3262" spans="1:15" s="7" customFormat="1">
      <c r="A3262" s="52" t="s">
        <v>156</v>
      </c>
      <c r="B3262" s="52" t="s">
        <v>433</v>
      </c>
      <c r="C3262" s="41">
        <f>SUM(C3264,C3292)</f>
        <v>23814000</v>
      </c>
      <c r="D3262" s="41"/>
      <c r="E3262" s="41">
        <f>SUM(E3264,E3292)</f>
        <v>20370000</v>
      </c>
      <c r="F3262" s="63"/>
      <c r="G3262" s="41">
        <f>SUM(G3264,G3292)</f>
        <v>19133113.82</v>
      </c>
      <c r="H3262" s="52" t="s">
        <v>1252</v>
      </c>
      <c r="I3262" s="52" t="s">
        <v>433</v>
      </c>
      <c r="J3262" s="41">
        <f>SUM(J3264,J3292)</f>
        <v>18899500</v>
      </c>
      <c r="K3262" s="41"/>
      <c r="L3262" s="41">
        <f>SUM(L3264,L3292)</f>
        <v>17599600</v>
      </c>
      <c r="M3262" s="63"/>
      <c r="N3262" s="41">
        <f>SUM(N3264,N3292)</f>
        <v>16472960.050000001</v>
      </c>
      <c r="O3262" s="23"/>
    </row>
    <row r="3263" spans="1:15">
      <c r="A3263" s="157" t="s">
        <v>12</v>
      </c>
      <c r="B3263" s="157" t="s">
        <v>994</v>
      </c>
      <c r="C3263" s="176" t="s">
        <v>660</v>
      </c>
      <c r="D3263" s="131"/>
      <c r="E3263" s="176" t="s">
        <v>7</v>
      </c>
      <c r="F3263" s="158"/>
      <c r="G3263" s="176" t="s">
        <v>7</v>
      </c>
      <c r="H3263" s="157" t="s">
        <v>12</v>
      </c>
      <c r="I3263" s="157" t="s">
        <v>994</v>
      </c>
      <c r="J3263" s="176" t="s">
        <v>660</v>
      </c>
      <c r="K3263" s="131"/>
      <c r="L3263" s="176" t="s">
        <v>7</v>
      </c>
      <c r="M3263" s="158"/>
      <c r="N3263" s="176" t="s">
        <v>7</v>
      </c>
    </row>
    <row r="3264" spans="1:15" s="4" customFormat="1">
      <c r="A3264" s="52" t="s">
        <v>157</v>
      </c>
      <c r="B3264" s="52" t="s">
        <v>434</v>
      </c>
      <c r="C3264" s="41">
        <f>SUM(C3266:C3270)</f>
        <v>7550000</v>
      </c>
      <c r="D3264" s="41"/>
      <c r="E3264" s="41">
        <f>SUM(E3266:E3270)</f>
        <v>5550000</v>
      </c>
      <c r="F3264" s="63"/>
      <c r="G3264" s="41">
        <f>SUM(G3266:G3270)</f>
        <v>5352613.8199999994</v>
      </c>
      <c r="H3264" s="52" t="s">
        <v>1253</v>
      </c>
      <c r="I3264" s="52" t="s">
        <v>2015</v>
      </c>
      <c r="J3264" s="41">
        <f>SUM(J3266:J3291)</f>
        <v>2635500</v>
      </c>
      <c r="K3264" s="41"/>
      <c r="L3264" s="41">
        <f>SUM(L3266:L3291)</f>
        <v>2779600</v>
      </c>
      <c r="M3264" s="63"/>
      <c r="N3264" s="41">
        <f>SUM(N3266:N3291)</f>
        <v>2656835.91</v>
      </c>
      <c r="O3264" s="23"/>
    </row>
    <row r="3265" spans="1:15">
      <c r="A3265" s="157" t="s">
        <v>12</v>
      </c>
      <c r="B3265" s="157" t="s">
        <v>994</v>
      </c>
      <c r="C3265" s="176" t="s">
        <v>660</v>
      </c>
      <c r="D3265" s="131"/>
      <c r="E3265" s="176" t="s">
        <v>7</v>
      </c>
      <c r="F3265" s="158"/>
      <c r="G3265" s="176" t="s">
        <v>7</v>
      </c>
      <c r="H3265" s="157" t="s">
        <v>12</v>
      </c>
      <c r="I3265" s="157" t="s">
        <v>994</v>
      </c>
      <c r="J3265" s="176" t="s">
        <v>660</v>
      </c>
      <c r="K3265" s="131"/>
      <c r="L3265" s="176" t="s">
        <v>7</v>
      </c>
      <c r="M3265" s="158"/>
      <c r="N3265" s="176" t="s">
        <v>7</v>
      </c>
    </row>
    <row r="3266" spans="1:15" s="4" customFormat="1">
      <c r="A3266" s="52" t="s">
        <v>1106</v>
      </c>
      <c r="B3266" s="52" t="s">
        <v>250</v>
      </c>
      <c r="C3266" s="79">
        <v>6700000</v>
      </c>
      <c r="D3266" s="79"/>
      <c r="E3266" s="132">
        <v>4700000</v>
      </c>
      <c r="F3266" s="63"/>
      <c r="G3266" s="79">
        <v>4803766.5999999996</v>
      </c>
      <c r="H3266" s="52" t="s">
        <v>1915</v>
      </c>
      <c r="I3266" s="52" t="s">
        <v>1353</v>
      </c>
      <c r="J3266" s="79">
        <v>2471900</v>
      </c>
      <c r="K3266" s="79"/>
      <c r="L3266" s="79">
        <v>2607000</v>
      </c>
      <c r="M3266" s="63"/>
      <c r="N3266" s="79">
        <v>2497255.37</v>
      </c>
      <c r="O3266" s="23"/>
    </row>
    <row r="3267" spans="1:15">
      <c r="A3267" s="52"/>
      <c r="B3267" s="52"/>
      <c r="C3267" s="79">
        <v>0</v>
      </c>
      <c r="D3267" s="79"/>
      <c r="E3267" s="132">
        <v>0</v>
      </c>
      <c r="F3267" s="63"/>
      <c r="G3267" s="79">
        <v>0</v>
      </c>
      <c r="H3267" s="52"/>
      <c r="I3267" s="52"/>
      <c r="J3267" s="79">
        <v>0</v>
      </c>
      <c r="K3267" s="79"/>
      <c r="L3267" s="79">
        <v>0</v>
      </c>
      <c r="M3267" s="63"/>
      <c r="N3267" s="79">
        <v>0</v>
      </c>
    </row>
    <row r="3268" spans="1:15" s="4" customFormat="1">
      <c r="A3268" s="52" t="s">
        <v>1916</v>
      </c>
      <c r="B3268" s="52" t="s">
        <v>251</v>
      </c>
      <c r="C3268" s="132">
        <v>200000</v>
      </c>
      <c r="D3268" s="132"/>
      <c r="E3268" s="132">
        <v>200000</v>
      </c>
      <c r="F3268" s="63"/>
      <c r="G3268" s="79">
        <v>91161.41</v>
      </c>
      <c r="H3268" s="52" t="s">
        <v>1916</v>
      </c>
      <c r="I3268" s="52" t="s">
        <v>1354</v>
      </c>
      <c r="J3268" s="79">
        <v>5400</v>
      </c>
      <c r="K3268" s="79"/>
      <c r="L3268" s="79">
        <v>5400</v>
      </c>
      <c r="M3268" s="63"/>
      <c r="N3268" s="79">
        <v>6488.96</v>
      </c>
      <c r="O3268" s="23"/>
    </row>
    <row r="3269" spans="1:15">
      <c r="A3269" s="52"/>
      <c r="B3269" s="67"/>
      <c r="C3269" s="132">
        <v>0</v>
      </c>
      <c r="D3269" s="132"/>
      <c r="E3269" s="132">
        <v>0</v>
      </c>
      <c r="F3269" s="63"/>
      <c r="G3269" s="79">
        <v>0</v>
      </c>
      <c r="H3269" s="52"/>
      <c r="I3269" s="16"/>
      <c r="J3269" s="79">
        <v>0</v>
      </c>
      <c r="K3269" s="79"/>
      <c r="L3269" s="79">
        <v>0</v>
      </c>
      <c r="M3269" s="63"/>
      <c r="N3269" s="79">
        <v>0</v>
      </c>
    </row>
    <row r="3270" spans="1:15" s="4" customFormat="1">
      <c r="A3270" s="52" t="s">
        <v>1287</v>
      </c>
      <c r="B3270" s="52" t="s">
        <v>252</v>
      </c>
      <c r="C3270" s="132">
        <v>650000</v>
      </c>
      <c r="D3270" s="132"/>
      <c r="E3270" s="132">
        <v>650000</v>
      </c>
      <c r="F3270" s="63"/>
      <c r="G3270" s="79">
        <v>457685.81</v>
      </c>
      <c r="H3270" s="52" t="s">
        <v>1917</v>
      </c>
      <c r="I3270" s="52" t="s">
        <v>1355</v>
      </c>
      <c r="J3270" s="79">
        <v>20000</v>
      </c>
      <c r="K3270" s="79"/>
      <c r="L3270" s="79">
        <v>30000</v>
      </c>
      <c r="M3270" s="63"/>
      <c r="N3270" s="79">
        <v>20288.599999999999</v>
      </c>
      <c r="O3270" s="23"/>
    </row>
    <row r="3271" spans="1:15">
      <c r="A3271" s="52"/>
      <c r="C3271" s="132" t="s">
        <v>11</v>
      </c>
      <c r="D3271" s="132"/>
      <c r="E3271" s="132"/>
      <c r="F3271" s="63"/>
      <c r="G3271" s="132">
        <v>0</v>
      </c>
      <c r="H3271" s="52"/>
      <c r="I3271" s="16"/>
      <c r="J3271" s="79">
        <v>0</v>
      </c>
      <c r="K3271" s="79"/>
      <c r="L3271" s="79">
        <v>0</v>
      </c>
      <c r="M3271" s="63"/>
      <c r="N3271" s="79">
        <v>0</v>
      </c>
    </row>
    <row r="3272" spans="1:15" s="4" customFormat="1">
      <c r="A3272" s="52"/>
      <c r="B3272" s="52"/>
      <c r="C3272" s="115"/>
      <c r="D3272" s="115"/>
      <c r="E3272" s="115"/>
      <c r="F3272" s="77"/>
      <c r="G3272" s="115"/>
      <c r="H3272" s="52" t="s">
        <v>1918</v>
      </c>
      <c r="I3272" s="52" t="s">
        <v>1357</v>
      </c>
      <c r="J3272" s="79">
        <v>800</v>
      </c>
      <c r="K3272" s="79"/>
      <c r="L3272" s="79">
        <v>800</v>
      </c>
      <c r="M3272" s="63"/>
      <c r="N3272" s="79">
        <v>729</v>
      </c>
      <c r="O3272" s="23"/>
    </row>
    <row r="3273" spans="1:15">
      <c r="A3273" s="52"/>
      <c r="C3273" s="41" t="s">
        <v>11</v>
      </c>
      <c r="D3273" s="41"/>
      <c r="E3273" s="41" t="s">
        <v>11</v>
      </c>
      <c r="F3273" s="75"/>
      <c r="G3273" s="41" t="s">
        <v>11</v>
      </c>
      <c r="H3273" s="52"/>
      <c r="I3273" s="16"/>
      <c r="J3273" s="79">
        <v>0</v>
      </c>
      <c r="K3273" s="79"/>
      <c r="L3273" s="79">
        <v>0</v>
      </c>
      <c r="M3273" s="63"/>
      <c r="N3273" s="79">
        <v>0</v>
      </c>
    </row>
    <row r="3274" spans="1:15" s="4" customFormat="1">
      <c r="A3274" s="52"/>
      <c r="B3274" s="52"/>
      <c r="C3274" s="41"/>
      <c r="D3274" s="41"/>
      <c r="E3274" s="41"/>
      <c r="F3274" s="75"/>
      <c r="G3274" s="41"/>
      <c r="H3274" s="52" t="s">
        <v>1919</v>
      </c>
      <c r="I3274" s="52" t="s">
        <v>1026</v>
      </c>
      <c r="J3274" s="79">
        <v>1800</v>
      </c>
      <c r="K3274" s="79"/>
      <c r="L3274" s="79">
        <v>1800</v>
      </c>
      <c r="M3274" s="63"/>
      <c r="N3274" s="79">
        <v>1469.64</v>
      </c>
      <c r="O3274" s="23"/>
    </row>
    <row r="3275" spans="1:15">
      <c r="A3275" s="52"/>
      <c r="C3275" s="41"/>
      <c r="D3275" s="41"/>
      <c r="E3275" s="41"/>
      <c r="F3275" s="75"/>
      <c r="G3275" s="41"/>
      <c r="H3275" s="52"/>
      <c r="I3275" s="16"/>
      <c r="J3275" s="79">
        <v>0</v>
      </c>
      <c r="K3275" s="79"/>
      <c r="L3275" s="79">
        <v>0</v>
      </c>
      <c r="M3275" s="63"/>
      <c r="N3275" s="79">
        <v>0</v>
      </c>
    </row>
    <row r="3276" spans="1:15">
      <c r="A3276" s="52"/>
      <c r="B3276" s="52"/>
      <c r="C3276" s="41"/>
      <c r="D3276" s="41"/>
      <c r="E3276" s="41"/>
      <c r="F3276" s="75"/>
      <c r="G3276" s="41"/>
      <c r="H3276" s="52" t="s">
        <v>1920</v>
      </c>
      <c r="I3276" s="52" t="s">
        <v>1358</v>
      </c>
      <c r="J3276" s="79">
        <v>11200</v>
      </c>
      <c r="K3276" s="79"/>
      <c r="L3276" s="79">
        <v>11200</v>
      </c>
      <c r="M3276" s="63"/>
      <c r="N3276" s="79">
        <v>10571.37</v>
      </c>
    </row>
    <row r="3277" spans="1:15">
      <c r="A3277" s="52"/>
      <c r="C3277" s="115"/>
      <c r="D3277" s="115"/>
      <c r="E3277" s="115"/>
      <c r="F3277" s="77"/>
      <c r="G3277" s="115"/>
      <c r="H3277" s="50"/>
      <c r="I3277" s="60"/>
      <c r="J3277" s="79">
        <v>0</v>
      </c>
      <c r="K3277" s="79"/>
      <c r="L3277" s="79">
        <v>0</v>
      </c>
      <c r="M3277" s="63"/>
      <c r="N3277" s="79">
        <v>0</v>
      </c>
    </row>
    <row r="3278" spans="1:15">
      <c r="A3278" s="50"/>
      <c r="B3278" s="52"/>
      <c r="C3278" s="115"/>
      <c r="D3278" s="115"/>
      <c r="E3278" s="115"/>
      <c r="F3278" s="77"/>
      <c r="G3278" s="115"/>
      <c r="H3278" s="50" t="s">
        <v>1922</v>
      </c>
      <c r="I3278" s="52" t="s">
        <v>1493</v>
      </c>
      <c r="J3278" s="79">
        <v>60400</v>
      </c>
      <c r="K3278" s="79"/>
      <c r="L3278" s="79">
        <v>57000</v>
      </c>
      <c r="M3278" s="63"/>
      <c r="N3278" s="79">
        <v>57501.34</v>
      </c>
    </row>
    <row r="3279" spans="1:15">
      <c r="A3279" s="52"/>
      <c r="C3279" s="104"/>
      <c r="D3279" s="104"/>
      <c r="E3279" s="104"/>
      <c r="F3279" s="47"/>
      <c r="G3279" s="104"/>
      <c r="H3279" s="52"/>
      <c r="I3279" s="16"/>
      <c r="J3279" s="79">
        <v>0</v>
      </c>
      <c r="K3279" s="79"/>
      <c r="L3279" s="79">
        <v>0</v>
      </c>
      <c r="M3279" s="63"/>
      <c r="N3279" s="79">
        <v>0</v>
      </c>
    </row>
    <row r="3280" spans="1:15">
      <c r="A3280" s="52"/>
      <c r="B3280" s="52"/>
      <c r="C3280" s="41"/>
      <c r="D3280" s="41"/>
      <c r="E3280" s="41"/>
      <c r="F3280" s="75"/>
      <c r="G3280" s="41"/>
      <c r="H3280" s="52" t="s">
        <v>1923</v>
      </c>
      <c r="I3280" s="52" t="s">
        <v>1361</v>
      </c>
      <c r="J3280" s="79">
        <v>41000</v>
      </c>
      <c r="K3280" s="79"/>
      <c r="L3280" s="79">
        <v>40000</v>
      </c>
      <c r="M3280" s="63"/>
      <c r="N3280" s="79">
        <v>40546.910000000003</v>
      </c>
    </row>
    <row r="3281" spans="1:14">
      <c r="A3281" s="52"/>
      <c r="C3281" s="139"/>
      <c r="D3281" s="139"/>
      <c r="E3281" s="139"/>
      <c r="F3281" s="128"/>
      <c r="G3281" s="139"/>
      <c r="H3281" s="52"/>
      <c r="I3281" s="16"/>
      <c r="J3281" s="79">
        <v>0</v>
      </c>
      <c r="K3281" s="79"/>
      <c r="L3281" s="79">
        <v>0</v>
      </c>
      <c r="M3281" s="63"/>
      <c r="N3281" s="79">
        <v>0</v>
      </c>
    </row>
    <row r="3282" spans="1:14">
      <c r="A3282" s="52"/>
      <c r="B3282" s="52"/>
      <c r="C3282" s="139"/>
      <c r="D3282" s="139"/>
      <c r="E3282" s="139"/>
      <c r="F3282" s="128"/>
      <c r="G3282" s="139"/>
      <c r="H3282" s="52" t="s">
        <v>1924</v>
      </c>
      <c r="I3282" s="52" t="s">
        <v>648</v>
      </c>
      <c r="J3282" s="79">
        <v>8000</v>
      </c>
      <c r="K3282" s="79"/>
      <c r="L3282" s="79">
        <v>11500</v>
      </c>
      <c r="M3282" s="63"/>
      <c r="N3282" s="79">
        <v>6670.15</v>
      </c>
    </row>
    <row r="3283" spans="1:14">
      <c r="A3283" s="52"/>
      <c r="B3283" s="52"/>
      <c r="C3283" s="139"/>
      <c r="D3283" s="139"/>
      <c r="E3283" s="139"/>
      <c r="F3283" s="128"/>
      <c r="G3283" s="139"/>
      <c r="H3283" s="52"/>
      <c r="I3283" s="52"/>
      <c r="J3283" s="79">
        <v>0</v>
      </c>
      <c r="K3283" s="79"/>
      <c r="L3283" s="79">
        <v>0</v>
      </c>
      <c r="M3283" s="63"/>
      <c r="N3283" s="79">
        <v>0</v>
      </c>
    </row>
    <row r="3284" spans="1:14">
      <c r="A3284" s="52"/>
      <c r="C3284" s="139"/>
      <c r="D3284" s="139"/>
      <c r="E3284" s="139"/>
      <c r="F3284" s="128"/>
      <c r="G3284" s="139"/>
      <c r="H3284" s="52" t="s">
        <v>1925</v>
      </c>
      <c r="I3284" s="52" t="s">
        <v>1601</v>
      </c>
      <c r="J3284" s="79">
        <v>1800</v>
      </c>
      <c r="K3284" s="79"/>
      <c r="L3284" s="79">
        <v>1800</v>
      </c>
      <c r="M3284" s="63"/>
      <c r="N3284" s="79">
        <v>1635.26</v>
      </c>
    </row>
    <row r="3285" spans="1:14">
      <c r="A3285" s="52"/>
      <c r="C3285" s="139"/>
      <c r="D3285" s="139"/>
      <c r="E3285" s="139"/>
      <c r="F3285" s="128"/>
      <c r="G3285" s="139"/>
      <c r="H3285" s="52"/>
      <c r="I3285" s="52"/>
      <c r="J3285" s="79">
        <v>0</v>
      </c>
      <c r="K3285" s="79"/>
      <c r="L3285" s="79">
        <v>0</v>
      </c>
      <c r="M3285" s="63"/>
      <c r="N3285" s="79">
        <v>0</v>
      </c>
    </row>
    <row r="3286" spans="1:14">
      <c r="A3286" s="52"/>
      <c r="B3286" s="52"/>
      <c r="C3286" s="139"/>
      <c r="D3286" s="139"/>
      <c r="E3286" s="139"/>
      <c r="F3286" s="128"/>
      <c r="G3286" s="139"/>
      <c r="H3286" s="52" t="s">
        <v>1926</v>
      </c>
      <c r="I3286" s="52" t="s">
        <v>1364</v>
      </c>
      <c r="J3286" s="79">
        <v>6300</v>
      </c>
      <c r="K3286" s="79"/>
      <c r="L3286" s="79">
        <v>6300</v>
      </c>
      <c r="M3286" s="63"/>
      <c r="N3286" s="79">
        <v>6269.92</v>
      </c>
    </row>
    <row r="3287" spans="1:14">
      <c r="A3287" s="52"/>
      <c r="C3287" s="115"/>
      <c r="D3287" s="115"/>
      <c r="E3287" s="115"/>
      <c r="F3287" s="77"/>
      <c r="G3287" s="115"/>
      <c r="H3287" s="52"/>
      <c r="I3287" s="16"/>
      <c r="J3287" s="79">
        <v>0</v>
      </c>
      <c r="K3287" s="79"/>
      <c r="L3287" s="79">
        <v>0</v>
      </c>
      <c r="M3287" s="63"/>
      <c r="N3287" s="79">
        <v>0</v>
      </c>
    </row>
    <row r="3288" spans="1:14">
      <c r="A3288" s="52"/>
      <c r="B3288" s="52"/>
      <c r="C3288" s="139"/>
      <c r="D3288" s="139"/>
      <c r="E3288" s="139"/>
      <c r="F3288" s="128"/>
      <c r="G3288" s="139"/>
      <c r="H3288" s="52" t="s">
        <v>1928</v>
      </c>
      <c r="I3288" s="52" t="s">
        <v>1366</v>
      </c>
      <c r="J3288" s="79">
        <v>2300</v>
      </c>
      <c r="K3288" s="79"/>
      <c r="L3288" s="79">
        <v>2200</v>
      </c>
      <c r="M3288" s="63"/>
      <c r="N3288" s="79">
        <v>2100.42</v>
      </c>
    </row>
    <row r="3289" spans="1:14">
      <c r="C3289" s="115"/>
      <c r="D3289" s="115"/>
      <c r="E3289" s="115"/>
      <c r="F3289" s="77"/>
      <c r="G3289" s="115"/>
      <c r="I3289" s="16"/>
      <c r="J3289" s="79">
        <v>0</v>
      </c>
      <c r="K3289" s="79"/>
      <c r="L3289" s="79">
        <v>0</v>
      </c>
      <c r="M3289" s="63"/>
      <c r="N3289" s="79">
        <v>0</v>
      </c>
    </row>
    <row r="3290" spans="1:14">
      <c r="A3290" s="61"/>
      <c r="B3290" s="61"/>
      <c r="C3290" s="104"/>
      <c r="D3290" s="104"/>
      <c r="E3290" s="104"/>
      <c r="F3290" s="47"/>
      <c r="G3290" s="104"/>
      <c r="H3290" s="50" t="s">
        <v>277</v>
      </c>
      <c r="I3290" s="52" t="s">
        <v>1602</v>
      </c>
      <c r="J3290" s="79">
        <v>4600</v>
      </c>
      <c r="K3290" s="79"/>
      <c r="L3290" s="79">
        <v>4600</v>
      </c>
      <c r="M3290" s="63"/>
      <c r="N3290" s="79">
        <v>5308.97</v>
      </c>
    </row>
    <row r="3291" spans="1:14">
      <c r="A3291" s="48"/>
      <c r="B3291" s="48"/>
      <c r="C3291" s="104"/>
      <c r="D3291" s="104"/>
      <c r="E3291" s="104"/>
      <c r="F3291" s="47"/>
      <c r="G3291" s="104"/>
      <c r="H3291" s="48"/>
      <c r="I3291" s="48"/>
      <c r="J3291" s="115"/>
      <c r="K3291" s="115"/>
      <c r="L3291" s="115"/>
      <c r="M3291" s="115"/>
      <c r="N3291" s="83"/>
    </row>
    <row r="3292" spans="1:14">
      <c r="A3292" s="52" t="s">
        <v>158</v>
      </c>
      <c r="B3292" s="52" t="s">
        <v>253</v>
      </c>
      <c r="C3292" s="73">
        <f>SUM(C3294)</f>
        <v>16264000</v>
      </c>
      <c r="D3292" s="73"/>
      <c r="E3292" s="73">
        <f>SUM(E3294)</f>
        <v>14820000</v>
      </c>
      <c r="F3292" s="63"/>
      <c r="G3292" s="73">
        <f>SUM(G3294)</f>
        <v>13780500</v>
      </c>
      <c r="H3292" s="52" t="s">
        <v>1254</v>
      </c>
      <c r="I3292" s="52" t="s">
        <v>253</v>
      </c>
      <c r="J3292" s="41">
        <f>SUM(J3294:J3346)</f>
        <v>16264000</v>
      </c>
      <c r="K3292" s="41"/>
      <c r="L3292" s="41">
        <f>SUM(L3294:L3346)</f>
        <v>14820000</v>
      </c>
      <c r="M3292" s="63"/>
      <c r="N3292" s="41">
        <f>SUM(N3294:N3346)</f>
        <v>13816124.140000001</v>
      </c>
    </row>
    <row r="3293" spans="1:14">
      <c r="A3293" s="157" t="s">
        <v>12</v>
      </c>
      <c r="B3293" s="157" t="s">
        <v>994</v>
      </c>
      <c r="C3293" s="176" t="s">
        <v>660</v>
      </c>
      <c r="D3293" s="131"/>
      <c r="E3293" s="176" t="s">
        <v>7</v>
      </c>
      <c r="F3293" s="158"/>
      <c r="G3293" s="176" t="s">
        <v>7</v>
      </c>
      <c r="H3293" s="157" t="s">
        <v>12</v>
      </c>
      <c r="I3293" s="157" t="s">
        <v>994</v>
      </c>
      <c r="J3293" s="176" t="s">
        <v>660</v>
      </c>
      <c r="K3293" s="131"/>
      <c r="L3293" s="176" t="s">
        <v>7</v>
      </c>
      <c r="M3293" s="158"/>
      <c r="N3293" s="176" t="s">
        <v>7</v>
      </c>
    </row>
    <row r="3294" spans="1:14">
      <c r="A3294" s="50" t="s">
        <v>2025</v>
      </c>
      <c r="B3294" s="52" t="s">
        <v>254</v>
      </c>
      <c r="C3294" s="79">
        <v>16264000</v>
      </c>
      <c r="D3294" s="79"/>
      <c r="E3294" s="132">
        <v>14820000</v>
      </c>
      <c r="F3294" s="63"/>
      <c r="G3294" s="79">
        <v>13780500</v>
      </c>
      <c r="H3294" s="50" t="s">
        <v>1915</v>
      </c>
      <c r="I3294" s="52" t="s">
        <v>1353</v>
      </c>
      <c r="J3294" s="79">
        <v>6054100</v>
      </c>
      <c r="K3294" s="79"/>
      <c r="L3294" s="79">
        <v>5765000</v>
      </c>
      <c r="M3294" s="63"/>
      <c r="N3294" s="79">
        <v>5757349.4900000002</v>
      </c>
    </row>
    <row r="3295" spans="1:14">
      <c r="A3295" s="62"/>
      <c r="C3295" s="41"/>
      <c r="D3295" s="41"/>
      <c r="E3295" s="41"/>
      <c r="F3295" s="75"/>
      <c r="G3295" s="41"/>
      <c r="H3295" s="62"/>
      <c r="I3295" s="16"/>
      <c r="J3295" s="79">
        <v>0</v>
      </c>
      <c r="K3295" s="79"/>
      <c r="L3295" s="79">
        <v>0</v>
      </c>
      <c r="M3295" s="63"/>
      <c r="N3295" s="79">
        <v>0</v>
      </c>
    </row>
    <row r="3296" spans="1:14">
      <c r="A3296" s="50"/>
      <c r="C3296" s="41"/>
      <c r="D3296" s="41"/>
      <c r="E3296" s="41"/>
      <c r="F3296" s="75"/>
      <c r="G3296" s="41"/>
      <c r="H3296" s="50" t="s">
        <v>1932</v>
      </c>
      <c r="I3296" s="16" t="s">
        <v>1369</v>
      </c>
      <c r="J3296" s="79">
        <v>27000</v>
      </c>
      <c r="K3296" s="79"/>
      <c r="L3296" s="79">
        <v>7000</v>
      </c>
      <c r="M3296" s="63"/>
      <c r="N3296" s="79">
        <v>8905.51</v>
      </c>
    </row>
    <row r="3297" spans="1:14">
      <c r="A3297" s="62"/>
      <c r="C3297" s="41"/>
      <c r="D3297" s="41"/>
      <c r="E3297" s="41"/>
      <c r="F3297" s="75"/>
      <c r="G3297" s="41"/>
      <c r="H3297" s="62"/>
      <c r="I3297" s="16"/>
      <c r="J3297" s="79">
        <v>0</v>
      </c>
      <c r="K3297" s="79"/>
      <c r="L3297" s="79">
        <v>0</v>
      </c>
      <c r="M3297" s="63"/>
      <c r="N3297" s="79">
        <v>0</v>
      </c>
    </row>
    <row r="3298" spans="1:14">
      <c r="A3298" s="50"/>
      <c r="B3298" s="102"/>
      <c r="C3298" s="41"/>
      <c r="D3298" s="41"/>
      <c r="E3298" s="41"/>
      <c r="F3298" s="75"/>
      <c r="G3298" s="41"/>
      <c r="H3298" s="50" t="s">
        <v>1933</v>
      </c>
      <c r="I3298" s="52" t="s">
        <v>2017</v>
      </c>
      <c r="J3298" s="79">
        <v>0</v>
      </c>
      <c r="K3298" s="79"/>
      <c r="L3298" s="79">
        <v>4000</v>
      </c>
      <c r="M3298" s="63"/>
      <c r="N3298" s="79">
        <v>0</v>
      </c>
    </row>
    <row r="3299" spans="1:14">
      <c r="A3299" s="62"/>
      <c r="C3299" s="115"/>
      <c r="D3299" s="115"/>
      <c r="E3299" s="115"/>
      <c r="F3299" s="77"/>
      <c r="G3299" s="115"/>
      <c r="H3299" s="62"/>
      <c r="I3299" s="16"/>
      <c r="J3299" s="79">
        <v>0</v>
      </c>
      <c r="K3299" s="79"/>
      <c r="L3299" s="79">
        <v>0</v>
      </c>
      <c r="M3299" s="63"/>
      <c r="N3299" s="79">
        <v>0</v>
      </c>
    </row>
    <row r="3300" spans="1:14">
      <c r="A3300" s="50"/>
      <c r="C3300" s="115"/>
      <c r="D3300" s="115"/>
      <c r="E3300" s="115"/>
      <c r="F3300" s="77"/>
      <c r="G3300" s="115"/>
      <c r="H3300" s="50" t="s">
        <v>1255</v>
      </c>
      <c r="I3300" s="16" t="s">
        <v>2018</v>
      </c>
      <c r="J3300" s="79">
        <v>1162000</v>
      </c>
      <c r="K3300" s="79"/>
      <c r="L3300" s="79">
        <v>1162000</v>
      </c>
      <c r="M3300" s="63"/>
      <c r="N3300" s="79">
        <v>1168844.3500000001</v>
      </c>
    </row>
    <row r="3301" spans="1:14">
      <c r="A3301" s="62"/>
      <c r="C3301" s="115"/>
      <c r="D3301" s="115"/>
      <c r="E3301" s="115"/>
      <c r="F3301" s="77"/>
      <c r="G3301" s="115"/>
      <c r="H3301" s="62"/>
      <c r="I3301" s="16"/>
      <c r="J3301" s="79">
        <v>0</v>
      </c>
      <c r="K3301" s="79"/>
      <c r="L3301" s="79">
        <v>0</v>
      </c>
      <c r="M3301" s="63"/>
      <c r="N3301" s="79">
        <v>0</v>
      </c>
    </row>
    <row r="3302" spans="1:14">
      <c r="A3302" s="52"/>
      <c r="B3302" s="52"/>
      <c r="C3302" s="115"/>
      <c r="D3302" s="115"/>
      <c r="E3302" s="115"/>
      <c r="F3302" s="77"/>
      <c r="G3302" s="115"/>
      <c r="H3302" s="52" t="s">
        <v>1916</v>
      </c>
      <c r="I3302" s="52" t="s">
        <v>1354</v>
      </c>
      <c r="J3302" s="79">
        <v>14000</v>
      </c>
      <c r="K3302" s="79"/>
      <c r="L3302" s="79">
        <v>14000</v>
      </c>
      <c r="M3302" s="63"/>
      <c r="N3302" s="79">
        <v>16558.740000000002</v>
      </c>
    </row>
    <row r="3303" spans="1:14">
      <c r="A3303" s="52"/>
      <c r="C3303" s="115"/>
      <c r="D3303" s="115"/>
      <c r="E3303" s="115"/>
      <c r="F3303" s="77"/>
      <c r="G3303" s="115"/>
      <c r="H3303" s="52"/>
      <c r="I3303" s="16"/>
      <c r="J3303" s="79">
        <v>0</v>
      </c>
      <c r="K3303" s="79"/>
      <c r="L3303" s="79">
        <v>0</v>
      </c>
      <c r="M3303" s="63"/>
      <c r="N3303" s="79">
        <v>0</v>
      </c>
    </row>
    <row r="3304" spans="1:14">
      <c r="A3304" s="52"/>
      <c r="B3304" s="52"/>
      <c r="C3304" s="115"/>
      <c r="D3304" s="115"/>
      <c r="E3304" s="115"/>
      <c r="F3304" s="77"/>
      <c r="G3304" s="115"/>
      <c r="H3304" s="52" t="s">
        <v>1917</v>
      </c>
      <c r="I3304" s="52" t="s">
        <v>1355</v>
      </c>
      <c r="J3304" s="79">
        <v>62000</v>
      </c>
      <c r="K3304" s="79"/>
      <c r="L3304" s="79">
        <v>32000</v>
      </c>
      <c r="M3304" s="63"/>
      <c r="N3304" s="79">
        <v>57285.45</v>
      </c>
    </row>
    <row r="3305" spans="1:14">
      <c r="A3305" s="52"/>
      <c r="B3305" s="52"/>
      <c r="C3305" s="115"/>
      <c r="D3305" s="115"/>
      <c r="E3305" s="115"/>
      <c r="F3305" s="77"/>
      <c r="G3305" s="115"/>
      <c r="H3305" s="52"/>
      <c r="I3305" s="52"/>
      <c r="J3305" s="79">
        <v>0</v>
      </c>
      <c r="K3305" s="79"/>
      <c r="L3305" s="79">
        <v>0</v>
      </c>
      <c r="M3305" s="63"/>
      <c r="N3305" s="79">
        <v>0</v>
      </c>
    </row>
    <row r="3306" spans="1:14">
      <c r="A3306" s="52"/>
      <c r="B3306" s="52"/>
      <c r="C3306" s="115"/>
      <c r="D3306" s="115"/>
      <c r="E3306" s="115"/>
      <c r="F3306" s="77"/>
      <c r="G3306" s="115"/>
      <c r="H3306" s="52" t="s">
        <v>1918</v>
      </c>
      <c r="I3306" s="52" t="s">
        <v>1357</v>
      </c>
      <c r="J3306" s="79">
        <v>1000</v>
      </c>
      <c r="K3306" s="79"/>
      <c r="L3306" s="79">
        <v>2200</v>
      </c>
      <c r="M3306" s="63"/>
      <c r="N3306" s="79">
        <v>1000</v>
      </c>
    </row>
    <row r="3307" spans="1:14">
      <c r="A3307" s="52"/>
      <c r="C3307" s="115"/>
      <c r="D3307" s="115"/>
      <c r="E3307" s="115"/>
      <c r="F3307" s="77"/>
      <c r="G3307" s="115"/>
      <c r="H3307" s="52"/>
      <c r="I3307" s="16"/>
      <c r="J3307" s="79">
        <v>0</v>
      </c>
      <c r="K3307" s="79"/>
      <c r="L3307" s="79">
        <v>0</v>
      </c>
      <c r="M3307" s="63"/>
      <c r="N3307" s="79">
        <v>0</v>
      </c>
    </row>
    <row r="3308" spans="1:14">
      <c r="A3308" s="52"/>
      <c r="B3308" s="52"/>
      <c r="C3308" s="115"/>
      <c r="D3308" s="115"/>
      <c r="E3308" s="115"/>
      <c r="F3308" s="77"/>
      <c r="G3308" s="115"/>
      <c r="H3308" s="52" t="s">
        <v>1919</v>
      </c>
      <c r="I3308" s="52" t="s">
        <v>1026</v>
      </c>
      <c r="J3308" s="79">
        <v>54000</v>
      </c>
      <c r="K3308" s="79"/>
      <c r="L3308" s="79">
        <v>54000</v>
      </c>
      <c r="M3308" s="63"/>
      <c r="N3308" s="79">
        <v>44089.62</v>
      </c>
    </row>
    <row r="3309" spans="1:14">
      <c r="A3309" s="52"/>
      <c r="C3309" s="115"/>
      <c r="D3309" s="115"/>
      <c r="E3309" s="115"/>
      <c r="F3309" s="77"/>
      <c r="G3309" s="115"/>
      <c r="H3309" s="52"/>
      <c r="I3309" s="16"/>
      <c r="J3309" s="79">
        <v>0</v>
      </c>
      <c r="K3309" s="79"/>
      <c r="L3309" s="79">
        <v>0</v>
      </c>
      <c r="M3309" s="63"/>
      <c r="N3309" s="79">
        <v>0</v>
      </c>
    </row>
    <row r="3310" spans="1:14">
      <c r="A3310" s="52" t="s">
        <v>11</v>
      </c>
      <c r="B3310" s="52"/>
      <c r="C3310" s="115"/>
      <c r="D3310" s="115"/>
      <c r="E3310" s="115"/>
      <c r="F3310" s="77"/>
      <c r="G3310" s="115"/>
      <c r="H3310" s="52" t="s">
        <v>1256</v>
      </c>
      <c r="I3310" s="52" t="s">
        <v>892</v>
      </c>
      <c r="J3310" s="79">
        <v>1000</v>
      </c>
      <c r="K3310" s="79"/>
      <c r="L3310" s="79">
        <v>1000</v>
      </c>
      <c r="M3310" s="63"/>
      <c r="N3310" s="79">
        <v>464</v>
      </c>
    </row>
    <row r="3311" spans="1:14">
      <c r="A3311" s="52"/>
      <c r="C3311" s="115"/>
      <c r="D3311" s="115"/>
      <c r="E3311" s="115"/>
      <c r="F3311" s="77"/>
      <c r="G3311" s="115"/>
      <c r="H3311" s="52"/>
      <c r="I3311" s="16"/>
      <c r="J3311" s="79">
        <v>0</v>
      </c>
      <c r="K3311" s="79"/>
      <c r="L3311" s="79">
        <v>0</v>
      </c>
      <c r="M3311" s="63"/>
      <c r="N3311" s="79">
        <v>0</v>
      </c>
    </row>
    <row r="3312" spans="1:14">
      <c r="A3312" s="52"/>
      <c r="B3312" s="52"/>
      <c r="C3312" s="115"/>
      <c r="D3312" s="115"/>
      <c r="E3312" s="115"/>
      <c r="F3312" s="77"/>
      <c r="G3312" s="115"/>
      <c r="H3312" s="52" t="s">
        <v>1920</v>
      </c>
      <c r="I3312" s="52" t="s">
        <v>1717</v>
      </c>
      <c r="J3312" s="79">
        <v>24200</v>
      </c>
      <c r="K3312" s="79"/>
      <c r="L3312" s="79">
        <v>25000</v>
      </c>
      <c r="M3312" s="63"/>
      <c r="N3312" s="79">
        <v>18840.3</v>
      </c>
    </row>
    <row r="3313" spans="1:14">
      <c r="A3313" s="52"/>
      <c r="B3313" s="52"/>
      <c r="C3313" s="115"/>
      <c r="D3313" s="115"/>
      <c r="E3313" s="115"/>
      <c r="F3313" s="77"/>
      <c r="G3313" s="115"/>
      <c r="H3313" s="50"/>
      <c r="I3313" s="52"/>
      <c r="J3313" s="79">
        <v>0</v>
      </c>
      <c r="K3313" s="79"/>
      <c r="L3313" s="79">
        <v>0</v>
      </c>
      <c r="M3313" s="63"/>
      <c r="N3313" s="79">
        <v>0</v>
      </c>
    </row>
    <row r="3314" spans="1:14">
      <c r="A3314" s="50"/>
      <c r="B3314" s="52"/>
      <c r="C3314" s="41" t="s">
        <v>11</v>
      </c>
      <c r="D3314" s="41"/>
      <c r="E3314" s="41" t="s">
        <v>11</v>
      </c>
      <c r="F3314" s="75"/>
      <c r="G3314" s="41" t="s">
        <v>11</v>
      </c>
      <c r="H3314" s="50" t="s">
        <v>1921</v>
      </c>
      <c r="I3314" s="52" t="s">
        <v>1359</v>
      </c>
      <c r="J3314" s="79">
        <v>2500</v>
      </c>
      <c r="K3314" s="79"/>
      <c r="L3314" s="79">
        <v>2500</v>
      </c>
      <c r="M3314" s="63"/>
      <c r="N3314" s="79">
        <v>1872</v>
      </c>
    </row>
    <row r="3315" spans="1:14">
      <c r="A3315" s="62" t="s">
        <v>11</v>
      </c>
      <c r="B3315" s="16" t="s">
        <v>11</v>
      </c>
      <c r="C3315" s="41"/>
      <c r="D3315" s="41"/>
      <c r="E3315" s="41"/>
      <c r="F3315" s="75"/>
      <c r="G3315" s="41"/>
      <c r="H3315" s="62"/>
      <c r="I3315" s="16"/>
      <c r="J3315" s="79">
        <v>0</v>
      </c>
      <c r="K3315" s="79"/>
      <c r="L3315" s="79">
        <v>0</v>
      </c>
      <c r="M3315" s="63"/>
      <c r="N3315" s="79">
        <v>0</v>
      </c>
    </row>
    <row r="3316" spans="1:14">
      <c r="A3316" s="50"/>
      <c r="B3316" s="52"/>
      <c r="C3316" s="41"/>
      <c r="D3316" s="41"/>
      <c r="E3316" s="41"/>
      <c r="F3316" s="75"/>
      <c r="G3316" s="41"/>
      <c r="H3316" s="50" t="s">
        <v>1922</v>
      </c>
      <c r="I3316" s="52" t="s">
        <v>1493</v>
      </c>
      <c r="J3316" s="79">
        <v>237400</v>
      </c>
      <c r="K3316" s="79"/>
      <c r="L3316" s="79">
        <v>250000</v>
      </c>
      <c r="M3316" s="63"/>
      <c r="N3316" s="79">
        <v>226111.01</v>
      </c>
    </row>
    <row r="3317" spans="1:14">
      <c r="A3317" s="52"/>
      <c r="B3317" s="52"/>
      <c r="C3317" s="41"/>
      <c r="D3317" s="41"/>
      <c r="E3317" s="41"/>
      <c r="F3317" s="75"/>
      <c r="G3317" s="41"/>
      <c r="H3317" s="52"/>
      <c r="I3317" s="52"/>
      <c r="J3317" s="79">
        <v>0</v>
      </c>
      <c r="K3317" s="79"/>
      <c r="L3317" s="79">
        <v>0</v>
      </c>
      <c r="M3317" s="63"/>
      <c r="N3317" s="79">
        <v>0</v>
      </c>
    </row>
    <row r="3318" spans="1:14">
      <c r="A3318" s="52"/>
      <c r="B3318" s="52"/>
      <c r="C3318" s="41"/>
      <c r="D3318" s="41"/>
      <c r="E3318" s="41"/>
      <c r="F3318" s="75"/>
      <c r="G3318" s="41"/>
      <c r="H3318" s="52" t="s">
        <v>1923</v>
      </c>
      <c r="I3318" s="52" t="s">
        <v>1361</v>
      </c>
      <c r="J3318" s="79">
        <v>55100</v>
      </c>
      <c r="K3318" s="79"/>
      <c r="L3318" s="79">
        <v>38000</v>
      </c>
      <c r="M3318" s="63"/>
      <c r="N3318" s="79">
        <v>54593.4</v>
      </c>
    </row>
    <row r="3319" spans="1:14">
      <c r="A3319" s="52"/>
      <c r="B3319" s="52"/>
      <c r="C3319" s="41" t="s">
        <v>11</v>
      </c>
      <c r="D3319" s="41"/>
      <c r="E3319" s="41" t="s">
        <v>11</v>
      </c>
      <c r="F3319" s="75"/>
      <c r="G3319" s="41" t="s">
        <v>11</v>
      </c>
      <c r="H3319" s="52"/>
      <c r="I3319" s="52"/>
      <c r="J3319" s="79">
        <v>0</v>
      </c>
      <c r="K3319" s="79"/>
      <c r="L3319" s="79">
        <v>0</v>
      </c>
      <c r="M3319" s="63"/>
      <c r="N3319" s="79">
        <v>0</v>
      </c>
    </row>
    <row r="3320" spans="1:14">
      <c r="A3320" s="52"/>
      <c r="B3320" s="52"/>
      <c r="C3320" s="115"/>
      <c r="D3320" s="115"/>
      <c r="E3320" s="115"/>
      <c r="F3320" s="77"/>
      <c r="G3320" s="115"/>
      <c r="H3320" s="52" t="s">
        <v>1924</v>
      </c>
      <c r="I3320" s="52" t="s">
        <v>648</v>
      </c>
      <c r="J3320" s="79">
        <v>42000</v>
      </c>
      <c r="K3320" s="79"/>
      <c r="L3320" s="79">
        <v>42000</v>
      </c>
      <c r="M3320" s="63"/>
      <c r="N3320" s="79">
        <v>27696.97</v>
      </c>
    </row>
    <row r="3321" spans="1:14">
      <c r="A3321" s="52"/>
      <c r="C3321" s="115"/>
      <c r="D3321" s="115"/>
      <c r="E3321" s="115"/>
      <c r="F3321" s="77"/>
      <c r="G3321" s="115"/>
      <c r="H3321" s="52"/>
      <c r="I3321" s="16"/>
      <c r="J3321" s="79">
        <v>0</v>
      </c>
      <c r="K3321" s="79"/>
      <c r="L3321" s="79">
        <v>0</v>
      </c>
      <c r="M3321" s="63"/>
      <c r="N3321" s="79">
        <v>0</v>
      </c>
    </row>
    <row r="3322" spans="1:14">
      <c r="A3322" s="52"/>
      <c r="B3322" s="52"/>
      <c r="C3322" s="115"/>
      <c r="D3322" s="115"/>
      <c r="E3322" s="115"/>
      <c r="F3322" s="77"/>
      <c r="G3322" s="115"/>
      <c r="H3322" s="52" t="s">
        <v>1925</v>
      </c>
      <c r="I3322" s="52" t="s">
        <v>1363</v>
      </c>
      <c r="J3322" s="79">
        <v>10000</v>
      </c>
      <c r="K3322" s="79"/>
      <c r="L3322" s="79">
        <v>10000</v>
      </c>
      <c r="M3322" s="63"/>
      <c r="N3322" s="79">
        <v>55901.96</v>
      </c>
    </row>
    <row r="3323" spans="1:14">
      <c r="A3323" s="52"/>
      <c r="B3323" s="52"/>
      <c r="C3323" s="145"/>
      <c r="D3323" s="145"/>
      <c r="E3323" s="145"/>
      <c r="F3323" s="146"/>
      <c r="G3323" s="145"/>
      <c r="H3323" s="52"/>
      <c r="I3323" s="52"/>
      <c r="J3323" s="79">
        <v>0</v>
      </c>
      <c r="K3323" s="79"/>
      <c r="L3323" s="79">
        <v>0</v>
      </c>
      <c r="M3323" s="63"/>
      <c r="N3323" s="79">
        <v>0</v>
      </c>
    </row>
    <row r="3324" spans="1:14">
      <c r="A3324" s="88"/>
      <c r="B3324" s="52"/>
      <c r="C3324" s="115"/>
      <c r="D3324" s="115"/>
      <c r="E3324" s="115"/>
      <c r="F3324" s="77"/>
      <c r="G3324" s="115"/>
      <c r="H3324" s="88" t="s">
        <v>1926</v>
      </c>
      <c r="I3324" s="52" t="s">
        <v>1364</v>
      </c>
      <c r="J3324" s="79">
        <v>32000</v>
      </c>
      <c r="K3324" s="79"/>
      <c r="L3324" s="79">
        <v>32000</v>
      </c>
      <c r="M3324" s="63"/>
      <c r="N3324" s="79">
        <v>27597.93</v>
      </c>
    </row>
    <row r="3325" spans="1:14">
      <c r="A3325" s="88"/>
      <c r="B3325" s="52"/>
      <c r="C3325" s="115"/>
      <c r="D3325" s="115"/>
      <c r="E3325" s="115"/>
      <c r="F3325" s="77"/>
      <c r="G3325" s="115"/>
      <c r="H3325" s="50"/>
      <c r="I3325" s="52"/>
      <c r="J3325" s="79">
        <v>0</v>
      </c>
      <c r="K3325" s="79"/>
      <c r="L3325" s="79">
        <v>0</v>
      </c>
      <c r="M3325" s="63"/>
      <c r="N3325" s="79">
        <v>0</v>
      </c>
    </row>
    <row r="3326" spans="1:14">
      <c r="A3326" s="52"/>
      <c r="B3326" s="52"/>
      <c r="C3326" s="145"/>
      <c r="D3326" s="145"/>
      <c r="E3326" s="145"/>
      <c r="F3326" s="146"/>
      <c r="G3326" s="145"/>
      <c r="H3326" s="52" t="s">
        <v>1927</v>
      </c>
      <c r="I3326" s="52" t="s">
        <v>2016</v>
      </c>
      <c r="J3326" s="79">
        <v>232000</v>
      </c>
      <c r="K3326" s="79"/>
      <c r="L3326" s="79">
        <v>200000</v>
      </c>
      <c r="M3326" s="63"/>
      <c r="N3326" s="79">
        <v>220993.82</v>
      </c>
    </row>
    <row r="3327" spans="1:14">
      <c r="A3327" s="52"/>
      <c r="C3327" s="115"/>
      <c r="D3327" s="115"/>
      <c r="E3327" s="115"/>
      <c r="F3327" s="77"/>
      <c r="G3327" s="115"/>
      <c r="H3327" s="52"/>
      <c r="I3327" s="16"/>
      <c r="J3327" s="79">
        <v>0</v>
      </c>
      <c r="K3327" s="79"/>
      <c r="L3327" s="79">
        <v>0</v>
      </c>
      <c r="M3327" s="63"/>
      <c r="N3327" s="79">
        <v>0</v>
      </c>
    </row>
    <row r="3328" spans="1:14">
      <c r="A3328" s="50"/>
      <c r="B3328" s="52"/>
      <c r="C3328" s="137"/>
      <c r="D3328" s="137"/>
      <c r="E3328" s="137"/>
      <c r="F3328" s="138"/>
      <c r="G3328" s="137"/>
      <c r="H3328" s="50" t="s">
        <v>276</v>
      </c>
      <c r="I3328" s="52" t="s">
        <v>893</v>
      </c>
      <c r="J3328" s="79">
        <v>57000</v>
      </c>
      <c r="K3328" s="79"/>
      <c r="L3328" s="79">
        <v>57000</v>
      </c>
      <c r="M3328" s="63"/>
      <c r="N3328" s="79">
        <v>54148.4</v>
      </c>
    </row>
    <row r="3329" spans="1:15">
      <c r="A3329" s="62"/>
      <c r="C3329" s="137"/>
      <c r="D3329" s="137"/>
      <c r="E3329" s="137"/>
      <c r="F3329" s="138"/>
      <c r="G3329" s="137"/>
      <c r="H3329" s="62"/>
      <c r="I3329" s="16"/>
      <c r="J3329" s="79">
        <v>0</v>
      </c>
      <c r="K3329" s="79"/>
      <c r="L3329" s="79">
        <v>0</v>
      </c>
      <c r="M3329" s="63"/>
      <c r="N3329" s="79">
        <v>0</v>
      </c>
    </row>
    <row r="3330" spans="1:15">
      <c r="A3330" s="52"/>
      <c r="B3330" s="52"/>
      <c r="C3330" s="137"/>
      <c r="D3330" s="137"/>
      <c r="E3330" s="137"/>
      <c r="F3330" s="138"/>
      <c r="G3330" s="137"/>
      <c r="H3330" s="52" t="s">
        <v>1928</v>
      </c>
      <c r="I3330" s="52" t="s">
        <v>1366</v>
      </c>
      <c r="J3330" s="79">
        <v>87400</v>
      </c>
      <c r="K3330" s="79"/>
      <c r="L3330" s="79">
        <v>4000</v>
      </c>
      <c r="M3330" s="63"/>
      <c r="N3330" s="79">
        <v>79461.25</v>
      </c>
    </row>
    <row r="3331" spans="1:15" s="4" customFormat="1">
      <c r="A3331" s="52"/>
      <c r="B3331" s="52"/>
      <c r="C3331" s="139"/>
      <c r="D3331" s="139"/>
      <c r="E3331" s="139"/>
      <c r="F3331" s="128"/>
      <c r="G3331" s="139"/>
      <c r="H3331" s="52"/>
      <c r="I3331" s="52"/>
      <c r="J3331" s="79">
        <v>0</v>
      </c>
      <c r="K3331" s="79"/>
      <c r="L3331" s="79">
        <v>0</v>
      </c>
      <c r="M3331" s="63"/>
      <c r="N3331" s="79">
        <v>0</v>
      </c>
      <c r="O3331" s="23"/>
    </row>
    <row r="3332" spans="1:15">
      <c r="A3332" s="52"/>
      <c r="B3332" s="52"/>
      <c r="C3332" s="139"/>
      <c r="D3332" s="139"/>
      <c r="E3332" s="139"/>
      <c r="F3332" s="128"/>
      <c r="G3332" s="139"/>
      <c r="H3332" s="52" t="s">
        <v>1758</v>
      </c>
      <c r="I3332" s="52" t="s">
        <v>894</v>
      </c>
      <c r="J3332" s="79">
        <v>60000</v>
      </c>
      <c r="K3332" s="79"/>
      <c r="L3332" s="79">
        <v>60000</v>
      </c>
      <c r="M3332" s="63"/>
      <c r="N3332" s="79">
        <v>54022.32</v>
      </c>
    </row>
    <row r="3333" spans="1:15">
      <c r="A3333" s="33"/>
      <c r="B3333" s="33"/>
      <c r="C3333" s="104"/>
      <c r="D3333" s="104"/>
      <c r="E3333" s="104"/>
      <c r="F3333" s="47"/>
      <c r="G3333" s="104"/>
      <c r="H3333" s="81"/>
      <c r="I3333" s="52"/>
      <c r="J3333" s="79">
        <v>0</v>
      </c>
      <c r="K3333" s="79"/>
      <c r="L3333" s="79">
        <v>0</v>
      </c>
      <c r="M3333" s="63"/>
      <c r="N3333" s="79"/>
    </row>
    <row r="3334" spans="1:15">
      <c r="A3334" s="52"/>
      <c r="B3334" s="52"/>
      <c r="C3334" s="104"/>
      <c r="D3334" s="104"/>
      <c r="E3334" s="104"/>
      <c r="F3334" s="47"/>
      <c r="G3334" s="104"/>
      <c r="H3334" s="52" t="s">
        <v>1107</v>
      </c>
      <c r="I3334" s="52" t="s">
        <v>895</v>
      </c>
      <c r="J3334" s="79">
        <v>720000</v>
      </c>
      <c r="K3334" s="79"/>
      <c r="L3334" s="79">
        <v>720000</v>
      </c>
      <c r="M3334" s="63"/>
      <c r="N3334" s="79">
        <v>688088.81</v>
      </c>
    </row>
    <row r="3335" spans="1:15">
      <c r="A3335" s="62"/>
      <c r="C3335" s="104"/>
      <c r="D3335" s="104"/>
      <c r="E3335" s="104"/>
      <c r="F3335" s="47"/>
      <c r="G3335" s="104"/>
      <c r="H3335" s="81"/>
      <c r="I3335" s="16"/>
      <c r="J3335" s="79">
        <v>0</v>
      </c>
      <c r="K3335" s="79"/>
      <c r="L3335" s="79">
        <v>0</v>
      </c>
      <c r="M3335" s="63"/>
      <c r="N3335" s="79">
        <v>0</v>
      </c>
    </row>
    <row r="3336" spans="1:15">
      <c r="A3336" s="81"/>
      <c r="B3336" s="33"/>
      <c r="C3336" s="104"/>
      <c r="D3336" s="104"/>
      <c r="E3336" s="104"/>
      <c r="F3336" s="47"/>
      <c r="G3336" s="104"/>
      <c r="H3336" s="81" t="s">
        <v>1938</v>
      </c>
      <c r="I3336" s="33" t="s">
        <v>645</v>
      </c>
      <c r="J3336" s="79">
        <v>96000</v>
      </c>
      <c r="K3336" s="79"/>
      <c r="L3336" s="79">
        <v>80000</v>
      </c>
      <c r="M3336" s="63"/>
      <c r="N3336" s="79">
        <v>68916</v>
      </c>
    </row>
    <row r="3337" spans="1:15">
      <c r="A3337" s="62"/>
      <c r="C3337" s="104"/>
      <c r="D3337" s="104"/>
      <c r="E3337" s="104"/>
      <c r="F3337" s="47"/>
      <c r="G3337" s="104"/>
      <c r="H3337" s="62"/>
      <c r="I3337" s="16"/>
      <c r="J3337" s="79">
        <v>0</v>
      </c>
      <c r="K3337" s="79"/>
      <c r="L3337" s="79">
        <v>0</v>
      </c>
      <c r="M3337" s="63"/>
      <c r="N3337" s="79">
        <v>0</v>
      </c>
    </row>
    <row r="3338" spans="1:15">
      <c r="A3338" s="52"/>
      <c r="B3338" s="52"/>
      <c r="C3338" s="104"/>
      <c r="D3338" s="104"/>
      <c r="E3338" s="104"/>
      <c r="F3338" s="47"/>
      <c r="G3338" s="104"/>
      <c r="H3338" s="52" t="s">
        <v>277</v>
      </c>
      <c r="I3338" s="52" t="s">
        <v>896</v>
      </c>
      <c r="J3338" s="79">
        <v>13300</v>
      </c>
      <c r="K3338" s="79"/>
      <c r="L3338" s="79">
        <v>13300</v>
      </c>
      <c r="M3338" s="63"/>
      <c r="N3338" s="79">
        <v>13290.96</v>
      </c>
    </row>
    <row r="3339" spans="1:15">
      <c r="C3339" s="104"/>
      <c r="D3339" s="104"/>
      <c r="E3339" s="104"/>
      <c r="F3339" s="47"/>
      <c r="G3339" s="104"/>
      <c r="H3339" s="56"/>
      <c r="I3339" s="16"/>
      <c r="J3339" s="79">
        <v>0</v>
      </c>
      <c r="K3339" s="79"/>
      <c r="L3339" s="79">
        <v>0</v>
      </c>
      <c r="M3339" s="63"/>
      <c r="N3339" s="79">
        <v>0</v>
      </c>
    </row>
    <row r="3340" spans="1:15">
      <c r="A3340" s="62"/>
      <c r="C3340" s="115"/>
      <c r="D3340" s="115"/>
      <c r="E3340" s="115"/>
      <c r="F3340" s="77"/>
      <c r="G3340" s="115"/>
      <c r="H3340" s="50" t="s">
        <v>1220</v>
      </c>
      <c r="I3340" s="16" t="s">
        <v>2131</v>
      </c>
      <c r="J3340" s="79">
        <v>720000</v>
      </c>
      <c r="K3340" s="79"/>
      <c r="L3340" s="79">
        <v>720000</v>
      </c>
      <c r="M3340" s="63"/>
      <c r="N3340" s="79">
        <v>611898</v>
      </c>
    </row>
    <row r="3341" spans="1:15">
      <c r="A3341" s="62"/>
      <c r="C3341" s="104"/>
      <c r="D3341" s="104"/>
      <c r="E3341" s="104"/>
      <c r="F3341" s="47"/>
      <c r="G3341" s="104"/>
      <c r="H3341" s="50"/>
      <c r="I3341" s="16"/>
      <c r="J3341" s="79">
        <v>0</v>
      </c>
      <c r="K3341" s="79"/>
      <c r="L3341" s="79">
        <v>0</v>
      </c>
      <c r="M3341" s="63"/>
      <c r="N3341" s="79">
        <v>0</v>
      </c>
    </row>
    <row r="3342" spans="1:15">
      <c r="A3342" s="50"/>
      <c r="C3342" s="104"/>
      <c r="D3342" s="104"/>
      <c r="E3342" s="104"/>
      <c r="F3342" s="47"/>
      <c r="G3342" s="104"/>
      <c r="H3342" s="50" t="s">
        <v>1258</v>
      </c>
      <c r="I3342" s="16" t="s">
        <v>897</v>
      </c>
      <c r="J3342" s="79">
        <v>6000000</v>
      </c>
      <c r="K3342" s="79"/>
      <c r="L3342" s="79">
        <v>5275000</v>
      </c>
      <c r="M3342" s="63"/>
      <c r="N3342" s="79">
        <v>4013431.74</v>
      </c>
    </row>
    <row r="3343" spans="1:15">
      <c r="A3343" s="103"/>
      <c r="C3343" s="104"/>
      <c r="D3343" s="104"/>
      <c r="E3343" s="104"/>
      <c r="F3343" s="47"/>
      <c r="G3343" s="104"/>
      <c r="H3343" s="103"/>
      <c r="I3343" s="16"/>
      <c r="J3343" s="79">
        <v>0</v>
      </c>
      <c r="K3343" s="79"/>
      <c r="L3343" s="79">
        <v>0</v>
      </c>
      <c r="M3343" s="63"/>
      <c r="N3343" s="79">
        <v>0</v>
      </c>
    </row>
    <row r="3344" spans="1:15">
      <c r="A3344" s="103"/>
      <c r="C3344" s="104"/>
      <c r="D3344" s="104"/>
      <c r="E3344" s="104"/>
      <c r="F3344" s="47"/>
      <c r="G3344" s="104"/>
      <c r="H3344" s="103" t="s">
        <v>1259</v>
      </c>
      <c r="I3344" s="16" t="s">
        <v>1096</v>
      </c>
      <c r="J3344" s="79">
        <v>500000</v>
      </c>
      <c r="K3344" s="79"/>
      <c r="L3344" s="79">
        <v>250000</v>
      </c>
      <c r="M3344" s="63"/>
      <c r="N3344" s="79">
        <v>401411.83</v>
      </c>
    </row>
    <row r="3345" spans="1:14">
      <c r="A3345" s="103"/>
      <c r="C3345" s="104"/>
      <c r="D3345" s="104"/>
      <c r="E3345" s="104"/>
      <c r="F3345" s="47"/>
      <c r="G3345" s="104"/>
      <c r="H3345" s="103"/>
      <c r="I3345" s="16"/>
      <c r="J3345" s="79"/>
      <c r="K3345" s="79"/>
      <c r="L3345" s="79"/>
      <c r="M3345" s="63"/>
      <c r="N3345" s="79">
        <v>0</v>
      </c>
    </row>
    <row r="3346" spans="1:14">
      <c r="A3346" s="103"/>
      <c r="C3346" s="104"/>
      <c r="D3346" s="104"/>
      <c r="E3346" s="104"/>
      <c r="F3346" s="47"/>
      <c r="G3346" s="104"/>
      <c r="H3346" s="103" t="s">
        <v>770</v>
      </c>
      <c r="I3346" s="16" t="s">
        <v>214</v>
      </c>
      <c r="J3346" s="79">
        <v>0</v>
      </c>
      <c r="K3346" s="79"/>
      <c r="L3346" s="79">
        <v>0</v>
      </c>
      <c r="M3346" s="63"/>
      <c r="N3346" s="79">
        <v>143350.28</v>
      </c>
    </row>
    <row r="3347" spans="1:14">
      <c r="A3347" s="103"/>
      <c r="C3347" s="104"/>
      <c r="D3347" s="104"/>
      <c r="E3347" s="104"/>
      <c r="F3347" s="47"/>
      <c r="G3347" s="104"/>
      <c r="H3347" s="103"/>
      <c r="I3347" s="16"/>
      <c r="J3347" s="41"/>
      <c r="K3347" s="41"/>
      <c r="L3347" s="41"/>
      <c r="M3347" s="41"/>
      <c r="N3347" s="83"/>
    </row>
    <row r="3348" spans="1:14">
      <c r="A3348" s="52"/>
      <c r="B3348" s="52"/>
      <c r="C3348" s="132"/>
      <c r="D3348" s="132"/>
      <c r="E3348" s="132"/>
      <c r="F3348" s="63"/>
      <c r="G3348" s="132"/>
      <c r="H3348" s="52" t="s">
        <v>1260</v>
      </c>
      <c r="I3348" s="52" t="s">
        <v>1673</v>
      </c>
      <c r="J3348" s="41">
        <f>SUM(J3350:J3368)</f>
        <v>6597400</v>
      </c>
      <c r="K3348" s="41"/>
      <c r="L3348" s="41">
        <f>SUM(L3350:L3368)</f>
        <v>5938800</v>
      </c>
      <c r="M3348" s="63"/>
      <c r="N3348" s="41">
        <f>SUM(N3350:N3368)</f>
        <v>5453059.8700000001</v>
      </c>
    </row>
    <row r="3349" spans="1:14">
      <c r="A3349" s="54"/>
      <c r="B3349" s="54"/>
      <c r="C3349" s="41"/>
      <c r="D3349" s="41"/>
      <c r="E3349" s="41"/>
      <c r="F3349" s="75"/>
      <c r="G3349" s="41"/>
      <c r="H3349" s="157" t="s">
        <v>12</v>
      </c>
      <c r="I3349" s="157" t="s">
        <v>994</v>
      </c>
      <c r="J3349" s="176" t="s">
        <v>660</v>
      </c>
      <c r="K3349" s="131"/>
      <c r="L3349" s="176" t="s">
        <v>7</v>
      </c>
      <c r="M3349" s="158"/>
      <c r="N3349" s="176" t="s">
        <v>7</v>
      </c>
    </row>
    <row r="3350" spans="1:14">
      <c r="A3350" s="52"/>
      <c r="B3350" s="52"/>
      <c r="C3350" s="41"/>
      <c r="D3350" s="41"/>
      <c r="E3350" s="41"/>
      <c r="F3350" s="75"/>
      <c r="G3350" s="41"/>
      <c r="H3350" s="52" t="s">
        <v>1915</v>
      </c>
      <c r="I3350" s="52" t="s">
        <v>666</v>
      </c>
      <c r="J3350" s="79">
        <v>580600</v>
      </c>
      <c r="K3350" s="79"/>
      <c r="L3350" s="79">
        <v>521000</v>
      </c>
      <c r="M3350" s="63"/>
      <c r="N3350" s="79">
        <v>507146.33</v>
      </c>
    </row>
    <row r="3351" spans="1:14">
      <c r="A3351" s="62"/>
      <c r="C3351" s="115"/>
      <c r="D3351" s="115"/>
      <c r="E3351" s="115"/>
      <c r="F3351" s="77"/>
      <c r="G3351" s="115"/>
      <c r="H3351" s="62"/>
      <c r="I3351" s="16"/>
      <c r="J3351" s="79">
        <v>0</v>
      </c>
      <c r="K3351" s="79"/>
      <c r="L3351" s="79">
        <v>0</v>
      </c>
      <c r="M3351" s="63"/>
      <c r="N3351" s="79">
        <v>0</v>
      </c>
    </row>
    <row r="3352" spans="1:14">
      <c r="A3352" s="50"/>
      <c r="C3352" s="41" t="s">
        <v>11</v>
      </c>
      <c r="D3352" s="41"/>
      <c r="E3352" s="41" t="s">
        <v>11</v>
      </c>
      <c r="F3352" s="75"/>
      <c r="G3352" s="41" t="s">
        <v>11</v>
      </c>
      <c r="H3352" s="50" t="s">
        <v>1932</v>
      </c>
      <c r="I3352" s="16" t="s">
        <v>1369</v>
      </c>
      <c r="J3352" s="79">
        <v>45000</v>
      </c>
      <c r="K3352" s="79"/>
      <c r="L3352" s="79">
        <v>45000</v>
      </c>
      <c r="M3352" s="63"/>
      <c r="N3352" s="79">
        <v>56397.25</v>
      </c>
    </row>
    <row r="3353" spans="1:14">
      <c r="A3353" s="62"/>
      <c r="C3353" s="115"/>
      <c r="D3353" s="115"/>
      <c r="E3353" s="115"/>
      <c r="F3353" s="77"/>
      <c r="G3353" s="115"/>
      <c r="H3353" s="62"/>
      <c r="I3353" s="16"/>
      <c r="J3353" s="79">
        <v>0</v>
      </c>
      <c r="K3353" s="79"/>
      <c r="L3353" s="79">
        <v>0</v>
      </c>
      <c r="M3353" s="63"/>
      <c r="N3353" s="79">
        <v>0</v>
      </c>
    </row>
    <row r="3354" spans="1:14">
      <c r="A3354" s="50"/>
      <c r="B3354" s="52"/>
      <c r="C3354" s="41" t="s">
        <v>11</v>
      </c>
      <c r="D3354" s="41"/>
      <c r="E3354" s="41" t="s">
        <v>11</v>
      </c>
      <c r="F3354" s="75"/>
      <c r="G3354" s="41" t="s">
        <v>11</v>
      </c>
      <c r="H3354" s="50" t="s">
        <v>1922</v>
      </c>
      <c r="I3354" s="52" t="s">
        <v>1360</v>
      </c>
      <c r="J3354" s="79">
        <v>60300</v>
      </c>
      <c r="K3354" s="79"/>
      <c r="L3354" s="79">
        <v>52000</v>
      </c>
      <c r="M3354" s="63"/>
      <c r="N3354" s="79">
        <v>57424.4</v>
      </c>
    </row>
    <row r="3355" spans="1:14">
      <c r="A3355" s="62"/>
      <c r="C3355" s="115"/>
      <c r="D3355" s="115"/>
      <c r="E3355" s="115"/>
      <c r="F3355" s="77"/>
      <c r="G3355" s="115"/>
      <c r="H3355" s="62"/>
      <c r="I3355" s="16"/>
      <c r="J3355" s="79">
        <v>0</v>
      </c>
      <c r="K3355" s="79"/>
      <c r="L3355" s="79">
        <v>0</v>
      </c>
      <c r="M3355" s="63"/>
      <c r="N3355" s="79">
        <v>0</v>
      </c>
    </row>
    <row r="3356" spans="1:14">
      <c r="A3356" s="52"/>
      <c r="B3356" s="52"/>
      <c r="C3356" s="41"/>
      <c r="D3356" s="41"/>
      <c r="E3356" s="41"/>
      <c r="F3356" s="75"/>
      <c r="G3356" s="41"/>
      <c r="H3356" s="52" t="s">
        <v>1923</v>
      </c>
      <c r="I3356" s="52" t="s">
        <v>703</v>
      </c>
      <c r="J3356" s="79">
        <v>6500</v>
      </c>
      <c r="K3356" s="79"/>
      <c r="L3356" s="79">
        <v>6000</v>
      </c>
      <c r="M3356" s="63"/>
      <c r="N3356" s="79">
        <v>6411.64</v>
      </c>
    </row>
    <row r="3357" spans="1:14">
      <c r="C3357" s="41"/>
      <c r="D3357" s="41"/>
      <c r="E3357" s="41"/>
      <c r="F3357" s="75"/>
      <c r="G3357" s="41"/>
      <c r="I3357" s="16"/>
      <c r="J3357" s="79">
        <v>0</v>
      </c>
      <c r="K3357" s="79"/>
      <c r="L3357" s="79">
        <v>0</v>
      </c>
      <c r="M3357" s="63"/>
      <c r="N3357" s="79">
        <v>0</v>
      </c>
    </row>
    <row r="3358" spans="1:14">
      <c r="A3358" s="50"/>
      <c r="B3358" s="52"/>
      <c r="C3358" s="115"/>
      <c r="D3358" s="115"/>
      <c r="E3358" s="115"/>
      <c r="F3358" s="77"/>
      <c r="G3358" s="115"/>
      <c r="H3358" s="50" t="s">
        <v>1927</v>
      </c>
      <c r="I3358" s="52" t="s">
        <v>818</v>
      </c>
      <c r="J3358" s="79">
        <v>1200</v>
      </c>
      <c r="K3358" s="79"/>
      <c r="L3358" s="79">
        <v>1000</v>
      </c>
      <c r="M3358" s="63"/>
      <c r="N3358" s="79">
        <v>1110.67</v>
      </c>
    </row>
    <row r="3359" spans="1:14">
      <c r="A3359" s="52"/>
      <c r="C3359" s="115"/>
      <c r="D3359" s="115"/>
      <c r="E3359" s="115"/>
      <c r="F3359" s="77"/>
      <c r="G3359" s="115"/>
      <c r="H3359" s="52"/>
      <c r="I3359" s="16"/>
      <c r="J3359" s="79">
        <v>0</v>
      </c>
      <c r="K3359" s="79"/>
      <c r="L3359" s="79">
        <v>0</v>
      </c>
      <c r="M3359" s="63"/>
      <c r="N3359" s="79">
        <v>0</v>
      </c>
    </row>
    <row r="3360" spans="1:14">
      <c r="A3360" s="52"/>
      <c r="B3360" s="52"/>
      <c r="C3360" s="41"/>
      <c r="D3360" s="41"/>
      <c r="E3360" s="41"/>
      <c r="F3360" s="75"/>
      <c r="G3360" s="41"/>
      <c r="H3360" s="52" t="s">
        <v>276</v>
      </c>
      <c r="I3360" s="52" t="s">
        <v>650</v>
      </c>
      <c r="J3360" s="79">
        <v>27100</v>
      </c>
      <c r="K3360" s="79"/>
      <c r="L3360" s="79">
        <v>27100</v>
      </c>
      <c r="M3360" s="63"/>
      <c r="N3360" s="79">
        <v>8912.44</v>
      </c>
    </row>
    <row r="3361" spans="1:14">
      <c r="A3361" s="52"/>
      <c r="B3361" s="52"/>
      <c r="C3361" s="115"/>
      <c r="D3361" s="115"/>
      <c r="E3361" s="115"/>
      <c r="F3361" s="77"/>
      <c r="G3361" s="115"/>
      <c r="H3361" s="52"/>
      <c r="I3361" s="52"/>
      <c r="J3361" s="79">
        <v>0</v>
      </c>
      <c r="K3361" s="79"/>
      <c r="L3361" s="79">
        <v>0</v>
      </c>
      <c r="M3361" s="63"/>
      <c r="N3361" s="79">
        <v>0</v>
      </c>
    </row>
    <row r="3362" spans="1:14">
      <c r="A3362" s="50"/>
      <c r="B3362" s="52"/>
      <c r="C3362" s="41"/>
      <c r="D3362" s="41"/>
      <c r="E3362" s="41"/>
      <c r="F3362" s="75"/>
      <c r="G3362" s="41"/>
      <c r="H3362" s="50" t="s">
        <v>1459</v>
      </c>
      <c r="I3362" s="52" t="s">
        <v>704</v>
      </c>
      <c r="J3362" s="79">
        <v>1000000</v>
      </c>
      <c r="K3362" s="79"/>
      <c r="L3362" s="79">
        <v>1000000</v>
      </c>
      <c r="M3362" s="63"/>
      <c r="N3362" s="79">
        <v>515543.43</v>
      </c>
    </row>
    <row r="3363" spans="1:14">
      <c r="A3363" s="52"/>
      <c r="C3363" s="41"/>
      <c r="D3363" s="41"/>
      <c r="E3363" s="41"/>
      <c r="F3363" s="75"/>
      <c r="G3363" s="41"/>
      <c r="H3363" s="52"/>
      <c r="I3363" s="16"/>
      <c r="J3363" s="79">
        <v>0</v>
      </c>
      <c r="K3363" s="79"/>
      <c r="L3363" s="79">
        <v>0</v>
      </c>
      <c r="M3363" s="63"/>
      <c r="N3363" s="79">
        <v>0</v>
      </c>
    </row>
    <row r="3364" spans="1:14">
      <c r="A3364" s="52"/>
      <c r="B3364" s="52"/>
      <c r="C3364" s="115"/>
      <c r="D3364" s="115"/>
      <c r="E3364" s="115"/>
      <c r="F3364" s="77"/>
      <c r="G3364" s="115"/>
      <c r="H3364" s="52" t="s">
        <v>1758</v>
      </c>
      <c r="I3364" s="52" t="s">
        <v>106</v>
      </c>
      <c r="J3364" s="79"/>
      <c r="K3364" s="79"/>
      <c r="L3364" s="79">
        <v>10000</v>
      </c>
      <c r="M3364" s="63"/>
      <c r="N3364" s="79">
        <v>0</v>
      </c>
    </row>
    <row r="3365" spans="1:14">
      <c r="A3365" s="52"/>
      <c r="C3365" s="115"/>
      <c r="D3365" s="115"/>
      <c r="E3365" s="115"/>
      <c r="F3365" s="77"/>
      <c r="G3365" s="115"/>
      <c r="H3365" s="52"/>
      <c r="I3365" s="16"/>
      <c r="J3365" s="79">
        <v>0</v>
      </c>
      <c r="K3365" s="79"/>
      <c r="L3365" s="79">
        <v>0</v>
      </c>
      <c r="M3365" s="63"/>
      <c r="N3365" s="79">
        <v>0</v>
      </c>
    </row>
    <row r="3366" spans="1:14">
      <c r="A3366" s="52"/>
      <c r="B3366" s="52"/>
      <c r="C3366" s="41"/>
      <c r="D3366" s="41"/>
      <c r="E3366" s="41"/>
      <c r="F3366" s="75"/>
      <c r="G3366" s="41"/>
      <c r="H3366" s="52" t="s">
        <v>1468</v>
      </c>
      <c r="I3366" s="52" t="s">
        <v>107</v>
      </c>
      <c r="J3366" s="79">
        <v>776700</v>
      </c>
      <c r="K3366" s="79"/>
      <c r="L3366" s="79">
        <v>776700</v>
      </c>
      <c r="M3366" s="63"/>
      <c r="N3366" s="79">
        <v>482659.93</v>
      </c>
    </row>
    <row r="3367" spans="1:14">
      <c r="A3367" s="52"/>
      <c r="C3367" s="115"/>
      <c r="D3367" s="115"/>
      <c r="E3367" s="115"/>
      <c r="F3367" s="77"/>
      <c r="G3367" s="115"/>
      <c r="H3367" s="52"/>
      <c r="I3367" s="16"/>
      <c r="J3367" s="79">
        <v>0</v>
      </c>
      <c r="K3367" s="79"/>
      <c r="L3367" s="79">
        <v>0</v>
      </c>
      <c r="M3367" s="63"/>
      <c r="N3367" s="79">
        <v>0</v>
      </c>
    </row>
    <row r="3368" spans="1:14">
      <c r="A3368" s="52"/>
      <c r="B3368" s="52"/>
      <c r="C3368" s="41"/>
      <c r="D3368" s="41"/>
      <c r="E3368" s="41"/>
      <c r="F3368" s="75"/>
      <c r="G3368" s="41"/>
      <c r="H3368" s="52" t="s">
        <v>1261</v>
      </c>
      <c r="I3368" s="52" t="s">
        <v>1008</v>
      </c>
      <c r="J3368" s="79">
        <v>4100000</v>
      </c>
      <c r="K3368" s="79"/>
      <c r="L3368" s="79">
        <v>3500000</v>
      </c>
      <c r="M3368" s="63"/>
      <c r="N3368" s="79">
        <v>3817453.78</v>
      </c>
    </row>
    <row r="3369" spans="1:14">
      <c r="A3369" s="52"/>
      <c r="C3369" s="136"/>
      <c r="D3369" s="136"/>
      <c r="E3369" s="115"/>
      <c r="F3369" s="76"/>
      <c r="G3369" s="136"/>
      <c r="H3369" s="52"/>
      <c r="I3369" s="16"/>
      <c r="J3369" s="41"/>
      <c r="K3369" s="41"/>
      <c r="L3369" s="41"/>
      <c r="M3369" s="41"/>
      <c r="N3369" s="79"/>
    </row>
    <row r="3370" spans="1:14">
      <c r="A3370" s="52"/>
      <c r="B3370" s="52" t="s">
        <v>1832</v>
      </c>
      <c r="C3370" s="41">
        <f>SUM(C3372,C3538,C3583,C3606,C3628,C3641,C3712)</f>
        <v>1061500</v>
      </c>
      <c r="D3370" s="41"/>
      <c r="E3370" s="41">
        <f>SUM(E3372,E3538,E3583,E3606,E3628,E3641,E3712)</f>
        <v>1170000</v>
      </c>
      <c r="F3370" s="63"/>
      <c r="G3370" s="41">
        <f>SUM(G3372,G3538,G3583,G3606,G3628,G3641,G3712)</f>
        <v>886474</v>
      </c>
      <c r="H3370" s="52" t="s">
        <v>11</v>
      </c>
      <c r="I3370" s="52" t="s">
        <v>1832</v>
      </c>
      <c r="J3370" s="41">
        <f>SUM(J3372,J3538,J3583,J3606,J3628,J3641,J3712)</f>
        <v>22518800</v>
      </c>
      <c r="K3370" s="41"/>
      <c r="L3370" s="41">
        <f>SUM(L3372,L3538,L3583,L3606,L3628,L3641,L3712)</f>
        <v>22027700</v>
      </c>
      <c r="M3370" s="63"/>
      <c r="N3370" s="41">
        <f>SUM(N3372,N3538,N3583,N3606,N3628,N3641,N3712)</f>
        <v>22110434.329999998</v>
      </c>
    </row>
    <row r="3371" spans="1:14">
      <c r="A3371" s="104" t="s">
        <v>8</v>
      </c>
      <c r="B3371" s="48" t="s">
        <v>8</v>
      </c>
      <c r="C3371" s="104" t="s">
        <v>8</v>
      </c>
      <c r="D3371" s="104"/>
      <c r="E3371" s="104" t="s">
        <v>8</v>
      </c>
      <c r="F3371" s="74"/>
      <c r="G3371" s="104" t="s">
        <v>8</v>
      </c>
      <c r="H3371" s="104" t="s">
        <v>8</v>
      </c>
      <c r="I3371" s="48" t="s">
        <v>8</v>
      </c>
      <c r="J3371" s="104" t="s">
        <v>8</v>
      </c>
      <c r="K3371" s="104"/>
      <c r="L3371" s="104" t="s">
        <v>8</v>
      </c>
      <c r="M3371" s="104"/>
      <c r="N3371" s="104" t="s">
        <v>8</v>
      </c>
    </row>
    <row r="3372" spans="1:14">
      <c r="A3372" s="52"/>
      <c r="B3372" s="52" t="s">
        <v>1833</v>
      </c>
      <c r="C3372" s="41">
        <v>367000</v>
      </c>
      <c r="D3372" s="41"/>
      <c r="E3372" s="41">
        <v>640000</v>
      </c>
      <c r="F3372" s="63"/>
      <c r="G3372" s="41">
        <v>384083</v>
      </c>
      <c r="H3372" s="52">
        <v>61</v>
      </c>
      <c r="I3372" s="52" t="s">
        <v>1833</v>
      </c>
      <c r="J3372" s="41">
        <f>SUM(J3374,J3404,J3439,J3472,J3528,J3546,J3576)</f>
        <v>14790100</v>
      </c>
      <c r="K3372" s="41"/>
      <c r="L3372" s="41">
        <f>SUM(L3374,L3404,L3439,L3472,L3528,L3546,L3576)</f>
        <v>14670900</v>
      </c>
      <c r="M3372" s="63"/>
      <c r="N3372" s="41">
        <f>SUM(N3374,N3404,N3439,N3472,N3528,N3546,N3576)</f>
        <v>14440235.049999999</v>
      </c>
    </row>
    <row r="3373" spans="1:14">
      <c r="A3373" s="157" t="s">
        <v>12</v>
      </c>
      <c r="B3373" s="157" t="s">
        <v>994</v>
      </c>
      <c r="C3373" s="176" t="s">
        <v>660</v>
      </c>
      <c r="D3373" s="131"/>
      <c r="E3373" s="176" t="s">
        <v>7</v>
      </c>
      <c r="F3373" s="158"/>
      <c r="G3373" s="176" t="s">
        <v>7</v>
      </c>
      <c r="H3373" s="157" t="s">
        <v>12</v>
      </c>
      <c r="I3373" s="157" t="s">
        <v>994</v>
      </c>
      <c r="J3373" s="176" t="s">
        <v>660</v>
      </c>
      <c r="K3373" s="131"/>
      <c r="L3373" s="176" t="s">
        <v>7</v>
      </c>
      <c r="M3373" s="158"/>
      <c r="N3373" s="176" t="s">
        <v>7</v>
      </c>
    </row>
    <row r="3374" spans="1:14">
      <c r="A3374" s="52"/>
      <c r="B3374" s="52"/>
      <c r="C3374" s="41"/>
      <c r="D3374" s="41"/>
      <c r="E3374" s="41"/>
      <c r="F3374" s="75"/>
      <c r="G3374" s="41"/>
      <c r="H3374" s="52" t="s">
        <v>1262</v>
      </c>
      <c r="I3374" s="52" t="s">
        <v>108</v>
      </c>
      <c r="J3374" s="41">
        <f>SUM(J3376:J3402)</f>
        <v>991400</v>
      </c>
      <c r="K3374" s="41"/>
      <c r="L3374" s="41">
        <f>SUM(L3376:L3402)</f>
        <v>772400</v>
      </c>
      <c r="M3374" s="63"/>
      <c r="N3374" s="41">
        <f>SUM(N3376:N3402)</f>
        <v>789702.22</v>
      </c>
    </row>
    <row r="3375" spans="1:14">
      <c r="A3375" s="54"/>
      <c r="B3375" s="54"/>
      <c r="C3375" s="41"/>
      <c r="D3375" s="41"/>
      <c r="E3375" s="41"/>
      <c r="F3375" s="75"/>
      <c r="G3375" s="41"/>
      <c r="H3375" s="157" t="s">
        <v>12</v>
      </c>
      <c r="I3375" s="157" t="s">
        <v>994</v>
      </c>
      <c r="J3375" s="176" t="s">
        <v>660</v>
      </c>
      <c r="K3375" s="131"/>
      <c r="L3375" s="176" t="s">
        <v>7</v>
      </c>
      <c r="M3375" s="158"/>
      <c r="N3375" s="176" t="s">
        <v>7</v>
      </c>
    </row>
    <row r="3376" spans="1:14">
      <c r="A3376" s="52"/>
      <c r="B3376" s="52"/>
      <c r="C3376" s="41"/>
      <c r="D3376" s="41"/>
      <c r="E3376" s="41"/>
      <c r="F3376" s="75"/>
      <c r="G3376" s="41"/>
      <c r="H3376" s="52" t="s">
        <v>1915</v>
      </c>
      <c r="I3376" s="52" t="s">
        <v>1353</v>
      </c>
      <c r="J3376" s="79">
        <v>734200</v>
      </c>
      <c r="K3376" s="79"/>
      <c r="L3376" s="79">
        <v>528000</v>
      </c>
      <c r="M3376" s="63"/>
      <c r="N3376" s="79">
        <v>511841.16</v>
      </c>
    </row>
    <row r="3377" spans="1:15">
      <c r="A3377" s="52"/>
      <c r="B3377" s="52"/>
      <c r="C3377" s="41"/>
      <c r="D3377" s="41"/>
      <c r="E3377" s="41"/>
      <c r="F3377" s="75"/>
      <c r="G3377" s="41"/>
      <c r="H3377" s="52"/>
      <c r="I3377" s="52"/>
      <c r="J3377" s="79">
        <v>0</v>
      </c>
      <c r="K3377" s="79"/>
      <c r="L3377" s="79">
        <v>0</v>
      </c>
      <c r="M3377" s="63"/>
      <c r="N3377" s="79">
        <v>0</v>
      </c>
    </row>
    <row r="3378" spans="1:15">
      <c r="A3378" s="50"/>
      <c r="C3378" s="41"/>
      <c r="D3378" s="41"/>
      <c r="E3378" s="41"/>
      <c r="F3378" s="75"/>
      <c r="G3378" s="41"/>
      <c r="H3378" s="52" t="s">
        <v>1916</v>
      </c>
      <c r="I3378" s="52" t="s">
        <v>1354</v>
      </c>
      <c r="J3378" s="79">
        <v>1900</v>
      </c>
      <c r="K3378" s="79"/>
      <c r="L3378" s="79">
        <v>1900</v>
      </c>
      <c r="M3378" s="63"/>
      <c r="N3378" s="79">
        <v>1750</v>
      </c>
    </row>
    <row r="3379" spans="1:15">
      <c r="A3379" s="50"/>
      <c r="C3379" s="41"/>
      <c r="D3379" s="41"/>
      <c r="E3379" s="41"/>
      <c r="F3379" s="75"/>
      <c r="G3379" s="41"/>
      <c r="H3379" s="52"/>
      <c r="I3379" s="16"/>
      <c r="J3379" s="79">
        <v>0</v>
      </c>
      <c r="K3379" s="79"/>
      <c r="L3379" s="79">
        <v>0</v>
      </c>
      <c r="M3379" s="63"/>
      <c r="N3379" s="79">
        <v>0</v>
      </c>
    </row>
    <row r="3380" spans="1:15">
      <c r="A3380" s="52"/>
      <c r="B3380" s="52"/>
      <c r="C3380" s="115"/>
      <c r="D3380" s="115"/>
      <c r="E3380" s="115"/>
      <c r="F3380" s="77"/>
      <c r="G3380" s="115"/>
      <c r="H3380" s="52" t="s">
        <v>1919</v>
      </c>
      <c r="I3380" s="52" t="s">
        <v>1026</v>
      </c>
      <c r="J3380" s="79">
        <v>16000</v>
      </c>
      <c r="K3380" s="79"/>
      <c r="L3380" s="79">
        <v>16000</v>
      </c>
      <c r="M3380" s="63"/>
      <c r="N3380" s="79">
        <v>14442.15</v>
      </c>
    </row>
    <row r="3381" spans="1:15">
      <c r="A3381" s="52"/>
      <c r="C3381" s="41"/>
      <c r="D3381" s="41"/>
      <c r="E3381" s="41"/>
      <c r="F3381" s="75"/>
      <c r="G3381" s="41"/>
      <c r="H3381" s="52"/>
      <c r="I3381" s="16"/>
      <c r="J3381" s="79">
        <v>0</v>
      </c>
      <c r="K3381" s="79"/>
      <c r="L3381" s="79">
        <v>0</v>
      </c>
      <c r="M3381" s="63"/>
      <c r="N3381" s="79">
        <v>0</v>
      </c>
    </row>
    <row r="3382" spans="1:15" s="8" customFormat="1">
      <c r="A3382" s="52"/>
      <c r="B3382" s="52"/>
      <c r="C3382" s="41"/>
      <c r="D3382" s="41"/>
      <c r="E3382" s="41"/>
      <c r="F3382" s="75"/>
      <c r="G3382" s="41"/>
      <c r="H3382" s="52" t="s">
        <v>1920</v>
      </c>
      <c r="I3382" s="52" t="s">
        <v>1358</v>
      </c>
      <c r="J3382" s="79">
        <v>8300</v>
      </c>
      <c r="K3382" s="79"/>
      <c r="L3382" s="79">
        <v>8300</v>
      </c>
      <c r="M3382" s="63"/>
      <c r="N3382" s="79">
        <v>8094.85</v>
      </c>
      <c r="O3382" s="23"/>
    </row>
    <row r="3383" spans="1:15">
      <c r="A3383" s="52"/>
      <c r="C3383" s="41"/>
      <c r="D3383" s="41"/>
      <c r="E3383" s="41"/>
      <c r="F3383" s="75"/>
      <c r="G3383" s="41"/>
      <c r="H3383" s="52"/>
      <c r="I3383" s="16"/>
      <c r="J3383" s="79">
        <v>0</v>
      </c>
      <c r="K3383" s="79"/>
      <c r="L3383" s="79">
        <v>0</v>
      </c>
      <c r="M3383" s="63"/>
      <c r="N3383" s="79">
        <v>0</v>
      </c>
    </row>
    <row r="3384" spans="1:15" s="8" customFormat="1">
      <c r="A3384" s="52"/>
      <c r="B3384" s="52"/>
      <c r="C3384" s="41"/>
      <c r="D3384" s="41"/>
      <c r="E3384" s="41"/>
      <c r="F3384" s="75"/>
      <c r="G3384" s="41"/>
      <c r="H3384" s="52" t="s">
        <v>1921</v>
      </c>
      <c r="I3384" s="52" t="s">
        <v>1359</v>
      </c>
      <c r="J3384" s="79">
        <v>1800</v>
      </c>
      <c r="K3384" s="79"/>
      <c r="L3384" s="79">
        <v>1800</v>
      </c>
      <c r="M3384" s="63"/>
      <c r="N3384" s="79">
        <v>1385.97</v>
      </c>
      <c r="O3384" s="23"/>
    </row>
    <row r="3385" spans="1:15">
      <c r="A3385" s="52"/>
      <c r="C3385" s="41"/>
      <c r="D3385" s="41"/>
      <c r="E3385" s="41"/>
      <c r="F3385" s="75"/>
      <c r="G3385" s="41"/>
      <c r="H3385" s="52"/>
      <c r="I3385" s="16"/>
      <c r="J3385" s="79">
        <v>0</v>
      </c>
      <c r="K3385" s="79"/>
      <c r="L3385" s="79">
        <v>0</v>
      </c>
      <c r="M3385" s="63"/>
      <c r="N3385" s="79">
        <v>0</v>
      </c>
    </row>
    <row r="3386" spans="1:15" s="8" customFormat="1">
      <c r="A3386" s="52"/>
      <c r="B3386" s="52"/>
      <c r="C3386" s="41"/>
      <c r="D3386" s="41"/>
      <c r="E3386" s="41"/>
      <c r="F3386" s="75"/>
      <c r="G3386" s="41"/>
      <c r="H3386" s="52" t="s">
        <v>1922</v>
      </c>
      <c r="I3386" s="52" t="s">
        <v>109</v>
      </c>
      <c r="J3386" s="79">
        <v>71100</v>
      </c>
      <c r="K3386" s="79"/>
      <c r="L3386" s="79">
        <v>42000</v>
      </c>
      <c r="M3386" s="63"/>
      <c r="N3386" s="79">
        <v>67690.17</v>
      </c>
      <c r="O3386" s="23"/>
    </row>
    <row r="3387" spans="1:15">
      <c r="A3387" s="52"/>
      <c r="C3387" s="115"/>
      <c r="D3387" s="115"/>
      <c r="E3387" s="115"/>
      <c r="F3387" s="77"/>
      <c r="G3387" s="115"/>
      <c r="H3387" s="52"/>
      <c r="I3387" s="16"/>
      <c r="J3387" s="79">
        <v>0</v>
      </c>
      <c r="K3387" s="79"/>
      <c r="L3387" s="79">
        <v>0</v>
      </c>
      <c r="M3387" s="63"/>
      <c r="N3387" s="79">
        <v>0</v>
      </c>
    </row>
    <row r="3388" spans="1:15" s="8" customFormat="1">
      <c r="A3388" s="52"/>
      <c r="B3388" s="52"/>
      <c r="C3388" s="41"/>
      <c r="D3388" s="41"/>
      <c r="E3388" s="41"/>
      <c r="F3388" s="75"/>
      <c r="G3388" s="41"/>
      <c r="H3388" s="52" t="s">
        <v>1923</v>
      </c>
      <c r="I3388" s="52" t="s">
        <v>1361</v>
      </c>
      <c r="J3388" s="79">
        <v>49400</v>
      </c>
      <c r="K3388" s="79"/>
      <c r="L3388" s="79">
        <v>36000</v>
      </c>
      <c r="M3388" s="63"/>
      <c r="N3388" s="79">
        <v>48900.59</v>
      </c>
      <c r="O3388" s="23"/>
    </row>
    <row r="3389" spans="1:15">
      <c r="A3389" s="52"/>
      <c r="C3389" s="41"/>
      <c r="D3389" s="41"/>
      <c r="E3389" s="41"/>
      <c r="F3389" s="75"/>
      <c r="G3389" s="41"/>
      <c r="H3389" s="33"/>
      <c r="I3389" s="33"/>
      <c r="J3389" s="79">
        <v>0</v>
      </c>
      <c r="K3389" s="79"/>
      <c r="L3389" s="79">
        <v>0</v>
      </c>
      <c r="M3389" s="63"/>
      <c r="N3389" s="79">
        <v>0</v>
      </c>
    </row>
    <row r="3390" spans="1:15">
      <c r="A3390" s="52"/>
      <c r="B3390" s="52"/>
      <c r="C3390" s="41"/>
      <c r="D3390" s="41"/>
      <c r="E3390" s="41"/>
      <c r="F3390" s="75"/>
      <c r="G3390" s="41"/>
      <c r="H3390" s="52" t="s">
        <v>1924</v>
      </c>
      <c r="I3390" s="52" t="s">
        <v>648</v>
      </c>
      <c r="J3390" s="79">
        <v>59000</v>
      </c>
      <c r="K3390" s="79"/>
      <c r="L3390" s="79">
        <v>59000</v>
      </c>
      <c r="M3390" s="63"/>
      <c r="N3390" s="79">
        <v>55761.17</v>
      </c>
    </row>
    <row r="3391" spans="1:15">
      <c r="A3391" s="33"/>
      <c r="B3391" s="33"/>
      <c r="C3391" s="115"/>
      <c r="D3391" s="115"/>
      <c r="E3391" s="115"/>
      <c r="F3391" s="77"/>
      <c r="G3391" s="115"/>
      <c r="H3391" s="52"/>
      <c r="I3391" s="16"/>
      <c r="J3391" s="79">
        <v>0</v>
      </c>
      <c r="K3391" s="79"/>
      <c r="L3391" s="79">
        <v>0</v>
      </c>
      <c r="M3391" s="63"/>
      <c r="N3391" s="79">
        <v>0</v>
      </c>
    </row>
    <row r="3392" spans="1:15">
      <c r="A3392" s="52"/>
      <c r="B3392" s="52"/>
      <c r="C3392" s="41"/>
      <c r="D3392" s="41"/>
      <c r="E3392" s="41"/>
      <c r="F3392" s="75"/>
      <c r="G3392" s="41"/>
      <c r="H3392" s="52" t="s">
        <v>1925</v>
      </c>
      <c r="I3392" s="52" t="s">
        <v>304</v>
      </c>
      <c r="J3392" s="79">
        <v>8500</v>
      </c>
      <c r="K3392" s="79"/>
      <c r="L3392" s="79">
        <v>8500</v>
      </c>
      <c r="M3392" s="63"/>
      <c r="N3392" s="79">
        <v>9778</v>
      </c>
    </row>
    <row r="3393" spans="1:14">
      <c r="A3393" s="52"/>
      <c r="C3393" s="115"/>
      <c r="D3393" s="115"/>
      <c r="E3393" s="115"/>
      <c r="F3393" s="77"/>
      <c r="G3393" s="115"/>
      <c r="H3393" s="52"/>
      <c r="I3393" s="16"/>
      <c r="J3393" s="79">
        <v>0</v>
      </c>
      <c r="K3393" s="79"/>
      <c r="L3393" s="79">
        <v>0</v>
      </c>
      <c r="M3393" s="63"/>
      <c r="N3393" s="79">
        <v>0</v>
      </c>
    </row>
    <row r="3394" spans="1:14">
      <c r="A3394" s="52"/>
      <c r="B3394" s="52"/>
      <c r="C3394" s="41"/>
      <c r="D3394" s="41"/>
      <c r="E3394" s="41"/>
      <c r="F3394" s="75"/>
      <c r="G3394" s="41"/>
      <c r="H3394" s="52" t="s">
        <v>1926</v>
      </c>
      <c r="I3394" s="52" t="s">
        <v>1364</v>
      </c>
      <c r="J3394" s="79">
        <v>6400</v>
      </c>
      <c r="K3394" s="79"/>
      <c r="L3394" s="79">
        <v>6400</v>
      </c>
      <c r="M3394" s="63"/>
      <c r="N3394" s="79">
        <v>6387.11</v>
      </c>
    </row>
    <row r="3395" spans="1:14">
      <c r="A3395" s="52"/>
      <c r="C3395" s="41"/>
      <c r="D3395" s="41"/>
      <c r="E3395" s="41"/>
      <c r="F3395" s="75"/>
      <c r="G3395" s="41"/>
      <c r="H3395" s="52"/>
      <c r="I3395" s="16"/>
      <c r="J3395" s="79">
        <v>0</v>
      </c>
      <c r="K3395" s="79"/>
      <c r="L3395" s="79">
        <v>0</v>
      </c>
      <c r="M3395" s="63"/>
      <c r="N3395" s="79">
        <v>0</v>
      </c>
    </row>
    <row r="3396" spans="1:14">
      <c r="A3396" s="52"/>
      <c r="B3396" s="52"/>
      <c r="C3396" s="41"/>
      <c r="D3396" s="41"/>
      <c r="E3396" s="41"/>
      <c r="F3396" s="75"/>
      <c r="G3396" s="41"/>
      <c r="H3396" s="52" t="s">
        <v>1928</v>
      </c>
      <c r="I3396" s="52" t="s">
        <v>1366</v>
      </c>
      <c r="J3396" s="79">
        <v>15800</v>
      </c>
      <c r="K3396" s="79"/>
      <c r="L3396" s="79">
        <v>15500</v>
      </c>
      <c r="M3396" s="63"/>
      <c r="N3396" s="79">
        <v>14374</v>
      </c>
    </row>
    <row r="3397" spans="1:14">
      <c r="C3397" s="137"/>
      <c r="D3397" s="137"/>
      <c r="E3397" s="137"/>
      <c r="F3397" s="138"/>
      <c r="G3397" s="137"/>
      <c r="H3397" s="52"/>
      <c r="I3397" s="52"/>
      <c r="J3397" s="79">
        <v>0</v>
      </c>
      <c r="K3397" s="79"/>
      <c r="L3397" s="79">
        <v>0</v>
      </c>
      <c r="M3397" s="63"/>
      <c r="N3397" s="79">
        <v>0</v>
      </c>
    </row>
    <row r="3398" spans="1:14">
      <c r="A3398" s="52"/>
      <c r="B3398" s="52"/>
      <c r="C3398" s="137"/>
      <c r="D3398" s="137"/>
      <c r="E3398" s="137"/>
      <c r="F3398" s="138"/>
      <c r="G3398" s="137"/>
      <c r="H3398" s="52" t="s">
        <v>277</v>
      </c>
      <c r="I3398" s="52" t="s">
        <v>784</v>
      </c>
      <c r="J3398" s="79">
        <v>11000</v>
      </c>
      <c r="K3398" s="79"/>
      <c r="L3398" s="79">
        <v>11000</v>
      </c>
      <c r="M3398" s="63"/>
      <c r="N3398" s="79">
        <v>12300</v>
      </c>
    </row>
    <row r="3399" spans="1:14">
      <c r="A3399" s="52"/>
      <c r="C3399" s="137"/>
      <c r="D3399" s="137"/>
      <c r="E3399" s="137"/>
      <c r="F3399" s="138"/>
      <c r="G3399" s="137"/>
      <c r="H3399" s="50"/>
      <c r="I3399" s="52"/>
      <c r="J3399" s="79">
        <v>0</v>
      </c>
      <c r="K3399" s="79"/>
      <c r="L3399" s="79">
        <v>0</v>
      </c>
      <c r="M3399" s="63"/>
      <c r="N3399" s="79">
        <v>0</v>
      </c>
    </row>
    <row r="3400" spans="1:14">
      <c r="A3400" s="52"/>
      <c r="B3400" s="52"/>
      <c r="C3400" s="137"/>
      <c r="D3400" s="137"/>
      <c r="E3400" s="137"/>
      <c r="F3400" s="138"/>
      <c r="G3400" s="137"/>
      <c r="H3400" s="50" t="s">
        <v>1257</v>
      </c>
      <c r="I3400" s="52" t="s">
        <v>110</v>
      </c>
      <c r="J3400" s="79">
        <v>8000</v>
      </c>
      <c r="K3400" s="79"/>
      <c r="L3400" s="79">
        <v>8000</v>
      </c>
      <c r="M3400" s="63"/>
      <c r="N3400" s="79">
        <v>8595</v>
      </c>
    </row>
    <row r="3401" spans="1:14">
      <c r="A3401" s="52"/>
      <c r="B3401" s="52"/>
      <c r="C3401" s="137"/>
      <c r="D3401" s="137"/>
      <c r="E3401" s="137"/>
      <c r="F3401" s="138"/>
      <c r="G3401" s="137"/>
      <c r="H3401" s="50"/>
      <c r="I3401" s="52"/>
      <c r="J3401" s="79">
        <v>0</v>
      </c>
      <c r="K3401" s="79"/>
      <c r="L3401" s="79">
        <v>0</v>
      </c>
      <c r="M3401" s="63"/>
      <c r="N3401" s="79">
        <v>0</v>
      </c>
    </row>
    <row r="3402" spans="1:14">
      <c r="A3402" s="52"/>
      <c r="B3402" s="52"/>
      <c r="C3402" s="41"/>
      <c r="D3402" s="41"/>
      <c r="E3402" s="41"/>
      <c r="F3402" s="75"/>
      <c r="G3402" s="41"/>
      <c r="H3402" s="50" t="s">
        <v>2103</v>
      </c>
      <c r="I3402" s="52" t="s">
        <v>1655</v>
      </c>
      <c r="J3402" s="79"/>
      <c r="K3402" s="79"/>
      <c r="L3402" s="79">
        <v>30000</v>
      </c>
      <c r="M3402" s="63"/>
      <c r="N3402" s="79">
        <v>28402.05</v>
      </c>
    </row>
    <row r="3403" spans="1:14">
      <c r="A3403" s="52"/>
      <c r="B3403" s="52"/>
      <c r="C3403" s="41"/>
      <c r="D3403" s="41"/>
      <c r="E3403" s="41"/>
      <c r="F3403" s="75"/>
      <c r="G3403" s="41"/>
      <c r="H3403" s="50"/>
      <c r="I3403" s="52"/>
      <c r="J3403" s="41"/>
      <c r="K3403" s="41"/>
      <c r="L3403" s="41"/>
      <c r="M3403" s="41"/>
      <c r="N3403" s="79"/>
    </row>
    <row r="3404" spans="1:14">
      <c r="A3404" s="52"/>
      <c r="B3404" s="52"/>
      <c r="C3404" s="41"/>
      <c r="D3404" s="41"/>
      <c r="E3404" s="41"/>
      <c r="F3404" s="75"/>
      <c r="G3404" s="41"/>
      <c r="H3404" s="52" t="s">
        <v>1263</v>
      </c>
      <c r="I3404" s="52" t="s">
        <v>111</v>
      </c>
      <c r="J3404" s="41">
        <f>SUM(J3406:J3437)</f>
        <v>1105500</v>
      </c>
      <c r="K3404" s="41"/>
      <c r="L3404" s="41">
        <f>SUM(L3406:L3437)</f>
        <v>1103300</v>
      </c>
      <c r="M3404" s="63"/>
      <c r="N3404" s="41">
        <f>SUM(N3406:N3437)</f>
        <v>1049676.29</v>
      </c>
    </row>
    <row r="3405" spans="1:14">
      <c r="A3405" s="52"/>
      <c r="C3405" s="41"/>
      <c r="D3405" s="41"/>
      <c r="E3405" s="41"/>
      <c r="F3405" s="75"/>
      <c r="G3405" s="41"/>
      <c r="H3405" s="157" t="s">
        <v>12</v>
      </c>
      <c r="I3405" s="157" t="s">
        <v>994</v>
      </c>
      <c r="J3405" s="176" t="s">
        <v>660</v>
      </c>
      <c r="K3405" s="131"/>
      <c r="L3405" s="176" t="s">
        <v>7</v>
      </c>
      <c r="M3405" s="158"/>
      <c r="N3405" s="176" t="s">
        <v>7</v>
      </c>
    </row>
    <row r="3406" spans="1:14">
      <c r="A3406" s="52"/>
      <c r="B3406" s="52"/>
      <c r="C3406" s="41"/>
      <c r="D3406" s="41"/>
      <c r="E3406" s="41"/>
      <c r="F3406" s="75"/>
      <c r="G3406" s="41"/>
      <c r="H3406" s="52" t="s">
        <v>1915</v>
      </c>
      <c r="I3406" s="52" t="s">
        <v>112</v>
      </c>
      <c r="J3406" s="79">
        <v>884000</v>
      </c>
      <c r="K3406" s="79"/>
      <c r="L3406" s="79">
        <v>884000</v>
      </c>
      <c r="M3406" s="63"/>
      <c r="N3406" s="79">
        <v>857373.43</v>
      </c>
    </row>
    <row r="3407" spans="1:14">
      <c r="A3407" s="52"/>
      <c r="C3407" s="41"/>
      <c r="D3407" s="41"/>
      <c r="E3407" s="41"/>
      <c r="F3407" s="75"/>
      <c r="G3407" s="41"/>
      <c r="H3407" s="52"/>
      <c r="I3407" s="52"/>
      <c r="J3407" s="79">
        <v>0</v>
      </c>
      <c r="K3407" s="79"/>
      <c r="L3407" s="79">
        <v>0</v>
      </c>
      <c r="M3407" s="63"/>
      <c r="N3407" s="79">
        <v>0</v>
      </c>
    </row>
    <row r="3408" spans="1:14">
      <c r="A3408" s="52"/>
      <c r="B3408" s="52"/>
      <c r="C3408" s="41"/>
      <c r="D3408" s="41"/>
      <c r="E3408" s="41"/>
      <c r="F3408" s="75"/>
      <c r="G3408" s="41"/>
      <c r="H3408" s="50" t="s">
        <v>1932</v>
      </c>
      <c r="I3408" s="16" t="s">
        <v>1369</v>
      </c>
      <c r="J3408" s="79">
        <v>3400</v>
      </c>
      <c r="K3408" s="79"/>
      <c r="L3408" s="79">
        <v>3400</v>
      </c>
      <c r="M3408" s="63"/>
      <c r="N3408" s="79">
        <v>1019.91</v>
      </c>
    </row>
    <row r="3409" spans="1:15">
      <c r="A3409" s="52"/>
      <c r="C3409" s="41"/>
      <c r="D3409" s="41"/>
      <c r="E3409" s="41"/>
      <c r="F3409" s="75"/>
      <c r="G3409" s="41"/>
      <c r="H3409" s="50"/>
      <c r="I3409" s="16"/>
      <c r="J3409" s="79">
        <v>0</v>
      </c>
      <c r="K3409" s="79"/>
      <c r="L3409" s="79">
        <v>0</v>
      </c>
      <c r="M3409" s="63"/>
      <c r="N3409" s="79">
        <v>0</v>
      </c>
    </row>
    <row r="3410" spans="1:15">
      <c r="A3410" s="52"/>
      <c r="B3410" s="52"/>
      <c r="C3410" s="41"/>
      <c r="D3410" s="41"/>
      <c r="E3410" s="41"/>
      <c r="F3410" s="75"/>
      <c r="G3410" s="41"/>
      <c r="H3410" s="52" t="s">
        <v>1916</v>
      </c>
      <c r="I3410" s="52" t="s">
        <v>113</v>
      </c>
      <c r="J3410" s="79">
        <v>2100</v>
      </c>
      <c r="K3410" s="79"/>
      <c r="L3410" s="79">
        <v>1900</v>
      </c>
      <c r="M3410" s="63"/>
      <c r="N3410" s="79">
        <v>2898.66</v>
      </c>
    </row>
    <row r="3411" spans="1:15">
      <c r="A3411" s="52"/>
      <c r="C3411" s="41"/>
      <c r="D3411" s="41"/>
      <c r="E3411" s="41"/>
      <c r="F3411" s="75"/>
      <c r="G3411" s="41"/>
      <c r="H3411" s="52"/>
      <c r="I3411" s="16"/>
      <c r="J3411" s="79">
        <v>0</v>
      </c>
      <c r="K3411" s="79"/>
      <c r="L3411" s="79">
        <v>0</v>
      </c>
      <c r="M3411" s="63"/>
      <c r="N3411" s="79">
        <v>0</v>
      </c>
    </row>
    <row r="3412" spans="1:15">
      <c r="A3412" s="52"/>
      <c r="B3412" s="52"/>
      <c r="C3412" s="41"/>
      <c r="D3412" s="41"/>
      <c r="E3412" s="41"/>
      <c r="F3412" s="75"/>
      <c r="G3412" s="41"/>
      <c r="H3412" s="52" t="s">
        <v>1917</v>
      </c>
      <c r="I3412" s="52" t="s">
        <v>1355</v>
      </c>
      <c r="J3412" s="79">
        <v>4500</v>
      </c>
      <c r="K3412" s="79"/>
      <c r="L3412" s="79">
        <v>3900</v>
      </c>
      <c r="M3412" s="63"/>
      <c r="N3412" s="79">
        <v>4301.24</v>
      </c>
    </row>
    <row r="3413" spans="1:15">
      <c r="A3413" s="52"/>
      <c r="C3413" s="41"/>
      <c r="D3413" s="41"/>
      <c r="E3413" s="41"/>
      <c r="F3413" s="75"/>
      <c r="G3413" s="41"/>
      <c r="H3413" s="52"/>
      <c r="I3413" s="16"/>
      <c r="J3413" s="79">
        <v>0</v>
      </c>
      <c r="K3413" s="79"/>
      <c r="L3413" s="79">
        <v>0</v>
      </c>
      <c r="M3413" s="63"/>
      <c r="N3413" s="79">
        <v>0</v>
      </c>
    </row>
    <row r="3414" spans="1:15">
      <c r="A3414" s="50"/>
      <c r="B3414" s="52"/>
      <c r="C3414" s="41"/>
      <c r="D3414" s="41"/>
      <c r="E3414" s="41"/>
      <c r="F3414" s="75"/>
      <c r="G3414" s="41"/>
      <c r="H3414" s="52" t="s">
        <v>1918</v>
      </c>
      <c r="I3414" s="52" t="s">
        <v>1357</v>
      </c>
      <c r="J3414" s="79">
        <v>2000</v>
      </c>
      <c r="K3414" s="79"/>
      <c r="L3414" s="79">
        <v>500</v>
      </c>
      <c r="M3414" s="63"/>
      <c r="N3414" s="79"/>
    </row>
    <row r="3415" spans="1:15">
      <c r="A3415" s="52"/>
      <c r="C3415" s="115"/>
      <c r="D3415" s="115"/>
      <c r="E3415" s="115"/>
      <c r="F3415" s="77"/>
      <c r="G3415" s="115"/>
      <c r="H3415" s="52"/>
      <c r="I3415" s="16"/>
      <c r="J3415" s="79">
        <v>0</v>
      </c>
      <c r="K3415" s="79"/>
      <c r="L3415" s="79">
        <v>0</v>
      </c>
      <c r="M3415" s="63"/>
      <c r="N3415" s="79">
        <v>0</v>
      </c>
    </row>
    <row r="3416" spans="1:15">
      <c r="A3416" s="52"/>
      <c r="B3416" s="52"/>
      <c r="C3416" s="41"/>
      <c r="D3416" s="41"/>
      <c r="E3416" s="41"/>
      <c r="F3416" s="75"/>
      <c r="G3416" s="41"/>
      <c r="H3416" s="52" t="s">
        <v>1919</v>
      </c>
      <c r="I3416" s="52" t="s">
        <v>1026</v>
      </c>
      <c r="J3416" s="79">
        <v>2600</v>
      </c>
      <c r="K3416" s="79"/>
      <c r="L3416" s="79">
        <v>2600</v>
      </c>
      <c r="M3416" s="63"/>
      <c r="N3416" s="79">
        <v>2041.2</v>
      </c>
    </row>
    <row r="3417" spans="1:15">
      <c r="A3417" s="52"/>
      <c r="C3417" s="115"/>
      <c r="D3417" s="115"/>
      <c r="E3417" s="115"/>
      <c r="F3417" s="77"/>
      <c r="G3417" s="115"/>
      <c r="H3417" s="52"/>
      <c r="I3417" s="16"/>
      <c r="J3417" s="79">
        <v>0</v>
      </c>
      <c r="K3417" s="79"/>
      <c r="L3417" s="79">
        <v>0</v>
      </c>
      <c r="M3417" s="63"/>
      <c r="N3417" s="79">
        <v>0</v>
      </c>
    </row>
    <row r="3418" spans="1:15">
      <c r="A3418" s="52"/>
      <c r="B3418" s="52"/>
      <c r="C3418" s="41"/>
      <c r="D3418" s="41"/>
      <c r="E3418" s="41"/>
      <c r="F3418" s="75"/>
      <c r="G3418" s="41"/>
      <c r="H3418" s="52" t="s">
        <v>1920</v>
      </c>
      <c r="I3418" s="52" t="s">
        <v>1717</v>
      </c>
      <c r="J3418" s="79">
        <v>1200</v>
      </c>
      <c r="K3418" s="79"/>
      <c r="L3418" s="79">
        <v>1200</v>
      </c>
      <c r="M3418" s="63"/>
      <c r="N3418" s="79">
        <v>713.76</v>
      </c>
    </row>
    <row r="3419" spans="1:15">
      <c r="A3419" s="52"/>
      <c r="C3419" s="115"/>
      <c r="D3419" s="115"/>
      <c r="E3419" s="115"/>
      <c r="F3419" s="77"/>
      <c r="G3419" s="115"/>
      <c r="H3419" s="52"/>
      <c r="I3419" s="16"/>
      <c r="J3419" s="79">
        <v>0</v>
      </c>
      <c r="K3419" s="79"/>
      <c r="L3419" s="79">
        <v>0</v>
      </c>
      <c r="M3419" s="63"/>
      <c r="N3419" s="79">
        <v>0</v>
      </c>
    </row>
    <row r="3420" spans="1:15">
      <c r="A3420" s="52"/>
      <c r="B3420" s="52"/>
      <c r="C3420" s="41"/>
      <c r="D3420" s="41"/>
      <c r="E3420" s="41"/>
      <c r="F3420" s="75"/>
      <c r="G3420" s="41"/>
      <c r="H3420" s="52" t="s">
        <v>1921</v>
      </c>
      <c r="I3420" s="52" t="s">
        <v>1359</v>
      </c>
      <c r="J3420" s="79">
        <v>3800</v>
      </c>
      <c r="K3420" s="79"/>
      <c r="L3420" s="79">
        <v>3400</v>
      </c>
      <c r="M3420" s="63"/>
      <c r="N3420" s="79">
        <v>3671.6</v>
      </c>
    </row>
    <row r="3421" spans="1:15">
      <c r="A3421" s="52"/>
      <c r="C3421" s="115"/>
      <c r="D3421" s="115"/>
      <c r="E3421" s="115"/>
      <c r="F3421" s="77"/>
      <c r="G3421" s="115"/>
      <c r="H3421" s="52"/>
      <c r="I3421" s="16"/>
      <c r="J3421" s="79">
        <v>0</v>
      </c>
      <c r="K3421" s="79"/>
      <c r="L3421" s="79">
        <v>0</v>
      </c>
      <c r="M3421" s="63"/>
      <c r="N3421" s="79">
        <v>0</v>
      </c>
    </row>
    <row r="3422" spans="1:15">
      <c r="A3422" s="52"/>
      <c r="B3422" s="52"/>
      <c r="C3422" s="115"/>
      <c r="D3422" s="115"/>
      <c r="E3422" s="115"/>
      <c r="F3422" s="77"/>
      <c r="G3422" s="115"/>
      <c r="H3422" s="50" t="s">
        <v>1922</v>
      </c>
      <c r="I3422" s="52" t="s">
        <v>114</v>
      </c>
      <c r="J3422" s="79">
        <v>116200</v>
      </c>
      <c r="K3422" s="79"/>
      <c r="L3422" s="79">
        <v>100000</v>
      </c>
      <c r="M3422" s="63"/>
      <c r="N3422" s="79">
        <v>110639.03999999999</v>
      </c>
    </row>
    <row r="3423" spans="1:15" s="4" customFormat="1">
      <c r="A3423" s="16"/>
      <c r="B3423" s="16"/>
      <c r="C3423" s="137"/>
      <c r="D3423" s="137"/>
      <c r="E3423" s="137"/>
      <c r="F3423" s="138"/>
      <c r="G3423" s="137"/>
      <c r="H3423" s="52"/>
      <c r="I3423" s="16"/>
      <c r="J3423" s="79">
        <v>0</v>
      </c>
      <c r="K3423" s="79"/>
      <c r="L3423" s="79">
        <v>0</v>
      </c>
      <c r="M3423" s="63"/>
      <c r="N3423" s="79">
        <v>0</v>
      </c>
      <c r="O3423" s="23"/>
    </row>
    <row r="3424" spans="1:15">
      <c r="A3424" s="52"/>
      <c r="B3424" s="52"/>
      <c r="C3424" s="139"/>
      <c r="D3424" s="139"/>
      <c r="E3424" s="139"/>
      <c r="F3424" s="128"/>
      <c r="G3424" s="139"/>
      <c r="H3424" s="52" t="s">
        <v>1923</v>
      </c>
      <c r="I3424" s="52" t="s">
        <v>1361</v>
      </c>
      <c r="J3424" s="79">
        <v>11200</v>
      </c>
      <c r="K3424" s="79"/>
      <c r="L3424" s="79">
        <v>8000</v>
      </c>
      <c r="M3424" s="63"/>
      <c r="N3424" s="79">
        <v>11083.49</v>
      </c>
    </row>
    <row r="3425" spans="1:15" s="4" customFormat="1">
      <c r="A3425" s="16"/>
      <c r="B3425" s="16"/>
      <c r="C3425" s="139"/>
      <c r="D3425" s="139"/>
      <c r="E3425" s="139"/>
      <c r="F3425" s="128"/>
      <c r="G3425" s="139"/>
      <c r="H3425" s="52"/>
      <c r="I3425" s="16"/>
      <c r="J3425" s="79">
        <v>0</v>
      </c>
      <c r="K3425" s="79"/>
      <c r="L3425" s="79">
        <v>0</v>
      </c>
      <c r="M3425" s="63"/>
      <c r="N3425" s="79">
        <v>0</v>
      </c>
      <c r="O3425" s="23"/>
    </row>
    <row r="3426" spans="1:15">
      <c r="A3426" s="52"/>
      <c r="B3426" s="52"/>
      <c r="C3426" s="139"/>
      <c r="D3426" s="139"/>
      <c r="E3426" s="139"/>
      <c r="F3426" s="128"/>
      <c r="G3426" s="139"/>
      <c r="H3426" s="52" t="s">
        <v>1925</v>
      </c>
      <c r="I3426" s="52" t="s">
        <v>304</v>
      </c>
      <c r="J3426" s="79">
        <v>3000</v>
      </c>
      <c r="K3426" s="79"/>
      <c r="L3426" s="79">
        <v>2900</v>
      </c>
      <c r="M3426" s="63"/>
      <c r="N3426" s="79">
        <v>2310</v>
      </c>
    </row>
    <row r="3427" spans="1:15" s="4" customFormat="1">
      <c r="A3427" s="52"/>
      <c r="B3427" s="16"/>
      <c r="C3427" s="139"/>
      <c r="D3427" s="139"/>
      <c r="E3427" s="139"/>
      <c r="F3427" s="128"/>
      <c r="G3427" s="139"/>
      <c r="H3427" s="52"/>
      <c r="I3427" s="16"/>
      <c r="J3427" s="79">
        <v>0</v>
      </c>
      <c r="K3427" s="79"/>
      <c r="L3427" s="79">
        <v>0</v>
      </c>
      <c r="M3427" s="63"/>
      <c r="N3427" s="79">
        <v>0</v>
      </c>
      <c r="O3427" s="23"/>
    </row>
    <row r="3428" spans="1:15">
      <c r="A3428" s="52"/>
      <c r="C3428" s="104"/>
      <c r="D3428" s="104"/>
      <c r="E3428" s="104"/>
      <c r="F3428" s="47"/>
      <c r="G3428" s="104"/>
      <c r="H3428" s="52" t="s">
        <v>1926</v>
      </c>
      <c r="I3428" s="52" t="s">
        <v>649</v>
      </c>
      <c r="J3428" s="79">
        <v>3000</v>
      </c>
      <c r="K3428" s="79"/>
      <c r="L3428" s="79">
        <v>2800</v>
      </c>
      <c r="M3428" s="63"/>
      <c r="N3428" s="79">
        <v>2262.06</v>
      </c>
    </row>
    <row r="3429" spans="1:15">
      <c r="A3429" s="52"/>
      <c r="C3429" s="104"/>
      <c r="D3429" s="104"/>
      <c r="E3429" s="104"/>
      <c r="F3429" s="47"/>
      <c r="G3429" s="104"/>
      <c r="H3429" s="52"/>
      <c r="I3429" s="52"/>
      <c r="J3429" s="79">
        <v>0</v>
      </c>
      <c r="K3429" s="79"/>
      <c r="L3429" s="79">
        <v>0</v>
      </c>
      <c r="M3429" s="63"/>
      <c r="N3429" s="79">
        <v>0</v>
      </c>
    </row>
    <row r="3430" spans="1:15" s="4" customFormat="1">
      <c r="A3430" s="54"/>
      <c r="B3430" s="54"/>
      <c r="C3430" s="104"/>
      <c r="D3430" s="104"/>
      <c r="E3430" s="104"/>
      <c r="F3430" s="47"/>
      <c r="G3430" s="104"/>
      <c r="H3430" s="52" t="s">
        <v>1927</v>
      </c>
      <c r="I3430" s="52" t="s">
        <v>818</v>
      </c>
      <c r="J3430" s="79">
        <v>200</v>
      </c>
      <c r="K3430" s="79"/>
      <c r="L3430" s="79">
        <v>100</v>
      </c>
      <c r="M3430" s="63"/>
      <c r="N3430" s="79">
        <v>138.84</v>
      </c>
      <c r="O3430" s="23"/>
    </row>
    <row r="3431" spans="1:15" s="4" customFormat="1">
      <c r="A3431" s="54"/>
      <c r="B3431" s="54"/>
      <c r="C3431" s="104"/>
      <c r="D3431" s="104"/>
      <c r="E3431" s="104"/>
      <c r="F3431" s="47"/>
      <c r="G3431" s="104"/>
      <c r="H3431" s="52"/>
      <c r="I3431" s="52"/>
      <c r="J3431" s="79">
        <v>0</v>
      </c>
      <c r="K3431" s="79"/>
      <c r="L3431" s="79">
        <v>0</v>
      </c>
      <c r="M3431" s="63"/>
      <c r="N3431" s="79">
        <v>0</v>
      </c>
      <c r="O3431" s="23"/>
    </row>
    <row r="3432" spans="1:15">
      <c r="A3432" s="62"/>
      <c r="C3432" s="104"/>
      <c r="D3432" s="104"/>
      <c r="E3432" s="104"/>
      <c r="F3432" s="47"/>
      <c r="G3432" s="104"/>
      <c r="H3432" s="52" t="s">
        <v>1928</v>
      </c>
      <c r="I3432" s="52" t="s">
        <v>1366</v>
      </c>
      <c r="J3432" s="79">
        <v>7500</v>
      </c>
      <c r="K3432" s="79"/>
      <c r="L3432" s="79">
        <v>5200</v>
      </c>
      <c r="M3432" s="63"/>
      <c r="N3432" s="79">
        <v>6788.57</v>
      </c>
    </row>
    <row r="3433" spans="1:15">
      <c r="A3433" s="62"/>
      <c r="C3433" s="104"/>
      <c r="D3433" s="104"/>
      <c r="E3433" s="104"/>
      <c r="F3433" s="47"/>
      <c r="G3433" s="104"/>
      <c r="H3433" s="52"/>
      <c r="I3433" s="52"/>
      <c r="J3433" s="79">
        <v>0</v>
      </c>
      <c r="K3433" s="79"/>
      <c r="L3433" s="79">
        <v>0</v>
      </c>
      <c r="M3433" s="63"/>
      <c r="N3433" s="79">
        <v>0</v>
      </c>
    </row>
    <row r="3434" spans="1:15" s="4" customFormat="1">
      <c r="A3434" s="52"/>
      <c r="B3434" s="52"/>
      <c r="C3434" s="104"/>
      <c r="D3434" s="104"/>
      <c r="E3434" s="104"/>
      <c r="F3434" s="47"/>
      <c r="G3434" s="104"/>
      <c r="H3434" s="52" t="s">
        <v>1758</v>
      </c>
      <c r="I3434" s="52" t="s">
        <v>1748</v>
      </c>
      <c r="J3434" s="79">
        <v>60000</v>
      </c>
      <c r="K3434" s="79"/>
      <c r="L3434" s="79">
        <v>82700</v>
      </c>
      <c r="M3434" s="63"/>
      <c r="N3434" s="79">
        <v>43380.4</v>
      </c>
      <c r="O3434" s="23"/>
    </row>
    <row r="3435" spans="1:15" s="4" customFormat="1">
      <c r="A3435" s="52"/>
      <c r="B3435" s="52"/>
      <c r="C3435" s="104"/>
      <c r="D3435" s="104"/>
      <c r="E3435" s="104"/>
      <c r="F3435" s="47"/>
      <c r="G3435" s="104"/>
      <c r="H3435" s="52"/>
      <c r="I3435" s="52"/>
      <c r="J3435" s="79">
        <v>0</v>
      </c>
      <c r="K3435" s="79"/>
      <c r="L3435" s="79">
        <v>0</v>
      </c>
      <c r="M3435" s="63"/>
      <c r="N3435" s="79">
        <v>0</v>
      </c>
      <c r="O3435" s="23"/>
    </row>
    <row r="3436" spans="1:15">
      <c r="A3436" s="52"/>
      <c r="B3436" s="52"/>
      <c r="C3436" s="104"/>
      <c r="D3436" s="104"/>
      <c r="E3436" s="104"/>
      <c r="F3436" s="47"/>
      <c r="G3436" s="104"/>
      <c r="H3436" s="52" t="s">
        <v>277</v>
      </c>
      <c r="I3436" s="52" t="s">
        <v>784</v>
      </c>
      <c r="J3436" s="79">
        <v>800</v>
      </c>
      <c r="K3436" s="79"/>
      <c r="L3436" s="79">
        <v>700</v>
      </c>
      <c r="M3436" s="63"/>
      <c r="N3436" s="79">
        <v>1054.0899999999999</v>
      </c>
    </row>
    <row r="3437" spans="1:15" s="4" customFormat="1">
      <c r="A3437" s="16"/>
      <c r="B3437" s="16"/>
      <c r="C3437" s="115"/>
      <c r="D3437" s="115"/>
      <c r="E3437" s="115"/>
      <c r="F3437" s="77"/>
      <c r="G3437" s="115"/>
      <c r="H3437" s="16"/>
      <c r="I3437" s="16"/>
      <c r="J3437" s="124"/>
      <c r="K3437" s="124"/>
      <c r="L3437" s="124"/>
      <c r="M3437" s="124"/>
      <c r="N3437" s="83"/>
      <c r="O3437" s="23"/>
    </row>
    <row r="3438" spans="1:15" s="4" customFormat="1">
      <c r="A3438" s="52"/>
      <c r="B3438" s="16"/>
      <c r="C3438" s="104"/>
      <c r="D3438" s="104"/>
      <c r="E3438" s="104"/>
      <c r="F3438" s="47"/>
      <c r="G3438" s="104"/>
      <c r="H3438" s="52"/>
      <c r="I3438" s="52"/>
      <c r="J3438" s="41"/>
      <c r="K3438" s="41"/>
      <c r="L3438" s="41"/>
      <c r="M3438" s="41"/>
      <c r="N3438" s="83"/>
      <c r="O3438" s="23"/>
    </row>
    <row r="3439" spans="1:15">
      <c r="A3439" s="52"/>
      <c r="C3439" s="104"/>
      <c r="D3439" s="104"/>
      <c r="E3439" s="104"/>
      <c r="F3439" s="47"/>
      <c r="G3439" s="104"/>
      <c r="H3439" s="52" t="s">
        <v>1264</v>
      </c>
      <c r="I3439" s="52" t="s">
        <v>1749</v>
      </c>
      <c r="J3439" s="41">
        <f>SUM(J3441:J3469)</f>
        <v>1814600</v>
      </c>
      <c r="K3439" s="41"/>
      <c r="L3439" s="41">
        <f>SUM(L3441:L3469)</f>
        <v>2166600</v>
      </c>
      <c r="M3439" s="63"/>
      <c r="N3439" s="41">
        <f>SUM(N3441:N3469)</f>
        <v>2253925.5799999991</v>
      </c>
    </row>
    <row r="3440" spans="1:15">
      <c r="A3440" s="52"/>
      <c r="B3440" s="52"/>
      <c r="C3440" s="104"/>
      <c r="D3440" s="104"/>
      <c r="E3440" s="104"/>
      <c r="F3440" s="47"/>
      <c r="G3440" s="104"/>
      <c r="H3440" s="157" t="s">
        <v>12</v>
      </c>
      <c r="I3440" s="157" t="s">
        <v>994</v>
      </c>
      <c r="J3440" s="176" t="s">
        <v>660</v>
      </c>
      <c r="K3440" s="131"/>
      <c r="L3440" s="176" t="s">
        <v>7</v>
      </c>
      <c r="M3440" s="158"/>
      <c r="N3440" s="176" t="s">
        <v>7</v>
      </c>
    </row>
    <row r="3441" spans="1:15">
      <c r="A3441" s="52"/>
      <c r="C3441" s="104"/>
      <c r="D3441" s="104"/>
      <c r="E3441" s="104"/>
      <c r="F3441" s="47"/>
      <c r="G3441" s="104"/>
      <c r="H3441" s="52" t="s">
        <v>1915</v>
      </c>
      <c r="I3441" s="52" t="s">
        <v>1353</v>
      </c>
      <c r="J3441" s="79">
        <v>1545700</v>
      </c>
      <c r="K3441" s="79"/>
      <c r="L3441" s="79">
        <v>1883000</v>
      </c>
      <c r="M3441" s="63"/>
      <c r="N3441" s="79">
        <v>1974138.79</v>
      </c>
    </row>
    <row r="3442" spans="1:15">
      <c r="A3442" s="52"/>
      <c r="B3442" s="52"/>
      <c r="C3442" s="104"/>
      <c r="D3442" s="104"/>
      <c r="E3442" s="104"/>
      <c r="F3442" s="47"/>
      <c r="G3442" s="104"/>
      <c r="H3442" s="62"/>
      <c r="I3442" s="16"/>
      <c r="J3442" s="79">
        <v>0</v>
      </c>
      <c r="K3442" s="79"/>
      <c r="L3442" s="79">
        <v>0</v>
      </c>
      <c r="M3442" s="63"/>
      <c r="N3442" s="79">
        <v>0</v>
      </c>
    </row>
    <row r="3443" spans="1:15">
      <c r="A3443" s="52"/>
      <c r="C3443" s="104"/>
      <c r="D3443" s="104"/>
      <c r="E3443" s="104"/>
      <c r="F3443" s="47"/>
      <c r="G3443" s="104"/>
      <c r="H3443" s="50" t="s">
        <v>1932</v>
      </c>
      <c r="I3443" s="16" t="s">
        <v>1369</v>
      </c>
      <c r="J3443" s="79">
        <v>10000</v>
      </c>
      <c r="K3443" s="79"/>
      <c r="L3443" s="79">
        <v>50000</v>
      </c>
      <c r="M3443" s="63"/>
      <c r="N3443" s="79">
        <v>9717.4</v>
      </c>
    </row>
    <row r="3444" spans="1:15">
      <c r="A3444" s="52"/>
      <c r="B3444" s="52"/>
      <c r="C3444" s="104"/>
      <c r="D3444" s="104"/>
      <c r="E3444" s="104"/>
      <c r="F3444" s="47"/>
      <c r="G3444" s="104"/>
      <c r="H3444" s="62"/>
      <c r="I3444" s="16"/>
      <c r="J3444" s="79">
        <v>0</v>
      </c>
      <c r="K3444" s="79"/>
      <c r="L3444" s="79">
        <v>0</v>
      </c>
      <c r="M3444" s="63"/>
      <c r="N3444" s="79">
        <v>0</v>
      </c>
    </row>
    <row r="3445" spans="1:15">
      <c r="A3445" s="52"/>
      <c r="C3445" s="104"/>
      <c r="D3445" s="104"/>
      <c r="E3445" s="104"/>
      <c r="F3445" s="47"/>
      <c r="G3445" s="104"/>
      <c r="H3445" s="52" t="s">
        <v>1916</v>
      </c>
      <c r="I3445" s="52" t="s">
        <v>1750</v>
      </c>
      <c r="J3445" s="79">
        <v>25000</v>
      </c>
      <c r="K3445" s="79"/>
      <c r="L3445" s="79">
        <v>20000</v>
      </c>
      <c r="M3445" s="63"/>
      <c r="N3445" s="79">
        <v>25607.279999999999</v>
      </c>
    </row>
    <row r="3446" spans="1:15">
      <c r="A3446" s="50"/>
      <c r="B3446" s="52"/>
      <c r="C3446" s="104"/>
      <c r="D3446" s="104"/>
      <c r="E3446" s="104"/>
      <c r="F3446" s="47"/>
      <c r="G3446" s="104"/>
      <c r="H3446" s="52"/>
      <c r="I3446" s="16"/>
      <c r="J3446" s="79">
        <v>0</v>
      </c>
      <c r="K3446" s="79"/>
      <c r="L3446" s="79">
        <v>0</v>
      </c>
      <c r="M3446" s="63"/>
      <c r="N3446" s="79">
        <v>0</v>
      </c>
    </row>
    <row r="3447" spans="1:15">
      <c r="A3447" s="52"/>
      <c r="C3447" s="104"/>
      <c r="D3447" s="104"/>
      <c r="E3447" s="104"/>
      <c r="F3447" s="47"/>
      <c r="G3447" s="104"/>
      <c r="H3447" s="52" t="s">
        <v>1919</v>
      </c>
      <c r="I3447" s="52" t="s">
        <v>1026</v>
      </c>
      <c r="J3447" s="79">
        <v>11200</v>
      </c>
      <c r="K3447" s="79"/>
      <c r="L3447" s="79">
        <v>11200</v>
      </c>
      <c r="M3447" s="63"/>
      <c r="N3447" s="79">
        <v>10344.41</v>
      </c>
    </row>
    <row r="3448" spans="1:15">
      <c r="A3448" s="52"/>
      <c r="B3448" s="52"/>
      <c r="C3448" s="104"/>
      <c r="D3448" s="104"/>
      <c r="E3448" s="104"/>
      <c r="F3448" s="47"/>
      <c r="G3448" s="104"/>
      <c r="H3448" s="52"/>
      <c r="I3448" s="16"/>
      <c r="J3448" s="79">
        <v>0</v>
      </c>
      <c r="K3448" s="79"/>
      <c r="L3448" s="79">
        <v>0</v>
      </c>
      <c r="M3448" s="63"/>
      <c r="N3448" s="79">
        <v>0</v>
      </c>
    </row>
    <row r="3449" spans="1:15" s="4" customFormat="1">
      <c r="A3449" s="52"/>
      <c r="B3449" s="16"/>
      <c r="C3449" s="104"/>
      <c r="D3449" s="104"/>
      <c r="E3449" s="104"/>
      <c r="F3449" s="47"/>
      <c r="G3449" s="104"/>
      <c r="H3449" s="52" t="s">
        <v>1920</v>
      </c>
      <c r="I3449" s="52" t="s">
        <v>1358</v>
      </c>
      <c r="J3449" s="79">
        <v>13300</v>
      </c>
      <c r="K3449" s="79"/>
      <c r="L3449" s="79">
        <v>12000</v>
      </c>
      <c r="M3449" s="63"/>
      <c r="N3449" s="79">
        <v>11697.14</v>
      </c>
      <c r="O3449" s="23"/>
    </row>
    <row r="3450" spans="1:15">
      <c r="A3450" s="52"/>
      <c r="B3450" s="52"/>
      <c r="C3450" s="104"/>
      <c r="D3450" s="104"/>
      <c r="E3450" s="104"/>
      <c r="F3450" s="47"/>
      <c r="G3450" s="104"/>
      <c r="H3450" s="52"/>
      <c r="I3450" s="16"/>
      <c r="J3450" s="79">
        <v>0</v>
      </c>
      <c r="K3450" s="79"/>
      <c r="L3450" s="79">
        <v>0</v>
      </c>
      <c r="M3450" s="63"/>
      <c r="N3450" s="79">
        <v>0</v>
      </c>
    </row>
    <row r="3451" spans="1:15" s="4" customFormat="1">
      <c r="A3451" s="52"/>
      <c r="B3451" s="16"/>
      <c r="C3451" s="104"/>
      <c r="D3451" s="104"/>
      <c r="E3451" s="104"/>
      <c r="F3451" s="47"/>
      <c r="G3451" s="104"/>
      <c r="H3451" s="52" t="s">
        <v>1921</v>
      </c>
      <c r="I3451" s="52" t="s">
        <v>1359</v>
      </c>
      <c r="J3451" s="79">
        <v>2800</v>
      </c>
      <c r="K3451" s="79"/>
      <c r="L3451" s="79">
        <v>2800</v>
      </c>
      <c r="M3451" s="63"/>
      <c r="N3451" s="79">
        <v>1740</v>
      </c>
      <c r="O3451" s="23"/>
    </row>
    <row r="3452" spans="1:15">
      <c r="A3452" s="52"/>
      <c r="B3452" s="52"/>
      <c r="C3452" s="115"/>
      <c r="D3452" s="115"/>
      <c r="E3452" s="115"/>
      <c r="F3452" s="77"/>
      <c r="G3452" s="115"/>
      <c r="H3452" s="52"/>
      <c r="I3452" s="16"/>
      <c r="J3452" s="79">
        <v>0</v>
      </c>
      <c r="K3452" s="79"/>
      <c r="L3452" s="79">
        <v>0</v>
      </c>
      <c r="M3452" s="63"/>
      <c r="N3452" s="79">
        <v>0</v>
      </c>
    </row>
    <row r="3453" spans="1:15" s="4" customFormat="1">
      <c r="A3453" s="52"/>
      <c r="B3453" s="16"/>
      <c r="C3453" s="139"/>
      <c r="D3453" s="139"/>
      <c r="E3453" s="139"/>
      <c r="F3453" s="128"/>
      <c r="G3453" s="139"/>
      <c r="H3453" s="50" t="s">
        <v>1922</v>
      </c>
      <c r="I3453" s="52" t="s">
        <v>114</v>
      </c>
      <c r="J3453" s="79">
        <v>123500</v>
      </c>
      <c r="K3453" s="79"/>
      <c r="L3453" s="79">
        <v>108000</v>
      </c>
      <c r="M3453" s="63"/>
      <c r="N3453" s="79">
        <v>117592.29</v>
      </c>
      <c r="O3453" s="23"/>
    </row>
    <row r="3454" spans="1:15">
      <c r="A3454" s="52"/>
      <c r="B3454" s="52"/>
      <c r="C3454" s="139"/>
      <c r="D3454" s="139"/>
      <c r="E3454" s="139"/>
      <c r="F3454" s="128"/>
      <c r="G3454" s="139"/>
      <c r="H3454" s="52"/>
      <c r="I3454" s="16"/>
      <c r="J3454" s="79">
        <v>0</v>
      </c>
      <c r="K3454" s="79"/>
      <c r="L3454" s="79">
        <v>0</v>
      </c>
      <c r="M3454" s="63"/>
      <c r="N3454" s="79">
        <v>0</v>
      </c>
    </row>
    <row r="3455" spans="1:15" s="4" customFormat="1">
      <c r="A3455" s="52"/>
      <c r="B3455" s="16"/>
      <c r="C3455" s="104"/>
      <c r="D3455" s="104"/>
      <c r="E3455" s="104"/>
      <c r="F3455" s="47"/>
      <c r="G3455" s="104"/>
      <c r="H3455" s="52" t="s">
        <v>1923</v>
      </c>
      <c r="I3455" s="52" t="s">
        <v>1361</v>
      </c>
      <c r="J3455" s="79">
        <v>32600</v>
      </c>
      <c r="K3455" s="79"/>
      <c r="L3455" s="79">
        <v>25500</v>
      </c>
      <c r="M3455" s="63"/>
      <c r="N3455" s="79">
        <v>32235.279999999999</v>
      </c>
      <c r="O3455" s="23"/>
    </row>
    <row r="3456" spans="1:15">
      <c r="A3456" s="52"/>
      <c r="B3456" s="52"/>
      <c r="C3456" s="104"/>
      <c r="D3456" s="104"/>
      <c r="E3456" s="104"/>
      <c r="F3456" s="47"/>
      <c r="G3456" s="104"/>
      <c r="H3456" s="52"/>
      <c r="I3456" s="16"/>
      <c r="J3456" s="79">
        <v>0</v>
      </c>
      <c r="K3456" s="79"/>
      <c r="L3456" s="79">
        <v>0</v>
      </c>
      <c r="M3456" s="63"/>
      <c r="N3456" s="79">
        <v>0</v>
      </c>
    </row>
    <row r="3457" spans="1:15">
      <c r="C3457" s="104"/>
      <c r="D3457" s="104"/>
      <c r="E3457" s="104"/>
      <c r="F3457" s="47"/>
      <c r="G3457" s="104"/>
      <c r="H3457" s="52" t="s">
        <v>1924</v>
      </c>
      <c r="I3457" s="52" t="s">
        <v>648</v>
      </c>
      <c r="J3457" s="79">
        <v>800</v>
      </c>
      <c r="K3457" s="79"/>
      <c r="L3457" s="79">
        <v>700</v>
      </c>
      <c r="M3457" s="63"/>
      <c r="N3457" s="79">
        <v>1519.27</v>
      </c>
    </row>
    <row r="3458" spans="1:15">
      <c r="C3458" s="104"/>
      <c r="D3458" s="104"/>
      <c r="E3458" s="104"/>
      <c r="F3458" s="47"/>
      <c r="G3458" s="104"/>
      <c r="H3458" s="52"/>
      <c r="I3458" s="16"/>
      <c r="J3458" s="79">
        <v>0</v>
      </c>
      <c r="K3458" s="79"/>
      <c r="L3458" s="79">
        <v>0</v>
      </c>
      <c r="M3458" s="63"/>
      <c r="N3458" s="79">
        <v>0</v>
      </c>
    </row>
    <row r="3459" spans="1:15">
      <c r="C3459" s="104"/>
      <c r="D3459" s="104"/>
      <c r="E3459" s="104"/>
      <c r="F3459" s="47"/>
      <c r="G3459" s="104"/>
      <c r="H3459" s="52" t="s">
        <v>1925</v>
      </c>
      <c r="I3459" s="52" t="s">
        <v>304</v>
      </c>
      <c r="J3459" s="79">
        <v>15000</v>
      </c>
      <c r="K3459" s="79"/>
      <c r="L3459" s="79">
        <v>15000</v>
      </c>
      <c r="M3459" s="63"/>
      <c r="N3459" s="79">
        <v>33558.35</v>
      </c>
    </row>
    <row r="3460" spans="1:15">
      <c r="C3460" s="104"/>
      <c r="D3460" s="104"/>
      <c r="E3460" s="104"/>
      <c r="F3460" s="47"/>
      <c r="G3460" s="104"/>
      <c r="H3460" s="52"/>
      <c r="I3460" s="16"/>
      <c r="J3460" s="79">
        <v>0</v>
      </c>
      <c r="K3460" s="79"/>
      <c r="L3460" s="79">
        <v>0</v>
      </c>
      <c r="M3460" s="63"/>
      <c r="N3460" s="79">
        <v>0</v>
      </c>
    </row>
    <row r="3461" spans="1:15">
      <c r="C3461" s="104"/>
      <c r="D3461" s="104"/>
      <c r="E3461" s="104"/>
      <c r="F3461" s="47"/>
      <c r="G3461" s="104"/>
      <c r="H3461" s="52" t="s">
        <v>1926</v>
      </c>
      <c r="I3461" s="52" t="s">
        <v>1364</v>
      </c>
      <c r="J3461" s="79">
        <v>8200</v>
      </c>
      <c r="K3461" s="79"/>
      <c r="L3461" s="79">
        <v>8200</v>
      </c>
      <c r="M3461" s="63"/>
      <c r="N3461" s="79">
        <v>7313.76</v>
      </c>
    </row>
    <row r="3462" spans="1:15">
      <c r="C3462" s="104"/>
      <c r="D3462" s="104"/>
      <c r="E3462" s="104"/>
      <c r="F3462" s="47"/>
      <c r="G3462" s="104"/>
      <c r="H3462" s="52"/>
      <c r="I3462" s="16"/>
      <c r="J3462" s="79">
        <v>0</v>
      </c>
      <c r="K3462" s="79"/>
      <c r="L3462" s="79">
        <v>0</v>
      </c>
      <c r="M3462" s="63"/>
      <c r="N3462" s="79">
        <v>0</v>
      </c>
    </row>
    <row r="3463" spans="1:15">
      <c r="C3463" s="104"/>
      <c r="D3463" s="104"/>
      <c r="E3463" s="104"/>
      <c r="F3463" s="47"/>
      <c r="G3463" s="104"/>
      <c r="H3463" s="52" t="s">
        <v>1927</v>
      </c>
      <c r="I3463" s="52" t="s">
        <v>818</v>
      </c>
      <c r="J3463" s="79">
        <v>400</v>
      </c>
      <c r="K3463" s="79"/>
      <c r="L3463" s="79">
        <v>1000</v>
      </c>
      <c r="M3463" s="63"/>
      <c r="N3463" s="79">
        <v>277.64999999999998</v>
      </c>
    </row>
    <row r="3464" spans="1:15">
      <c r="C3464" s="104"/>
      <c r="D3464" s="104"/>
      <c r="E3464" s="104"/>
      <c r="F3464" s="47"/>
      <c r="G3464" s="104"/>
      <c r="H3464" s="52"/>
      <c r="I3464" s="16"/>
      <c r="J3464" s="79">
        <v>0</v>
      </c>
      <c r="K3464" s="79"/>
      <c r="L3464" s="79">
        <v>0</v>
      </c>
      <c r="M3464" s="63"/>
      <c r="N3464" s="79">
        <v>0</v>
      </c>
    </row>
    <row r="3465" spans="1:15">
      <c r="C3465" s="104"/>
      <c r="D3465" s="104"/>
      <c r="E3465" s="104"/>
      <c r="F3465" s="47"/>
      <c r="G3465" s="104"/>
      <c r="H3465" s="52" t="s">
        <v>1928</v>
      </c>
      <c r="I3465" s="52" t="s">
        <v>1366</v>
      </c>
      <c r="J3465" s="79">
        <v>17100</v>
      </c>
      <c r="K3465" s="79"/>
      <c r="L3465" s="79">
        <v>16500</v>
      </c>
      <c r="M3465" s="63"/>
      <c r="N3465" s="79">
        <v>15521.97</v>
      </c>
      <c r="O3465" s="72"/>
    </row>
    <row r="3466" spans="1:15">
      <c r="C3466" s="104"/>
      <c r="D3466" s="104"/>
      <c r="E3466" s="104"/>
      <c r="F3466" s="47"/>
      <c r="G3466" s="104"/>
      <c r="H3466" s="52"/>
      <c r="I3466" s="16"/>
      <c r="J3466" s="79">
        <v>0</v>
      </c>
      <c r="K3466" s="79"/>
      <c r="L3466" s="79">
        <v>0</v>
      </c>
      <c r="M3466" s="63"/>
      <c r="N3466" s="79">
        <v>0</v>
      </c>
    </row>
    <row r="3467" spans="1:15">
      <c r="C3467" s="104"/>
      <c r="D3467" s="104"/>
      <c r="E3467" s="104"/>
      <c r="F3467" s="47"/>
      <c r="G3467" s="104"/>
      <c r="H3467" s="52" t="s">
        <v>277</v>
      </c>
      <c r="I3467" s="52" t="s">
        <v>784</v>
      </c>
      <c r="J3467" s="79">
        <v>6000</v>
      </c>
      <c r="K3467" s="79"/>
      <c r="L3467" s="79">
        <v>8200</v>
      </c>
      <c r="M3467" s="63"/>
      <c r="N3467" s="79">
        <v>8001.88</v>
      </c>
      <c r="O3467" s="43"/>
    </row>
    <row r="3468" spans="1:15" s="4" customFormat="1">
      <c r="A3468" s="16"/>
      <c r="B3468" s="16"/>
      <c r="C3468" s="41"/>
      <c r="D3468" s="41"/>
      <c r="E3468" s="41"/>
      <c r="F3468" s="75"/>
      <c r="G3468" s="41"/>
      <c r="H3468" s="50"/>
      <c r="I3468" s="52"/>
      <c r="J3468" s="79"/>
      <c r="K3468" s="79"/>
      <c r="L3468" s="79"/>
      <c r="M3468" s="63"/>
      <c r="N3468" s="79"/>
      <c r="O3468" s="23"/>
    </row>
    <row r="3469" spans="1:15">
      <c r="C3469" s="41"/>
      <c r="D3469" s="41"/>
      <c r="E3469" s="41"/>
      <c r="F3469" s="75"/>
      <c r="G3469" s="41"/>
      <c r="H3469" s="50" t="s">
        <v>273</v>
      </c>
      <c r="I3469" s="52" t="s">
        <v>1751</v>
      </c>
      <c r="J3469" s="79">
        <v>3000</v>
      </c>
      <c r="K3469" s="79"/>
      <c r="L3469" s="79">
        <v>4500</v>
      </c>
      <c r="M3469" s="63"/>
      <c r="N3469" s="79">
        <v>4660.1099999999997</v>
      </c>
    </row>
    <row r="3470" spans="1:15">
      <c r="C3470" s="115"/>
      <c r="D3470" s="115"/>
      <c r="E3470" s="115"/>
      <c r="F3470" s="77"/>
      <c r="G3470" s="115"/>
      <c r="I3470" s="16"/>
      <c r="J3470" s="124"/>
      <c r="K3470" s="124"/>
      <c r="L3470" s="124"/>
      <c r="M3470" s="124"/>
      <c r="N3470" s="83"/>
    </row>
    <row r="3471" spans="1:15">
      <c r="A3471" s="52"/>
      <c r="B3471" s="52" t="s">
        <v>543</v>
      </c>
      <c r="C3471" s="132"/>
      <c r="D3471" s="132"/>
      <c r="E3471" s="132"/>
      <c r="F3471" s="63"/>
      <c r="G3471" s="132"/>
      <c r="H3471" s="52"/>
      <c r="I3471" s="52" t="s">
        <v>543</v>
      </c>
      <c r="J3471" s="115"/>
      <c r="K3471" s="115"/>
      <c r="L3471" s="115"/>
      <c r="M3471" s="115"/>
      <c r="N3471" s="83"/>
    </row>
    <row r="3472" spans="1:15">
      <c r="A3472" s="52"/>
      <c r="B3472" s="52" t="s">
        <v>544</v>
      </c>
      <c r="C3472" s="110">
        <f>SUM(C3474)</f>
        <v>125000</v>
      </c>
      <c r="D3472" s="110"/>
      <c r="E3472" s="110">
        <f>SUM(E3474)</f>
        <v>185000</v>
      </c>
      <c r="F3472" s="63"/>
      <c r="G3472" s="110">
        <f>SUM(G3474)</f>
        <v>109402</v>
      </c>
      <c r="H3472" s="52">
        <v>615</v>
      </c>
      <c r="I3472" s="52" t="s">
        <v>544</v>
      </c>
      <c r="J3472" s="41">
        <f>SUM(J3474)</f>
        <v>6351600</v>
      </c>
      <c r="K3472" s="41"/>
      <c r="L3472" s="41">
        <f>SUM(L3474)</f>
        <v>6015200</v>
      </c>
      <c r="M3472" s="63"/>
      <c r="N3472" s="41">
        <f>SUM(N3474)</f>
        <v>5872466.6799999997</v>
      </c>
    </row>
    <row r="3473" spans="1:14">
      <c r="A3473" s="157" t="s">
        <v>12</v>
      </c>
      <c r="B3473" s="157" t="s">
        <v>994</v>
      </c>
      <c r="C3473" s="176" t="s">
        <v>660</v>
      </c>
      <c r="D3473" s="131"/>
      <c r="E3473" s="176" t="s">
        <v>7</v>
      </c>
      <c r="F3473" s="158"/>
      <c r="G3473" s="176" t="s">
        <v>7</v>
      </c>
      <c r="H3473" s="157" t="s">
        <v>12</v>
      </c>
      <c r="I3473" s="157" t="s">
        <v>994</v>
      </c>
      <c r="J3473" s="176" t="s">
        <v>660</v>
      </c>
      <c r="K3473" s="131"/>
      <c r="L3473" s="176" t="s">
        <v>7</v>
      </c>
      <c r="M3473" s="158"/>
      <c r="N3473" s="176" t="s">
        <v>7</v>
      </c>
    </row>
    <row r="3474" spans="1:14">
      <c r="A3474" s="50">
        <v>26151</v>
      </c>
      <c r="B3474" s="52" t="s">
        <v>813</v>
      </c>
      <c r="C3474" s="110">
        <f>SUM(C3476:C3482)</f>
        <v>125000</v>
      </c>
      <c r="D3474" s="110"/>
      <c r="E3474" s="110">
        <f>SUM(E3476:E3482)</f>
        <v>185000</v>
      </c>
      <c r="F3474" s="63"/>
      <c r="G3474" s="110">
        <f>SUM(G3476:G3482)</f>
        <v>109402</v>
      </c>
      <c r="H3474" s="50">
        <v>6151</v>
      </c>
      <c r="I3474" s="52" t="s">
        <v>813</v>
      </c>
      <c r="J3474" s="41">
        <f>SUM(J3476:J3526)</f>
        <v>6351600</v>
      </c>
      <c r="K3474" s="41"/>
      <c r="L3474" s="41">
        <f>SUM(L3476:L3526)</f>
        <v>6015200</v>
      </c>
      <c r="M3474" s="63"/>
      <c r="N3474" s="41">
        <f>SUM(N3476:N3526)</f>
        <v>5872466.6799999997</v>
      </c>
    </row>
    <row r="3475" spans="1:14">
      <c r="A3475" s="157" t="s">
        <v>12</v>
      </c>
      <c r="B3475" s="157" t="s">
        <v>994</v>
      </c>
      <c r="C3475" s="176" t="s">
        <v>660</v>
      </c>
      <c r="D3475" s="131"/>
      <c r="E3475" s="176" t="s">
        <v>7</v>
      </c>
      <c r="F3475" s="158"/>
      <c r="G3475" s="176" t="s">
        <v>7</v>
      </c>
      <c r="H3475" s="157" t="s">
        <v>12</v>
      </c>
      <c r="I3475" s="157" t="s">
        <v>994</v>
      </c>
      <c r="J3475" s="176" t="s">
        <v>660</v>
      </c>
      <c r="K3475" s="131"/>
      <c r="L3475" s="176" t="s">
        <v>7</v>
      </c>
      <c r="M3475" s="158"/>
      <c r="N3475" s="176" t="s">
        <v>7</v>
      </c>
    </row>
    <row r="3476" spans="1:14">
      <c r="A3476" s="50" t="s">
        <v>1287</v>
      </c>
      <c r="B3476" s="16" t="s">
        <v>545</v>
      </c>
      <c r="C3476" s="79">
        <v>85000</v>
      </c>
      <c r="D3476" s="79"/>
      <c r="E3476" s="132">
        <v>85000</v>
      </c>
      <c r="F3476" s="63"/>
      <c r="G3476" s="79">
        <v>27000</v>
      </c>
      <c r="H3476" s="52" t="s">
        <v>1915</v>
      </c>
      <c r="I3476" s="52" t="s">
        <v>1353</v>
      </c>
      <c r="J3476" s="79">
        <v>4185500</v>
      </c>
      <c r="K3476" s="79"/>
      <c r="L3476" s="79">
        <v>3942000</v>
      </c>
      <c r="M3476" s="63"/>
      <c r="N3476" s="79">
        <v>3860816</v>
      </c>
    </row>
    <row r="3477" spans="1:14">
      <c r="H3477" s="52"/>
      <c r="I3477" s="52"/>
      <c r="J3477" s="79">
        <v>0</v>
      </c>
      <c r="K3477" s="79"/>
      <c r="L3477" s="79">
        <v>0</v>
      </c>
      <c r="M3477" s="63"/>
      <c r="N3477" s="79">
        <v>0</v>
      </c>
    </row>
    <row r="3478" spans="1:14">
      <c r="A3478" s="50" t="s">
        <v>1288</v>
      </c>
      <c r="B3478" s="16" t="s">
        <v>213</v>
      </c>
      <c r="C3478" s="79">
        <v>0</v>
      </c>
      <c r="D3478" s="79"/>
      <c r="E3478" s="132">
        <v>0</v>
      </c>
      <c r="F3478" s="63"/>
      <c r="G3478" s="79">
        <v>49000</v>
      </c>
      <c r="H3478" s="50" t="s">
        <v>1932</v>
      </c>
      <c r="I3478" s="16" t="s">
        <v>1369</v>
      </c>
      <c r="J3478" s="79">
        <v>36000</v>
      </c>
      <c r="K3478" s="79"/>
      <c r="L3478" s="79">
        <v>66000</v>
      </c>
      <c r="M3478" s="63"/>
      <c r="N3478" s="79">
        <v>55105.919999999998</v>
      </c>
    </row>
    <row r="3479" spans="1:14">
      <c r="H3479" s="50"/>
      <c r="I3479" s="16"/>
      <c r="J3479" s="79">
        <v>0</v>
      </c>
      <c r="K3479" s="79"/>
      <c r="L3479" s="79">
        <v>0</v>
      </c>
      <c r="M3479" s="63"/>
      <c r="N3479" s="79">
        <v>0</v>
      </c>
    </row>
    <row r="3480" spans="1:14">
      <c r="A3480" s="50" t="s">
        <v>379</v>
      </c>
      <c r="B3480" s="52" t="s">
        <v>1847</v>
      </c>
      <c r="C3480" s="79"/>
      <c r="D3480" s="79"/>
      <c r="E3480" s="132">
        <v>100000</v>
      </c>
      <c r="F3480" s="63"/>
      <c r="G3480" s="79">
        <v>33402</v>
      </c>
      <c r="H3480" s="52" t="s">
        <v>1917</v>
      </c>
      <c r="I3480" s="52" t="s">
        <v>1355</v>
      </c>
      <c r="J3480" s="79">
        <v>88900</v>
      </c>
      <c r="K3480" s="79"/>
      <c r="L3480" s="79">
        <v>63000</v>
      </c>
      <c r="M3480" s="63"/>
      <c r="N3480" s="79">
        <v>84588.68</v>
      </c>
    </row>
    <row r="3481" spans="1:14">
      <c r="C3481" s="115"/>
      <c r="D3481" s="115"/>
      <c r="E3481" s="115"/>
      <c r="F3481" s="77"/>
      <c r="G3481" s="115"/>
      <c r="H3481" s="48"/>
      <c r="I3481" s="48"/>
      <c r="J3481" s="79">
        <v>0</v>
      </c>
      <c r="K3481" s="79"/>
      <c r="L3481" s="79">
        <v>0</v>
      </c>
      <c r="M3481" s="63"/>
      <c r="N3481" s="79">
        <v>0</v>
      </c>
    </row>
    <row r="3482" spans="1:14">
      <c r="A3482" s="50" t="s">
        <v>386</v>
      </c>
      <c r="B3482" s="52" t="s">
        <v>763</v>
      </c>
      <c r="C3482" s="115">
        <v>40000</v>
      </c>
      <c r="D3482" s="115"/>
      <c r="E3482" s="115"/>
      <c r="F3482" s="77"/>
      <c r="G3482" s="115"/>
      <c r="H3482" s="52" t="s">
        <v>1918</v>
      </c>
      <c r="I3482" s="52" t="s">
        <v>1357</v>
      </c>
      <c r="J3482" s="79">
        <v>8900</v>
      </c>
      <c r="K3482" s="79"/>
      <c r="L3482" s="79">
        <v>7300</v>
      </c>
      <c r="M3482" s="63"/>
      <c r="N3482" s="79">
        <v>13763.25</v>
      </c>
    </row>
    <row r="3483" spans="1:14">
      <c r="A3483" s="48"/>
      <c r="B3483" s="79" t="s">
        <v>762</v>
      </c>
      <c r="C3483" s="115" t="s">
        <v>11</v>
      </c>
      <c r="D3483" s="115"/>
      <c r="E3483" s="115" t="s">
        <v>11</v>
      </c>
      <c r="F3483" s="77"/>
      <c r="G3483" s="115" t="s">
        <v>11</v>
      </c>
      <c r="H3483" s="52"/>
      <c r="I3483" s="16"/>
      <c r="J3483" s="79">
        <v>0</v>
      </c>
      <c r="K3483" s="79"/>
      <c r="L3483" s="79">
        <v>0</v>
      </c>
      <c r="M3483" s="63"/>
      <c r="N3483" s="79">
        <v>0</v>
      </c>
    </row>
    <row r="3484" spans="1:14">
      <c r="A3484" s="52"/>
      <c r="B3484" s="52"/>
      <c r="C3484" s="115"/>
      <c r="D3484" s="115"/>
      <c r="E3484" s="115"/>
      <c r="F3484" s="77"/>
      <c r="G3484" s="115"/>
      <c r="H3484" s="52" t="s">
        <v>1919</v>
      </c>
      <c r="I3484" s="52" t="s">
        <v>1026</v>
      </c>
      <c r="J3484" s="79">
        <v>3600</v>
      </c>
      <c r="K3484" s="79"/>
      <c r="L3484" s="79">
        <v>3600</v>
      </c>
      <c r="M3484" s="63"/>
      <c r="N3484" s="79">
        <v>2857.68</v>
      </c>
    </row>
    <row r="3485" spans="1:14">
      <c r="A3485" s="52"/>
      <c r="B3485" s="52"/>
      <c r="C3485" s="115"/>
      <c r="D3485" s="115"/>
      <c r="E3485" s="115"/>
      <c r="F3485" s="77"/>
      <c r="G3485" s="115"/>
      <c r="H3485" s="52"/>
      <c r="I3485" s="52"/>
      <c r="J3485" s="79">
        <v>0</v>
      </c>
      <c r="K3485" s="79"/>
      <c r="L3485" s="79">
        <v>0</v>
      </c>
      <c r="M3485" s="63"/>
      <c r="N3485" s="79">
        <v>0</v>
      </c>
    </row>
    <row r="3486" spans="1:14">
      <c r="A3486" s="52"/>
      <c r="B3486" s="52"/>
      <c r="C3486" s="115"/>
      <c r="D3486" s="115"/>
      <c r="E3486" s="115"/>
      <c r="F3486" s="77"/>
      <c r="G3486" s="115"/>
      <c r="H3486" s="52" t="s">
        <v>1920</v>
      </c>
      <c r="I3486" s="52" t="s">
        <v>1358</v>
      </c>
      <c r="J3486" s="79">
        <v>10000</v>
      </c>
      <c r="K3486" s="79"/>
      <c r="L3486" s="79">
        <v>10000</v>
      </c>
      <c r="M3486" s="63"/>
      <c r="N3486" s="79">
        <v>9640.26</v>
      </c>
    </row>
    <row r="3487" spans="1:14">
      <c r="A3487" s="62"/>
      <c r="C3487" s="115"/>
      <c r="D3487" s="115"/>
      <c r="E3487" s="115"/>
      <c r="F3487" s="77"/>
      <c r="G3487" s="115"/>
      <c r="H3487" s="62"/>
      <c r="I3487" s="16"/>
      <c r="J3487" s="79">
        <v>0</v>
      </c>
      <c r="K3487" s="79"/>
      <c r="L3487" s="79">
        <v>0</v>
      </c>
      <c r="M3487" s="63"/>
      <c r="N3487" s="79">
        <v>0</v>
      </c>
    </row>
    <row r="3488" spans="1:14">
      <c r="A3488" s="88"/>
      <c r="B3488" s="52"/>
      <c r="C3488" s="115"/>
      <c r="D3488" s="115"/>
      <c r="E3488" s="115"/>
      <c r="F3488" s="77"/>
      <c r="G3488" s="115"/>
      <c r="H3488" s="52" t="s">
        <v>1273</v>
      </c>
      <c r="I3488" s="52" t="s">
        <v>1691</v>
      </c>
      <c r="J3488" s="79">
        <v>390000</v>
      </c>
      <c r="K3488" s="79"/>
      <c r="L3488" s="79">
        <v>390000</v>
      </c>
      <c r="M3488" s="63"/>
      <c r="N3488" s="79">
        <v>343240.51</v>
      </c>
    </row>
    <row r="3489" spans="1:14">
      <c r="A3489" s="62"/>
      <c r="C3489" s="115"/>
      <c r="D3489" s="115"/>
      <c r="E3489" s="115"/>
      <c r="F3489" s="77"/>
      <c r="G3489" s="115"/>
      <c r="I3489" s="16"/>
      <c r="J3489" s="79">
        <v>0</v>
      </c>
      <c r="K3489" s="79"/>
      <c r="L3489" s="79">
        <v>0</v>
      </c>
      <c r="M3489" s="63"/>
      <c r="N3489" s="79">
        <v>0</v>
      </c>
    </row>
    <row r="3490" spans="1:14">
      <c r="A3490" s="50"/>
      <c r="B3490" s="52"/>
      <c r="C3490" s="115"/>
      <c r="D3490" s="115"/>
      <c r="E3490" s="115"/>
      <c r="F3490" s="77"/>
      <c r="G3490" s="115"/>
      <c r="H3490" s="88" t="s">
        <v>1266</v>
      </c>
      <c r="I3490" s="52" t="s">
        <v>1359</v>
      </c>
      <c r="J3490" s="79">
        <v>1800</v>
      </c>
      <c r="K3490" s="79"/>
      <c r="L3490" s="79">
        <v>1800</v>
      </c>
      <c r="M3490" s="63"/>
      <c r="N3490" s="79">
        <v>2756.34</v>
      </c>
    </row>
    <row r="3491" spans="1:14">
      <c r="A3491" s="52"/>
      <c r="C3491" s="115"/>
      <c r="D3491" s="115"/>
      <c r="E3491" s="115"/>
      <c r="F3491" s="77"/>
      <c r="G3491" s="115"/>
      <c r="I3491" s="16"/>
      <c r="J3491" s="79">
        <v>0</v>
      </c>
      <c r="K3491" s="79"/>
      <c r="L3491" s="79">
        <v>0</v>
      </c>
      <c r="M3491" s="63"/>
      <c r="N3491" s="79">
        <v>0</v>
      </c>
    </row>
    <row r="3492" spans="1:14">
      <c r="A3492" s="52"/>
      <c r="B3492" s="52"/>
      <c r="C3492" s="115"/>
      <c r="D3492" s="115"/>
      <c r="E3492" s="115"/>
      <c r="F3492" s="77"/>
      <c r="G3492" s="115"/>
      <c r="H3492" s="52" t="s">
        <v>1274</v>
      </c>
      <c r="I3492" s="52" t="s">
        <v>1692</v>
      </c>
      <c r="J3492" s="79">
        <v>710000</v>
      </c>
      <c r="K3492" s="79"/>
      <c r="L3492" s="79">
        <v>490000</v>
      </c>
      <c r="M3492" s="63"/>
      <c r="N3492" s="79">
        <v>496069</v>
      </c>
    </row>
    <row r="3493" spans="1:14">
      <c r="A3493" s="52"/>
      <c r="C3493" s="115"/>
      <c r="D3493" s="115"/>
      <c r="E3493" s="115"/>
      <c r="F3493" s="77"/>
      <c r="G3493" s="115"/>
      <c r="I3493" s="16"/>
      <c r="J3493" s="79">
        <v>0</v>
      </c>
      <c r="K3493" s="79"/>
      <c r="L3493" s="79">
        <v>0</v>
      </c>
      <c r="M3493" s="63"/>
      <c r="N3493" s="79">
        <v>0</v>
      </c>
    </row>
    <row r="3494" spans="1:14">
      <c r="A3494" s="52"/>
      <c r="B3494" s="52"/>
      <c r="C3494" s="115"/>
      <c r="D3494" s="115"/>
      <c r="E3494" s="115"/>
      <c r="F3494" s="77"/>
      <c r="G3494" s="115"/>
      <c r="H3494" s="52" t="s">
        <v>1275</v>
      </c>
      <c r="I3494" s="52" t="s">
        <v>1847</v>
      </c>
      <c r="J3494" s="79"/>
      <c r="K3494" s="79"/>
      <c r="L3494" s="79">
        <v>500000</v>
      </c>
      <c r="M3494" s="63"/>
      <c r="N3494" s="79">
        <v>569855.84</v>
      </c>
    </row>
    <row r="3495" spans="1:14">
      <c r="A3495" s="52"/>
      <c r="B3495" s="52"/>
      <c r="C3495" s="115"/>
      <c r="D3495" s="115"/>
      <c r="E3495" s="115"/>
      <c r="F3495" s="77"/>
      <c r="G3495" s="115"/>
      <c r="H3495" s="52"/>
      <c r="I3495" s="52"/>
      <c r="J3495" s="79"/>
      <c r="K3495" s="79"/>
      <c r="L3495" s="79"/>
      <c r="M3495" s="63"/>
      <c r="N3495" s="79"/>
    </row>
    <row r="3496" spans="1:14">
      <c r="C3496" s="115"/>
      <c r="D3496" s="115"/>
      <c r="E3496" s="115"/>
      <c r="F3496" s="77"/>
      <c r="G3496" s="115"/>
      <c r="H3496" s="52" t="s">
        <v>1870</v>
      </c>
      <c r="I3496" s="52" t="s">
        <v>1347</v>
      </c>
      <c r="J3496" s="79">
        <v>300000</v>
      </c>
      <c r="K3496" s="79"/>
      <c r="L3496" s="79">
        <v>0</v>
      </c>
      <c r="M3496" s="63"/>
      <c r="N3496" s="79"/>
    </row>
    <row r="3497" spans="1:14">
      <c r="C3497" s="115"/>
      <c r="D3497" s="115"/>
      <c r="E3497" s="115"/>
      <c r="F3497" s="77"/>
      <c r="G3497" s="115"/>
      <c r="H3497" s="52"/>
      <c r="I3497" s="52"/>
      <c r="J3497" s="79"/>
      <c r="K3497" s="79"/>
      <c r="L3497" s="79"/>
      <c r="M3497" s="63"/>
      <c r="N3497" s="79"/>
    </row>
    <row r="3498" spans="1:14">
      <c r="A3498" s="52"/>
      <c r="B3498" s="52"/>
      <c r="C3498" s="115"/>
      <c r="D3498" s="115"/>
      <c r="E3498" s="115"/>
      <c r="F3498" s="77"/>
      <c r="G3498" s="115"/>
      <c r="H3498" s="50" t="s">
        <v>1922</v>
      </c>
      <c r="I3498" s="52" t="s">
        <v>114</v>
      </c>
      <c r="J3498" s="79">
        <v>69200</v>
      </c>
      <c r="K3498" s="79"/>
      <c r="L3498" s="79">
        <v>50000</v>
      </c>
      <c r="M3498" s="63"/>
      <c r="N3498" s="79">
        <v>65916.39</v>
      </c>
    </row>
    <row r="3499" spans="1:14">
      <c r="A3499" s="52"/>
      <c r="C3499" s="115"/>
      <c r="D3499" s="115"/>
      <c r="E3499" s="115"/>
      <c r="F3499" s="77"/>
      <c r="G3499" s="115"/>
      <c r="H3499" s="52"/>
      <c r="I3499" s="16"/>
      <c r="J3499" s="79">
        <v>0</v>
      </c>
      <c r="K3499" s="79"/>
      <c r="L3499" s="79">
        <v>0</v>
      </c>
      <c r="M3499" s="63"/>
      <c r="N3499" s="79">
        <v>0</v>
      </c>
    </row>
    <row r="3500" spans="1:14">
      <c r="A3500" s="52"/>
      <c r="B3500" s="52"/>
      <c r="C3500" s="115"/>
      <c r="D3500" s="115"/>
      <c r="E3500" s="115"/>
      <c r="F3500" s="77"/>
      <c r="G3500" s="115"/>
      <c r="H3500" s="52" t="s">
        <v>1923</v>
      </c>
      <c r="I3500" s="52" t="s">
        <v>1361</v>
      </c>
      <c r="J3500" s="79">
        <v>33400</v>
      </c>
      <c r="K3500" s="79"/>
      <c r="L3500" s="79">
        <v>27000</v>
      </c>
      <c r="M3500" s="63"/>
      <c r="N3500" s="79">
        <v>33045.440000000002</v>
      </c>
    </row>
    <row r="3501" spans="1:14">
      <c r="C3501" s="115"/>
      <c r="D3501" s="115"/>
      <c r="E3501" s="115"/>
      <c r="F3501" s="77"/>
      <c r="G3501" s="115"/>
      <c r="H3501" s="52"/>
      <c r="I3501" s="16"/>
      <c r="J3501" s="79">
        <v>0</v>
      </c>
      <c r="K3501" s="79"/>
      <c r="L3501" s="79">
        <v>0</v>
      </c>
      <c r="M3501" s="63"/>
      <c r="N3501" s="79">
        <v>0</v>
      </c>
    </row>
    <row r="3502" spans="1:14">
      <c r="A3502" s="52"/>
      <c r="B3502" s="52"/>
      <c r="C3502" s="115"/>
      <c r="D3502" s="115"/>
      <c r="E3502" s="115"/>
      <c r="F3502" s="77"/>
      <c r="G3502" s="115"/>
      <c r="H3502" s="52" t="s">
        <v>1924</v>
      </c>
      <c r="I3502" s="52" t="s">
        <v>648</v>
      </c>
      <c r="J3502" s="79">
        <v>23000</v>
      </c>
      <c r="K3502" s="79"/>
      <c r="L3502" s="79">
        <v>23000</v>
      </c>
      <c r="M3502" s="63"/>
      <c r="N3502" s="79">
        <v>27526.21</v>
      </c>
    </row>
    <row r="3503" spans="1:14">
      <c r="A3503" s="52"/>
      <c r="B3503" s="52"/>
      <c r="C3503" s="115"/>
      <c r="D3503" s="115"/>
      <c r="E3503" s="115"/>
      <c r="F3503" s="77"/>
      <c r="G3503" s="115"/>
      <c r="I3503" s="16"/>
      <c r="J3503" s="79">
        <v>0</v>
      </c>
      <c r="K3503" s="79"/>
      <c r="L3503" s="79">
        <v>0</v>
      </c>
      <c r="M3503" s="63"/>
      <c r="N3503" s="79">
        <v>0</v>
      </c>
    </row>
    <row r="3504" spans="1:14">
      <c r="A3504" s="50"/>
      <c r="B3504" s="33"/>
      <c r="C3504" s="115"/>
      <c r="D3504" s="115"/>
      <c r="E3504" s="115"/>
      <c r="F3504" s="77"/>
      <c r="G3504" s="115"/>
      <c r="H3504" s="52" t="s">
        <v>1925</v>
      </c>
      <c r="I3504" s="52" t="s">
        <v>1688</v>
      </c>
      <c r="J3504" s="79">
        <v>8200</v>
      </c>
      <c r="K3504" s="79"/>
      <c r="L3504" s="79">
        <v>8200</v>
      </c>
      <c r="M3504" s="63"/>
      <c r="N3504" s="79">
        <v>21487.3</v>
      </c>
    </row>
    <row r="3505" spans="1:14">
      <c r="A3505" s="33"/>
      <c r="B3505" s="33"/>
      <c r="C3505" s="115"/>
      <c r="D3505" s="115"/>
      <c r="E3505" s="115"/>
      <c r="F3505" s="77"/>
      <c r="G3505" s="115"/>
      <c r="H3505" s="52"/>
      <c r="I3505" s="16"/>
      <c r="J3505" s="79">
        <v>0</v>
      </c>
      <c r="K3505" s="79"/>
      <c r="L3505" s="79">
        <v>0</v>
      </c>
      <c r="M3505" s="63"/>
      <c r="N3505" s="79">
        <v>0</v>
      </c>
    </row>
    <row r="3506" spans="1:14">
      <c r="A3506" s="52"/>
      <c r="B3506" s="52"/>
      <c r="C3506" s="115"/>
      <c r="D3506" s="115"/>
      <c r="E3506" s="115"/>
      <c r="F3506" s="77"/>
      <c r="G3506" s="115"/>
      <c r="H3506" s="52" t="s">
        <v>1926</v>
      </c>
      <c r="I3506" s="52" t="s">
        <v>1364</v>
      </c>
      <c r="J3506" s="79">
        <v>18000</v>
      </c>
      <c r="K3506" s="79"/>
      <c r="L3506" s="79">
        <v>18000</v>
      </c>
      <c r="M3506" s="63"/>
      <c r="N3506" s="79">
        <v>17604.78</v>
      </c>
    </row>
    <row r="3507" spans="1:14">
      <c r="A3507" s="52"/>
      <c r="B3507" s="52"/>
      <c r="C3507" s="115"/>
      <c r="D3507" s="115"/>
      <c r="E3507" s="115"/>
      <c r="F3507" s="77"/>
      <c r="G3507" s="115"/>
      <c r="I3507" s="16"/>
      <c r="J3507" s="79">
        <v>0</v>
      </c>
      <c r="K3507" s="79"/>
      <c r="L3507" s="79">
        <v>0</v>
      </c>
      <c r="M3507" s="63"/>
      <c r="N3507" s="79">
        <v>0</v>
      </c>
    </row>
    <row r="3508" spans="1:14">
      <c r="A3508" s="50"/>
      <c r="B3508" s="52"/>
      <c r="C3508" s="115"/>
      <c r="D3508" s="115"/>
      <c r="E3508" s="115"/>
      <c r="F3508" s="77"/>
      <c r="G3508" s="115"/>
      <c r="H3508" s="52" t="s">
        <v>1927</v>
      </c>
      <c r="I3508" s="52" t="s">
        <v>818</v>
      </c>
      <c r="J3508" s="79">
        <v>1300</v>
      </c>
      <c r="K3508" s="79"/>
      <c r="L3508" s="79">
        <v>1300</v>
      </c>
      <c r="M3508" s="63"/>
      <c r="N3508" s="79">
        <v>1388.18</v>
      </c>
    </row>
    <row r="3509" spans="1:14">
      <c r="A3509" s="50"/>
      <c r="B3509" s="52"/>
      <c r="C3509" s="115"/>
      <c r="D3509" s="115"/>
      <c r="E3509" s="115"/>
      <c r="F3509" s="77"/>
      <c r="G3509" s="115"/>
      <c r="H3509" s="52"/>
      <c r="I3509" s="52"/>
      <c r="J3509" s="79">
        <v>0</v>
      </c>
      <c r="K3509" s="79"/>
      <c r="L3509" s="79">
        <v>0</v>
      </c>
      <c r="M3509" s="63"/>
      <c r="N3509" s="79">
        <v>0</v>
      </c>
    </row>
    <row r="3510" spans="1:14">
      <c r="A3510" s="50"/>
      <c r="B3510" s="52"/>
      <c r="C3510" s="115"/>
      <c r="D3510" s="115"/>
      <c r="E3510" s="115"/>
      <c r="F3510" s="77"/>
      <c r="G3510" s="115"/>
      <c r="H3510" s="50" t="s">
        <v>1526</v>
      </c>
      <c r="I3510" s="33" t="s">
        <v>1689</v>
      </c>
      <c r="J3510" s="79">
        <v>15000</v>
      </c>
      <c r="K3510" s="79"/>
      <c r="L3510" s="79">
        <v>17800</v>
      </c>
      <c r="M3510" s="63"/>
      <c r="N3510" s="79">
        <v>14464.87</v>
      </c>
    </row>
    <row r="3511" spans="1:14">
      <c r="A3511" s="50"/>
      <c r="B3511" s="52"/>
      <c r="C3511" s="115"/>
      <c r="D3511" s="115"/>
      <c r="E3511" s="115"/>
      <c r="F3511" s="77"/>
      <c r="G3511" s="115"/>
      <c r="H3511" s="33"/>
      <c r="I3511" s="33"/>
      <c r="J3511" s="79">
        <v>0</v>
      </c>
      <c r="K3511" s="79"/>
      <c r="L3511" s="79">
        <v>0</v>
      </c>
      <c r="M3511" s="63"/>
      <c r="N3511" s="79">
        <v>0</v>
      </c>
    </row>
    <row r="3512" spans="1:14">
      <c r="A3512" s="50"/>
      <c r="B3512" s="52"/>
      <c r="C3512" s="115"/>
      <c r="D3512" s="115"/>
      <c r="E3512" s="115"/>
      <c r="F3512" s="77"/>
      <c r="G3512" s="115"/>
      <c r="H3512" s="52" t="s">
        <v>1928</v>
      </c>
      <c r="I3512" s="52" t="s">
        <v>1366</v>
      </c>
      <c r="J3512" s="79">
        <v>27500</v>
      </c>
      <c r="K3512" s="79"/>
      <c r="L3512" s="79">
        <v>12900</v>
      </c>
      <c r="M3512" s="63"/>
      <c r="N3512" s="79">
        <v>25027.15</v>
      </c>
    </row>
    <row r="3513" spans="1:14">
      <c r="A3513" s="50"/>
      <c r="B3513" s="52"/>
      <c r="C3513" s="115"/>
      <c r="D3513" s="115"/>
      <c r="E3513" s="115"/>
      <c r="F3513" s="77"/>
      <c r="G3513" s="115"/>
      <c r="H3513" s="52"/>
      <c r="I3513" s="52"/>
      <c r="J3513" s="79">
        <v>0</v>
      </c>
      <c r="K3513" s="79"/>
      <c r="L3513" s="79">
        <v>0</v>
      </c>
      <c r="M3513" s="63"/>
      <c r="N3513" s="79">
        <v>0</v>
      </c>
    </row>
    <row r="3514" spans="1:14">
      <c r="A3514" s="50"/>
      <c r="B3514" s="52"/>
      <c r="C3514" s="115"/>
      <c r="D3514" s="115"/>
      <c r="E3514" s="115"/>
      <c r="F3514" s="77"/>
      <c r="G3514" s="115"/>
      <c r="H3514" s="50" t="s">
        <v>1468</v>
      </c>
      <c r="I3514" s="52" t="s">
        <v>1690</v>
      </c>
      <c r="J3514" s="79">
        <v>200000</v>
      </c>
      <c r="K3514" s="79"/>
      <c r="L3514" s="79">
        <v>190000</v>
      </c>
      <c r="M3514" s="63"/>
      <c r="N3514" s="79">
        <v>172495.99</v>
      </c>
    </row>
    <row r="3515" spans="1:14">
      <c r="A3515" s="50"/>
      <c r="B3515" s="52"/>
      <c r="C3515" s="115"/>
      <c r="D3515" s="115"/>
      <c r="E3515" s="115"/>
      <c r="F3515" s="77"/>
      <c r="G3515" s="115"/>
      <c r="I3515" s="16"/>
      <c r="J3515" s="79">
        <v>0</v>
      </c>
      <c r="K3515" s="79"/>
      <c r="L3515" s="79">
        <v>0</v>
      </c>
      <c r="M3515" s="63"/>
      <c r="N3515" s="79">
        <v>0</v>
      </c>
    </row>
    <row r="3516" spans="1:14">
      <c r="A3516" s="50"/>
      <c r="B3516" s="52"/>
      <c r="C3516" s="115"/>
      <c r="D3516" s="115"/>
      <c r="E3516" s="115"/>
      <c r="F3516" s="77"/>
      <c r="G3516" s="115"/>
      <c r="H3516" s="50" t="s">
        <v>169</v>
      </c>
      <c r="I3516" s="52" t="s">
        <v>1538</v>
      </c>
      <c r="J3516" s="79">
        <v>9300</v>
      </c>
      <c r="K3516" s="79"/>
      <c r="L3516" s="79">
        <v>9300</v>
      </c>
      <c r="M3516" s="63"/>
      <c r="N3516" s="79">
        <v>0</v>
      </c>
    </row>
    <row r="3517" spans="1:14">
      <c r="A3517" s="50"/>
      <c r="B3517" s="52"/>
      <c r="C3517" s="115"/>
      <c r="D3517" s="115"/>
      <c r="E3517" s="115"/>
      <c r="F3517" s="77"/>
      <c r="G3517" s="115"/>
      <c r="I3517" s="16"/>
      <c r="J3517" s="79">
        <v>0</v>
      </c>
      <c r="K3517" s="79"/>
      <c r="L3517" s="79">
        <v>0</v>
      </c>
      <c r="M3517" s="63"/>
      <c r="N3517" s="79">
        <v>0</v>
      </c>
    </row>
    <row r="3518" spans="1:14">
      <c r="A3518" s="50"/>
      <c r="B3518" s="52"/>
      <c r="C3518" s="115"/>
      <c r="D3518" s="115"/>
      <c r="E3518" s="115"/>
      <c r="F3518" s="77"/>
      <c r="G3518" s="115"/>
      <c r="H3518" s="50" t="s">
        <v>1938</v>
      </c>
      <c r="I3518" s="52" t="s">
        <v>1080</v>
      </c>
      <c r="J3518" s="79"/>
      <c r="K3518" s="79"/>
      <c r="L3518" s="79">
        <v>5000</v>
      </c>
      <c r="M3518" s="63"/>
      <c r="N3518" s="79">
        <v>6423.64</v>
      </c>
    </row>
    <row r="3519" spans="1:14">
      <c r="A3519" s="50"/>
      <c r="B3519" s="52"/>
      <c r="C3519" s="115"/>
      <c r="D3519" s="115"/>
      <c r="E3519" s="115"/>
      <c r="F3519" s="77"/>
      <c r="G3519" s="115"/>
      <c r="H3519" s="50"/>
      <c r="I3519" s="52"/>
      <c r="J3519" s="79">
        <v>0</v>
      </c>
      <c r="K3519" s="79"/>
      <c r="L3519" s="79">
        <v>0</v>
      </c>
      <c r="M3519" s="63"/>
      <c r="N3519" s="79">
        <v>0</v>
      </c>
    </row>
    <row r="3520" spans="1:14">
      <c r="A3520" s="50"/>
      <c r="B3520" s="52"/>
      <c r="C3520" s="115"/>
      <c r="D3520" s="115"/>
      <c r="E3520" s="115"/>
      <c r="F3520" s="77"/>
      <c r="G3520" s="115"/>
      <c r="H3520" s="52" t="s">
        <v>277</v>
      </c>
      <c r="I3520" s="52" t="s">
        <v>2040</v>
      </c>
      <c r="J3520" s="79">
        <v>100000</v>
      </c>
      <c r="K3520" s="79"/>
      <c r="L3520" s="79">
        <v>100000</v>
      </c>
      <c r="M3520" s="63"/>
      <c r="N3520" s="79">
        <v>30954.58</v>
      </c>
    </row>
    <row r="3521" spans="1:15">
      <c r="A3521" s="50"/>
      <c r="B3521" s="52"/>
      <c r="C3521" s="115"/>
      <c r="D3521" s="115"/>
      <c r="E3521" s="115"/>
      <c r="F3521" s="77"/>
      <c r="G3521" s="115"/>
      <c r="H3521" s="52"/>
      <c r="I3521" s="52"/>
      <c r="J3521" s="79"/>
      <c r="K3521" s="79"/>
      <c r="L3521" s="79"/>
      <c r="M3521" s="63"/>
      <c r="N3521" s="79"/>
    </row>
    <row r="3522" spans="1:15">
      <c r="A3522" s="50"/>
      <c r="B3522" s="52"/>
      <c r="C3522" s="115"/>
      <c r="D3522" s="115"/>
      <c r="E3522" s="115"/>
      <c r="F3522" s="77"/>
      <c r="G3522" s="115"/>
      <c r="H3522" s="52" t="s">
        <v>1940</v>
      </c>
      <c r="I3522" s="52" t="s">
        <v>2052</v>
      </c>
      <c r="J3522" s="79">
        <v>100000</v>
      </c>
      <c r="K3522" s="79"/>
      <c r="L3522" s="79">
        <v>0</v>
      </c>
      <c r="M3522" s="63"/>
      <c r="N3522" s="79"/>
    </row>
    <row r="3523" spans="1:15">
      <c r="A3523" s="50"/>
      <c r="B3523" s="52"/>
      <c r="C3523" s="115"/>
      <c r="D3523" s="115"/>
      <c r="E3523" s="115"/>
      <c r="F3523" s="77"/>
      <c r="G3523" s="115"/>
      <c r="H3523" s="52"/>
      <c r="I3523" s="52"/>
      <c r="J3523" s="79"/>
      <c r="K3523" s="79"/>
      <c r="L3523" s="79"/>
      <c r="M3523" s="63"/>
      <c r="N3523" s="79"/>
    </row>
    <row r="3524" spans="1:15">
      <c r="A3524" s="52"/>
      <c r="B3524" s="52"/>
      <c r="C3524" s="115"/>
      <c r="D3524" s="115"/>
      <c r="E3524" s="115"/>
      <c r="F3524" s="77"/>
      <c r="G3524" s="115"/>
      <c r="H3524" s="50" t="s">
        <v>273</v>
      </c>
      <c r="I3524" s="52" t="s">
        <v>657</v>
      </c>
      <c r="J3524" s="79">
        <v>12000</v>
      </c>
      <c r="K3524" s="79"/>
      <c r="L3524" s="79">
        <v>19000</v>
      </c>
      <c r="M3524" s="63"/>
      <c r="N3524" s="79">
        <v>17438.669999999998</v>
      </c>
    </row>
    <row r="3525" spans="1:15">
      <c r="A3525" s="52"/>
      <c r="B3525" s="52"/>
      <c r="C3525" s="115"/>
      <c r="D3525" s="115"/>
      <c r="E3525" s="115"/>
      <c r="F3525" s="77"/>
      <c r="G3525" s="115"/>
      <c r="H3525" s="50"/>
      <c r="I3525" s="52"/>
      <c r="J3525" s="79">
        <v>0</v>
      </c>
      <c r="K3525" s="79"/>
      <c r="L3525" s="79">
        <v>0</v>
      </c>
      <c r="M3525" s="63"/>
      <c r="N3525" s="79">
        <v>0</v>
      </c>
    </row>
    <row r="3526" spans="1:15">
      <c r="A3526" s="50"/>
      <c r="B3526" s="69"/>
      <c r="C3526" s="41"/>
      <c r="D3526" s="41"/>
      <c r="E3526" s="41"/>
      <c r="F3526" s="75"/>
      <c r="G3526" s="41"/>
      <c r="H3526" s="50" t="s">
        <v>1453</v>
      </c>
      <c r="I3526" s="52" t="s">
        <v>1330</v>
      </c>
      <c r="J3526" s="79"/>
      <c r="K3526" s="79"/>
      <c r="L3526" s="79">
        <v>60000</v>
      </c>
      <c r="M3526" s="63"/>
      <c r="N3526" s="79">
        <v>0</v>
      </c>
    </row>
    <row r="3527" spans="1:15">
      <c r="A3527" s="52"/>
      <c r="B3527" s="52"/>
      <c r="C3527" s="136"/>
      <c r="D3527" s="136"/>
      <c r="E3527" s="136"/>
      <c r="F3527" s="76"/>
      <c r="G3527" s="136"/>
      <c r="H3527" s="50"/>
      <c r="I3527" s="52"/>
      <c r="J3527" s="41"/>
      <c r="K3527" s="41"/>
      <c r="L3527" s="41"/>
      <c r="M3527" s="41"/>
      <c r="N3527" s="79"/>
    </row>
    <row r="3528" spans="1:15">
      <c r="A3528" s="50" t="s">
        <v>1957</v>
      </c>
      <c r="B3528" s="16" t="s">
        <v>546</v>
      </c>
      <c r="C3528" s="41">
        <f>SUM(C3530)</f>
        <v>0</v>
      </c>
      <c r="D3528" s="41"/>
      <c r="E3528" s="41">
        <f>SUM(E3530)</f>
        <v>75000</v>
      </c>
      <c r="F3528" s="63"/>
      <c r="G3528" s="41">
        <f>SUM(G3530)</f>
        <v>0</v>
      </c>
      <c r="H3528" s="50">
        <v>7523</v>
      </c>
      <c r="I3528" s="16" t="s">
        <v>546</v>
      </c>
      <c r="J3528" s="41">
        <f>SUM(J3530:J3536)</f>
        <v>825000</v>
      </c>
      <c r="K3528" s="41"/>
      <c r="L3528" s="41">
        <f>SUM(L3530:L3536)</f>
        <v>1157000</v>
      </c>
      <c r="M3528" s="63"/>
      <c r="N3528" s="41">
        <f>SUM(N3530:N3536)</f>
        <v>1281576.0899999999</v>
      </c>
      <c r="O3528" s="84"/>
    </row>
    <row r="3529" spans="1:15">
      <c r="A3529" s="157" t="s">
        <v>12</v>
      </c>
      <c r="B3529" s="157" t="s">
        <v>994</v>
      </c>
      <c r="C3529" s="176" t="s">
        <v>660</v>
      </c>
      <c r="D3529" s="131"/>
      <c r="E3529" s="176" t="s">
        <v>7</v>
      </c>
      <c r="F3529" s="158"/>
      <c r="G3529" s="176" t="s">
        <v>7</v>
      </c>
      <c r="H3529" s="157" t="s">
        <v>12</v>
      </c>
      <c r="I3529" s="157" t="s">
        <v>994</v>
      </c>
      <c r="J3529" s="176" t="s">
        <v>660</v>
      </c>
      <c r="K3529" s="131"/>
      <c r="L3529" s="176" t="s">
        <v>7</v>
      </c>
      <c r="M3529" s="158"/>
      <c r="N3529" s="176" t="s">
        <v>7</v>
      </c>
    </row>
    <row r="3530" spans="1:15">
      <c r="A3530" s="50" t="s">
        <v>1616</v>
      </c>
      <c r="B3530" s="16" t="s">
        <v>498</v>
      </c>
      <c r="C3530" s="79"/>
      <c r="D3530" s="79"/>
      <c r="E3530" s="132">
        <v>75000</v>
      </c>
      <c r="F3530" s="63"/>
      <c r="G3530" s="79"/>
      <c r="H3530" s="50" t="s">
        <v>1940</v>
      </c>
      <c r="I3530" s="16" t="s">
        <v>1667</v>
      </c>
      <c r="J3530" s="79">
        <v>375000</v>
      </c>
      <c r="K3530" s="79"/>
      <c r="L3530" s="79">
        <v>507000</v>
      </c>
      <c r="M3530" s="63"/>
      <c r="N3530" s="79">
        <v>433851.36</v>
      </c>
    </row>
    <row r="3531" spans="1:15">
      <c r="A3531" s="54"/>
      <c r="B3531" s="54"/>
      <c r="C3531" s="136"/>
      <c r="D3531" s="136"/>
      <c r="E3531" s="136"/>
      <c r="F3531" s="76"/>
      <c r="G3531" s="136"/>
      <c r="H3531" s="56"/>
      <c r="I3531" s="60"/>
      <c r="J3531" s="79">
        <v>0</v>
      </c>
      <c r="K3531" s="79"/>
      <c r="L3531" s="79">
        <v>0</v>
      </c>
      <c r="M3531" s="63"/>
      <c r="N3531" s="79">
        <v>0</v>
      </c>
    </row>
    <row r="3532" spans="1:15">
      <c r="A3532" s="50"/>
      <c r="C3532" s="132"/>
      <c r="D3532" s="132"/>
      <c r="E3532" s="132"/>
      <c r="F3532" s="63"/>
      <c r="G3532" s="132"/>
      <c r="H3532" s="50" t="s">
        <v>273</v>
      </c>
      <c r="I3532" s="16" t="s">
        <v>1331</v>
      </c>
      <c r="J3532" s="79">
        <v>300000</v>
      </c>
      <c r="K3532" s="79"/>
      <c r="L3532" s="79">
        <v>500000</v>
      </c>
      <c r="M3532" s="63"/>
      <c r="N3532" s="79">
        <v>649386.59</v>
      </c>
    </row>
    <row r="3533" spans="1:15">
      <c r="A3533" s="50"/>
      <c r="C3533" s="41" t="s">
        <v>11</v>
      </c>
      <c r="D3533" s="41"/>
      <c r="E3533" s="41" t="s">
        <v>11</v>
      </c>
      <c r="F3533" s="75"/>
      <c r="G3533" s="41" t="s">
        <v>11</v>
      </c>
      <c r="H3533" s="50"/>
      <c r="I3533" s="16" t="s">
        <v>1958</v>
      </c>
      <c r="J3533" s="79">
        <v>0</v>
      </c>
      <c r="K3533" s="79"/>
      <c r="L3533" s="79">
        <v>0</v>
      </c>
      <c r="M3533" s="63"/>
      <c r="N3533" s="79">
        <v>0</v>
      </c>
    </row>
    <row r="3534" spans="1:15">
      <c r="A3534" s="106"/>
      <c r="C3534" s="41"/>
      <c r="D3534" s="41"/>
      <c r="E3534" s="41"/>
      <c r="F3534" s="75"/>
      <c r="G3534" s="41"/>
      <c r="H3534" s="50"/>
      <c r="I3534" s="16"/>
      <c r="J3534" s="79"/>
      <c r="K3534" s="79"/>
      <c r="L3534" s="79"/>
      <c r="M3534" s="63"/>
      <c r="N3534" s="79"/>
    </row>
    <row r="3535" spans="1:15">
      <c r="A3535" s="62"/>
      <c r="C3535" s="132"/>
      <c r="D3535" s="132"/>
      <c r="E3535" s="132"/>
      <c r="F3535" s="63"/>
      <c r="G3535" s="132"/>
      <c r="H3535" s="50" t="s">
        <v>1453</v>
      </c>
      <c r="I3535" s="16" t="s">
        <v>498</v>
      </c>
      <c r="J3535" s="79">
        <v>150000</v>
      </c>
      <c r="K3535" s="79"/>
      <c r="L3535" s="79">
        <v>150000</v>
      </c>
      <c r="M3535" s="63"/>
      <c r="N3535" s="79">
        <v>194858.4</v>
      </c>
    </row>
    <row r="3536" spans="1:15">
      <c r="A3536" s="62"/>
      <c r="C3536" s="132"/>
      <c r="D3536" s="132"/>
      <c r="E3536" s="132"/>
      <c r="F3536" s="63"/>
      <c r="G3536" s="132"/>
      <c r="H3536" s="56" t="s">
        <v>1933</v>
      </c>
      <c r="I3536" s="16" t="s">
        <v>2158</v>
      </c>
      <c r="J3536" s="124"/>
      <c r="K3536" s="124"/>
      <c r="L3536" s="124"/>
      <c r="M3536" s="124"/>
      <c r="N3536" s="83">
        <v>3479.74</v>
      </c>
    </row>
    <row r="3537" spans="1:14">
      <c r="A3537" s="50"/>
      <c r="C3537" s="132"/>
      <c r="D3537" s="132"/>
      <c r="E3537" s="132"/>
      <c r="F3537" s="63"/>
      <c r="G3537" s="132"/>
      <c r="H3537" s="50"/>
      <c r="I3537" s="16"/>
      <c r="J3537" s="115"/>
      <c r="K3537" s="115"/>
      <c r="L3537" s="115"/>
      <c r="M3537" s="115"/>
      <c r="N3537" s="79"/>
    </row>
    <row r="3538" spans="1:14">
      <c r="A3538" s="54"/>
      <c r="B3538" s="54"/>
      <c r="C3538" s="132"/>
      <c r="D3538" s="132"/>
      <c r="E3538" s="132"/>
      <c r="F3538" s="63"/>
      <c r="G3538" s="132"/>
      <c r="H3538" s="52" t="s">
        <v>1281</v>
      </c>
      <c r="I3538" s="52" t="s">
        <v>735</v>
      </c>
      <c r="J3538" s="41">
        <f>SUM(J3540:J3542)</f>
        <v>1560000</v>
      </c>
      <c r="K3538" s="41"/>
      <c r="L3538" s="41">
        <f>SUM(L3540:L3542)</f>
        <v>1560000</v>
      </c>
      <c r="M3538" s="63"/>
      <c r="N3538" s="41">
        <f>SUM(N3540:N3542)</f>
        <v>2232800</v>
      </c>
    </row>
    <row r="3539" spans="1:14">
      <c r="A3539" s="54"/>
      <c r="B3539" s="54"/>
      <c r="C3539" s="132"/>
      <c r="D3539" s="132"/>
      <c r="E3539" s="132"/>
      <c r="F3539" s="63"/>
      <c r="G3539" s="132"/>
      <c r="H3539" s="157" t="s">
        <v>12</v>
      </c>
      <c r="I3539" s="157" t="s">
        <v>994</v>
      </c>
      <c r="J3539" s="176" t="s">
        <v>660</v>
      </c>
      <c r="K3539" s="131"/>
      <c r="L3539" s="176" t="s">
        <v>7</v>
      </c>
      <c r="M3539" s="158"/>
      <c r="N3539" s="176" t="s">
        <v>7</v>
      </c>
    </row>
    <row r="3540" spans="1:14">
      <c r="A3540" s="54"/>
      <c r="B3540" s="54"/>
      <c r="C3540" s="132"/>
      <c r="D3540" s="132"/>
      <c r="E3540" s="132"/>
      <c r="F3540" s="63"/>
      <c r="G3540" s="132"/>
      <c r="H3540" s="52" t="s">
        <v>1933</v>
      </c>
      <c r="I3540" s="52" t="s">
        <v>736</v>
      </c>
      <c r="J3540" s="79">
        <v>60000</v>
      </c>
      <c r="K3540" s="79"/>
      <c r="L3540" s="79">
        <v>60000</v>
      </c>
      <c r="M3540" s="63"/>
      <c r="N3540" s="79">
        <v>58192.959999999999</v>
      </c>
    </row>
    <row r="3541" spans="1:14">
      <c r="A3541" s="54"/>
      <c r="B3541" s="54"/>
      <c r="C3541" s="132"/>
      <c r="D3541" s="132"/>
      <c r="E3541" s="132"/>
      <c r="F3541" s="63"/>
      <c r="G3541" s="132"/>
      <c r="H3541" s="50"/>
      <c r="I3541" s="52" t="s">
        <v>1959</v>
      </c>
      <c r="J3541" s="79">
        <v>0</v>
      </c>
      <c r="K3541" s="79"/>
      <c r="L3541" s="79">
        <v>0</v>
      </c>
      <c r="M3541" s="63"/>
      <c r="N3541" s="79">
        <v>0</v>
      </c>
    </row>
    <row r="3542" spans="1:14">
      <c r="A3542" s="54"/>
      <c r="B3542" s="54"/>
      <c r="C3542" s="132"/>
      <c r="D3542" s="132"/>
      <c r="E3542" s="132"/>
      <c r="F3542" s="63"/>
      <c r="G3542" s="132"/>
      <c r="H3542" s="52" t="s">
        <v>277</v>
      </c>
      <c r="I3542" s="52" t="s">
        <v>737</v>
      </c>
      <c r="J3542" s="79">
        <v>1500000</v>
      </c>
      <c r="K3542" s="79"/>
      <c r="L3542" s="79">
        <v>1500000</v>
      </c>
      <c r="M3542" s="63"/>
      <c r="N3542" s="79">
        <v>2174607.04</v>
      </c>
    </row>
    <row r="3543" spans="1:14">
      <c r="A3543" s="54"/>
      <c r="B3543" s="54"/>
      <c r="C3543" s="132"/>
      <c r="D3543" s="132"/>
      <c r="E3543" s="132"/>
      <c r="F3543" s="63"/>
      <c r="G3543" s="132"/>
      <c r="H3543" s="50"/>
      <c r="I3543" s="52" t="s">
        <v>1960</v>
      </c>
      <c r="J3543" s="41"/>
      <c r="K3543" s="41"/>
      <c r="L3543" s="41"/>
      <c r="M3543" s="41"/>
      <c r="N3543" s="83"/>
    </row>
    <row r="3544" spans="1:14">
      <c r="A3544" s="54"/>
      <c r="B3544" s="54"/>
      <c r="C3544" s="132"/>
      <c r="D3544" s="132"/>
      <c r="E3544" s="132"/>
      <c r="F3544" s="63"/>
      <c r="G3544" s="132"/>
      <c r="H3544" s="52"/>
      <c r="I3544" s="52" t="s">
        <v>1961</v>
      </c>
      <c r="J3544" s="41"/>
      <c r="K3544" s="41"/>
      <c r="L3544" s="41"/>
      <c r="M3544" s="41"/>
      <c r="N3544" s="83"/>
    </row>
    <row r="3545" spans="1:14">
      <c r="A3545" s="54"/>
      <c r="B3545" s="54"/>
      <c r="C3545" s="132"/>
      <c r="D3545" s="132"/>
      <c r="E3545" s="132"/>
      <c r="F3545" s="63"/>
      <c r="G3545" s="132"/>
      <c r="H3545" s="52"/>
      <c r="I3545" s="52"/>
      <c r="J3545" s="41"/>
      <c r="K3545" s="41"/>
      <c r="L3545" s="41"/>
      <c r="M3545" s="41"/>
      <c r="N3545" s="83"/>
    </row>
    <row r="3546" spans="1:14">
      <c r="A3546" s="50">
        <v>2617</v>
      </c>
      <c r="B3546" s="52" t="s">
        <v>1116</v>
      </c>
      <c r="C3546" s="110">
        <f>SUM(C3548:C3550)</f>
        <v>242000</v>
      </c>
      <c r="D3546" s="110"/>
      <c r="E3546" s="110">
        <f>SUM(E3548:E3550)</f>
        <v>380000</v>
      </c>
      <c r="F3546" s="63"/>
      <c r="G3546" s="110">
        <f>SUM(G3548:G3550)</f>
        <v>274681</v>
      </c>
      <c r="H3546" s="52" t="s">
        <v>1276</v>
      </c>
      <c r="I3546" s="52" t="s">
        <v>1116</v>
      </c>
      <c r="J3546" s="41">
        <f>SUM(J3548:J3574)</f>
        <v>3702000</v>
      </c>
      <c r="K3546" s="41"/>
      <c r="L3546" s="41">
        <f>SUM(L3548:L3574)</f>
        <v>3056400</v>
      </c>
      <c r="M3546" s="63"/>
      <c r="N3546" s="41">
        <f>SUM(N3548:N3574)</f>
        <v>3192888.19</v>
      </c>
    </row>
    <row r="3547" spans="1:14">
      <c r="A3547" s="157" t="s">
        <v>12</v>
      </c>
      <c r="B3547" s="157" t="s">
        <v>994</v>
      </c>
      <c r="C3547" s="176" t="s">
        <v>660</v>
      </c>
      <c r="D3547" s="131"/>
      <c r="E3547" s="176" t="s">
        <v>7</v>
      </c>
      <c r="F3547" s="158"/>
      <c r="G3547" s="176" t="s">
        <v>7</v>
      </c>
      <c r="H3547" s="157" t="s">
        <v>12</v>
      </c>
      <c r="I3547" s="157" t="s">
        <v>994</v>
      </c>
      <c r="J3547" s="176" t="s">
        <v>660</v>
      </c>
      <c r="K3547" s="131"/>
      <c r="L3547" s="176" t="s">
        <v>7</v>
      </c>
      <c r="M3547" s="158"/>
      <c r="N3547" s="176" t="s">
        <v>7</v>
      </c>
    </row>
    <row r="3548" spans="1:14">
      <c r="A3548" s="52" t="s">
        <v>1916</v>
      </c>
      <c r="B3548" s="52" t="s">
        <v>1117</v>
      </c>
      <c r="C3548" s="79">
        <v>220000</v>
      </c>
      <c r="D3548" s="79"/>
      <c r="E3548" s="132">
        <v>280000</v>
      </c>
      <c r="F3548" s="63"/>
      <c r="G3548" s="79">
        <v>169824</v>
      </c>
      <c r="H3548" s="52" t="s">
        <v>1915</v>
      </c>
      <c r="I3548" s="52" t="s">
        <v>1353</v>
      </c>
      <c r="J3548" s="79">
        <v>2247300</v>
      </c>
      <c r="K3548" s="79"/>
      <c r="L3548" s="79">
        <v>1914000</v>
      </c>
      <c r="M3548" s="63"/>
      <c r="N3548" s="79">
        <v>1946362.78</v>
      </c>
    </row>
    <row r="3549" spans="1:14">
      <c r="A3549" s="52"/>
      <c r="B3549" s="52"/>
      <c r="C3549" s="79">
        <v>0</v>
      </c>
      <c r="D3549" s="79"/>
      <c r="E3549" s="132">
        <v>0</v>
      </c>
      <c r="F3549" s="63"/>
      <c r="G3549" s="79">
        <v>0</v>
      </c>
      <c r="H3549" s="52"/>
      <c r="I3549" s="52"/>
      <c r="J3549" s="79">
        <v>0</v>
      </c>
      <c r="K3549" s="79"/>
      <c r="L3549" s="79">
        <v>0</v>
      </c>
      <c r="M3549" s="63"/>
      <c r="N3549" s="79">
        <v>0</v>
      </c>
    </row>
    <row r="3550" spans="1:14">
      <c r="A3550" s="52" t="s">
        <v>2028</v>
      </c>
      <c r="B3550" s="52" t="s">
        <v>2041</v>
      </c>
      <c r="C3550" s="79">
        <v>22000</v>
      </c>
      <c r="D3550" s="79"/>
      <c r="E3550" s="132">
        <v>100000</v>
      </c>
      <c r="F3550" s="63"/>
      <c r="G3550" s="79">
        <v>104857</v>
      </c>
      <c r="H3550" s="50" t="s">
        <v>1919</v>
      </c>
      <c r="I3550" s="52" t="s">
        <v>1026</v>
      </c>
      <c r="J3550" s="79">
        <v>4100</v>
      </c>
      <c r="K3550" s="79"/>
      <c r="L3550" s="79">
        <v>2600</v>
      </c>
      <c r="M3550" s="63"/>
      <c r="N3550" s="79">
        <v>2041.2</v>
      </c>
    </row>
    <row r="3551" spans="1:14">
      <c r="A3551" s="50"/>
      <c r="B3551" s="52"/>
      <c r="C3551" s="79">
        <v>0</v>
      </c>
      <c r="D3551" s="79"/>
      <c r="E3551" s="132">
        <v>0</v>
      </c>
      <c r="F3551" s="63"/>
      <c r="G3551" s="79">
        <v>0</v>
      </c>
      <c r="H3551" s="50"/>
      <c r="I3551" s="52"/>
      <c r="J3551" s="79">
        <v>0</v>
      </c>
      <c r="K3551" s="79"/>
      <c r="L3551" s="79">
        <v>0</v>
      </c>
      <c r="M3551" s="63"/>
      <c r="N3551" s="79">
        <v>0</v>
      </c>
    </row>
    <row r="3552" spans="1:14">
      <c r="A3552" s="50"/>
      <c r="B3552" s="52"/>
      <c r="C3552" s="115"/>
      <c r="D3552" s="115"/>
      <c r="E3552" s="115"/>
      <c r="F3552" s="77"/>
      <c r="G3552" s="115"/>
      <c r="H3552" s="50" t="s">
        <v>1920</v>
      </c>
      <c r="I3552" s="52" t="s">
        <v>1358</v>
      </c>
      <c r="J3552" s="79">
        <v>3600</v>
      </c>
      <c r="K3552" s="79"/>
      <c r="L3552" s="79">
        <v>3000</v>
      </c>
      <c r="M3552" s="63"/>
      <c r="N3552" s="79">
        <v>2861.35</v>
      </c>
    </row>
    <row r="3553" spans="1:14">
      <c r="A3553" s="50"/>
      <c r="B3553" s="52"/>
      <c r="C3553" s="115"/>
      <c r="D3553" s="115"/>
      <c r="E3553" s="115"/>
      <c r="F3553" s="77"/>
      <c r="G3553" s="115"/>
      <c r="H3553" s="50"/>
      <c r="I3553" s="52"/>
      <c r="J3553" s="79">
        <v>0</v>
      </c>
      <c r="K3553" s="79"/>
      <c r="L3553" s="79">
        <v>0</v>
      </c>
      <c r="M3553" s="63"/>
      <c r="N3553" s="79">
        <v>0</v>
      </c>
    </row>
    <row r="3554" spans="1:14">
      <c r="A3554" s="50"/>
      <c r="B3554" s="52"/>
      <c r="C3554" s="115"/>
      <c r="D3554" s="115"/>
      <c r="E3554" s="115"/>
      <c r="F3554" s="77"/>
      <c r="G3554" s="115"/>
      <c r="H3554" s="50" t="s">
        <v>1921</v>
      </c>
      <c r="I3554" s="52" t="s">
        <v>1339</v>
      </c>
      <c r="J3554" s="79">
        <v>10800</v>
      </c>
      <c r="K3554" s="79"/>
      <c r="L3554" s="79">
        <v>10800</v>
      </c>
      <c r="M3554" s="63"/>
      <c r="N3554" s="79">
        <v>7809.15</v>
      </c>
    </row>
    <row r="3555" spans="1:14">
      <c r="A3555" s="50"/>
      <c r="B3555" s="52"/>
      <c r="C3555" s="115"/>
      <c r="D3555" s="115"/>
      <c r="E3555" s="115"/>
      <c r="F3555" s="77"/>
      <c r="G3555" s="115"/>
      <c r="H3555" s="50"/>
      <c r="I3555" s="52"/>
      <c r="J3555" s="79">
        <v>0</v>
      </c>
      <c r="K3555" s="79"/>
      <c r="L3555" s="79">
        <v>0</v>
      </c>
      <c r="M3555" s="63"/>
      <c r="N3555" s="79">
        <v>0</v>
      </c>
    </row>
    <row r="3556" spans="1:14">
      <c r="A3556" s="50"/>
      <c r="B3556" s="52"/>
      <c r="C3556" s="115"/>
      <c r="D3556" s="115"/>
      <c r="E3556" s="115"/>
      <c r="F3556" s="77"/>
      <c r="G3556" s="115"/>
      <c r="H3556" s="50" t="s">
        <v>1922</v>
      </c>
      <c r="I3556" s="52" t="s">
        <v>1360</v>
      </c>
      <c r="J3556" s="79">
        <v>53000</v>
      </c>
      <c r="K3556" s="79"/>
      <c r="L3556" s="79">
        <v>50000</v>
      </c>
      <c r="M3556" s="63"/>
      <c r="N3556" s="79">
        <v>50507.71</v>
      </c>
    </row>
    <row r="3557" spans="1:14">
      <c r="A3557" s="50"/>
      <c r="B3557" s="52"/>
      <c r="C3557" s="115"/>
      <c r="D3557" s="115"/>
      <c r="E3557" s="115"/>
      <c r="F3557" s="77"/>
      <c r="G3557" s="115"/>
      <c r="H3557" s="64"/>
      <c r="I3557" s="52"/>
      <c r="J3557" s="79">
        <v>0</v>
      </c>
      <c r="K3557" s="79"/>
      <c r="L3557" s="79">
        <v>0</v>
      </c>
      <c r="M3557" s="63"/>
      <c r="N3557" s="79">
        <v>0</v>
      </c>
    </row>
    <row r="3558" spans="1:14">
      <c r="A3558" s="50"/>
      <c r="B3558" s="52"/>
      <c r="C3558" s="115"/>
      <c r="D3558" s="115"/>
      <c r="E3558" s="115"/>
      <c r="F3558" s="77"/>
      <c r="G3558" s="115"/>
      <c r="H3558" s="50" t="s">
        <v>1923</v>
      </c>
      <c r="I3558" s="52" t="s">
        <v>1361</v>
      </c>
      <c r="J3558" s="79">
        <v>23100</v>
      </c>
      <c r="K3558" s="79"/>
      <c r="L3558" s="79">
        <v>20000</v>
      </c>
      <c r="M3558" s="63"/>
      <c r="N3558" s="79">
        <v>22843.9</v>
      </c>
    </row>
    <row r="3559" spans="1:14">
      <c r="A3559" s="64"/>
      <c r="B3559" s="52"/>
      <c r="C3559" s="115"/>
      <c r="D3559" s="115"/>
      <c r="E3559" s="115"/>
      <c r="F3559" s="77"/>
      <c r="G3559" s="115"/>
      <c r="H3559" s="52"/>
      <c r="I3559" s="52"/>
      <c r="J3559" s="79">
        <v>0</v>
      </c>
      <c r="K3559" s="79"/>
      <c r="L3559" s="79">
        <v>0</v>
      </c>
      <c r="M3559" s="63"/>
      <c r="N3559" s="79">
        <v>0</v>
      </c>
    </row>
    <row r="3560" spans="1:14">
      <c r="A3560" s="50"/>
      <c r="B3560" s="52"/>
      <c r="C3560" s="115"/>
      <c r="D3560" s="115"/>
      <c r="E3560" s="115"/>
      <c r="F3560" s="77"/>
      <c r="G3560" s="115"/>
      <c r="H3560" s="52" t="s">
        <v>1924</v>
      </c>
      <c r="I3560" s="52" t="s">
        <v>648</v>
      </c>
      <c r="J3560" s="79">
        <v>4600</v>
      </c>
      <c r="K3560" s="79"/>
      <c r="L3560" s="79">
        <v>3700</v>
      </c>
      <c r="M3560" s="63"/>
      <c r="N3560" s="79">
        <v>3451.07</v>
      </c>
    </row>
    <row r="3561" spans="1:14">
      <c r="A3561" s="52"/>
      <c r="B3561" s="52"/>
      <c r="C3561" s="41"/>
      <c r="D3561" s="41"/>
      <c r="E3561" s="41"/>
      <c r="F3561" s="75"/>
      <c r="G3561" s="41"/>
      <c r="H3561" s="52"/>
      <c r="I3561" s="52"/>
      <c r="J3561" s="79">
        <v>0</v>
      </c>
      <c r="K3561" s="79"/>
      <c r="L3561" s="79">
        <v>0</v>
      </c>
      <c r="M3561" s="63"/>
      <c r="N3561" s="79">
        <v>0</v>
      </c>
    </row>
    <row r="3562" spans="1:14">
      <c r="A3562" s="52"/>
      <c r="B3562" s="52"/>
      <c r="C3562" s="41"/>
      <c r="D3562" s="41"/>
      <c r="E3562" s="41"/>
      <c r="F3562" s="75"/>
      <c r="G3562" s="41"/>
      <c r="H3562" s="52" t="s">
        <v>1925</v>
      </c>
      <c r="I3562" s="52" t="s">
        <v>1688</v>
      </c>
      <c r="J3562" s="79">
        <v>3600</v>
      </c>
      <c r="K3562" s="79"/>
      <c r="L3562" s="79">
        <v>3600</v>
      </c>
      <c r="M3562" s="63"/>
      <c r="N3562" s="79">
        <v>1000</v>
      </c>
    </row>
    <row r="3563" spans="1:14">
      <c r="A3563" s="52"/>
      <c r="B3563" s="52"/>
      <c r="C3563" s="41"/>
      <c r="D3563" s="41"/>
      <c r="E3563" s="41"/>
      <c r="F3563" s="75"/>
      <c r="G3563" s="41"/>
      <c r="I3563" s="52"/>
      <c r="J3563" s="79">
        <v>0</v>
      </c>
      <c r="K3563" s="79"/>
      <c r="L3563" s="79">
        <v>0</v>
      </c>
      <c r="M3563" s="63"/>
      <c r="N3563" s="79">
        <v>0</v>
      </c>
    </row>
    <row r="3564" spans="1:14">
      <c r="A3564" s="52"/>
      <c r="B3564" s="52"/>
      <c r="C3564" s="41"/>
      <c r="D3564" s="41"/>
      <c r="E3564" s="41"/>
      <c r="F3564" s="75"/>
      <c r="G3564" s="41"/>
      <c r="H3564" s="52" t="s">
        <v>1926</v>
      </c>
      <c r="I3564" s="52" t="s">
        <v>1364</v>
      </c>
      <c r="J3564" s="79">
        <v>18000</v>
      </c>
      <c r="K3564" s="79"/>
      <c r="L3564" s="79">
        <v>18000</v>
      </c>
      <c r="M3564" s="63"/>
      <c r="N3564" s="79">
        <v>20115.52</v>
      </c>
    </row>
    <row r="3565" spans="1:14">
      <c r="B3565" s="52"/>
      <c r="C3565" s="115"/>
      <c r="D3565" s="115"/>
      <c r="E3565" s="115"/>
      <c r="F3565" s="77"/>
      <c r="G3565" s="115"/>
      <c r="H3565" s="56"/>
      <c r="I3565" s="52"/>
      <c r="J3565" s="79">
        <v>0</v>
      </c>
      <c r="K3565" s="79"/>
      <c r="L3565" s="79">
        <v>0</v>
      </c>
      <c r="M3565" s="63"/>
      <c r="N3565" s="79">
        <v>0</v>
      </c>
    </row>
    <row r="3566" spans="1:14">
      <c r="A3566" s="52"/>
      <c r="B3566" s="52"/>
      <c r="C3566" s="41"/>
      <c r="D3566" s="41"/>
      <c r="E3566" s="41"/>
      <c r="F3566" s="75"/>
      <c r="G3566" s="41"/>
      <c r="H3566" s="52" t="s">
        <v>1278</v>
      </c>
      <c r="I3566" s="52" t="s">
        <v>1340</v>
      </c>
      <c r="J3566" s="79">
        <v>80000</v>
      </c>
      <c r="K3566" s="79"/>
      <c r="L3566" s="79">
        <v>73100</v>
      </c>
      <c r="M3566" s="63"/>
      <c r="N3566" s="79">
        <v>110967.3</v>
      </c>
    </row>
    <row r="3567" spans="1:14">
      <c r="B3567" s="52"/>
      <c r="C3567" s="41"/>
      <c r="D3567" s="41"/>
      <c r="E3567" s="41"/>
      <c r="F3567" s="75"/>
      <c r="G3567" s="41"/>
      <c r="H3567" s="52"/>
      <c r="I3567" s="52"/>
      <c r="J3567" s="79">
        <v>0</v>
      </c>
      <c r="K3567" s="79"/>
      <c r="L3567" s="79">
        <v>0</v>
      </c>
      <c r="M3567" s="63"/>
      <c r="N3567" s="79">
        <v>0</v>
      </c>
    </row>
    <row r="3568" spans="1:14">
      <c r="A3568" s="52"/>
      <c r="B3568" s="52"/>
      <c r="C3568" s="41"/>
      <c r="D3568" s="41"/>
      <c r="E3568" s="41"/>
      <c r="F3568" s="75"/>
      <c r="G3568" s="41"/>
      <c r="H3568" s="52" t="s">
        <v>1459</v>
      </c>
      <c r="I3568" s="52" t="s">
        <v>1341</v>
      </c>
      <c r="J3568" s="79">
        <v>742000</v>
      </c>
      <c r="K3568" s="79"/>
      <c r="L3568" s="79">
        <v>708000</v>
      </c>
      <c r="M3568" s="63"/>
      <c r="N3568" s="79">
        <v>652824.12</v>
      </c>
    </row>
    <row r="3569" spans="1:14">
      <c r="A3569" s="52"/>
      <c r="B3569" s="52"/>
      <c r="C3569" s="41"/>
      <c r="D3569" s="41"/>
      <c r="E3569" s="41"/>
      <c r="F3569" s="75"/>
      <c r="G3569" s="41"/>
      <c r="H3569" s="52"/>
      <c r="I3569" s="52"/>
      <c r="J3569" s="79">
        <v>0</v>
      </c>
      <c r="K3569" s="79"/>
      <c r="L3569" s="79">
        <v>0</v>
      </c>
      <c r="M3569" s="63"/>
      <c r="N3569" s="79">
        <v>0</v>
      </c>
    </row>
    <row r="3570" spans="1:14">
      <c r="A3570" s="52"/>
      <c r="B3570" s="52"/>
      <c r="C3570" s="41"/>
      <c r="D3570" s="41"/>
      <c r="E3570" s="41"/>
      <c r="F3570" s="75"/>
      <c r="G3570" s="41"/>
      <c r="H3570" s="52" t="s">
        <v>1928</v>
      </c>
      <c r="I3570" s="52" t="s">
        <v>1366</v>
      </c>
      <c r="J3570" s="79">
        <v>11900</v>
      </c>
      <c r="K3570" s="79"/>
      <c r="L3570" s="79">
        <v>9600</v>
      </c>
      <c r="M3570" s="63"/>
      <c r="N3570" s="79">
        <v>10792.23</v>
      </c>
    </row>
    <row r="3571" spans="1:14">
      <c r="A3571" s="52"/>
      <c r="B3571" s="52"/>
      <c r="C3571" s="41"/>
      <c r="D3571" s="41"/>
      <c r="E3571" s="41"/>
      <c r="F3571" s="75"/>
      <c r="G3571" s="41"/>
      <c r="H3571" s="52"/>
      <c r="I3571" s="52"/>
      <c r="J3571" s="79">
        <v>0</v>
      </c>
      <c r="K3571" s="79"/>
      <c r="L3571" s="79">
        <v>0</v>
      </c>
      <c r="M3571" s="63"/>
      <c r="N3571" s="79">
        <v>0</v>
      </c>
    </row>
    <row r="3572" spans="1:14">
      <c r="A3572" s="52"/>
      <c r="B3572" s="52"/>
      <c r="C3572" s="41" t="s">
        <v>11</v>
      </c>
      <c r="D3572" s="41"/>
      <c r="E3572" s="41" t="s">
        <v>11</v>
      </c>
      <c r="F3572" s="75"/>
      <c r="G3572" s="41" t="s">
        <v>11</v>
      </c>
      <c r="H3572" s="50" t="s">
        <v>1758</v>
      </c>
      <c r="I3572" s="52" t="s">
        <v>1700</v>
      </c>
      <c r="J3572" s="79">
        <v>500000</v>
      </c>
      <c r="K3572" s="79"/>
      <c r="L3572" s="79">
        <v>240000</v>
      </c>
      <c r="M3572" s="63"/>
      <c r="N3572" s="79">
        <v>349495.86</v>
      </c>
    </row>
    <row r="3573" spans="1:14">
      <c r="C3573" s="115"/>
      <c r="D3573" s="115"/>
      <c r="E3573" s="115"/>
      <c r="F3573" s="77"/>
      <c r="G3573" s="115"/>
      <c r="I3573" s="16"/>
      <c r="J3573" s="124"/>
      <c r="K3573" s="124"/>
      <c r="L3573" s="124"/>
      <c r="M3573" s="124"/>
      <c r="N3573" s="83"/>
    </row>
    <row r="3574" spans="1:14">
      <c r="C3574" s="115"/>
      <c r="D3574" s="115"/>
      <c r="E3574" s="115"/>
      <c r="F3574" s="77"/>
      <c r="G3574" s="115"/>
      <c r="H3574" s="56" t="s">
        <v>1938</v>
      </c>
      <c r="I3574" s="52" t="s">
        <v>1080</v>
      </c>
      <c r="J3574" s="79">
        <v>0</v>
      </c>
      <c r="K3574" s="79"/>
      <c r="L3574" s="79">
        <v>0</v>
      </c>
      <c r="M3574" s="63"/>
      <c r="N3574" s="79">
        <v>11816</v>
      </c>
    </row>
    <row r="3575" spans="1:14">
      <c r="C3575" s="115"/>
      <c r="D3575" s="115"/>
      <c r="E3575" s="115"/>
      <c r="F3575" s="77"/>
      <c r="G3575" s="115"/>
      <c r="H3575" s="56"/>
      <c r="I3575" s="52"/>
      <c r="J3575" s="79"/>
      <c r="K3575" s="79"/>
      <c r="L3575" s="79"/>
      <c r="M3575" s="63"/>
      <c r="N3575" s="79"/>
    </row>
    <row r="3576" spans="1:14">
      <c r="C3576" s="115"/>
      <c r="D3576" s="115"/>
      <c r="E3576" s="115"/>
      <c r="F3576" s="77"/>
      <c r="G3576" s="115"/>
      <c r="H3576" s="52">
        <v>619</v>
      </c>
      <c r="I3576" s="52" t="s">
        <v>1397</v>
      </c>
      <c r="J3576" s="79">
        <f>SUM(J3578)</f>
        <v>0</v>
      </c>
      <c r="K3576" s="79"/>
      <c r="L3576" s="79">
        <f>SUM(L3578)</f>
        <v>400000</v>
      </c>
      <c r="M3576" s="79"/>
      <c r="N3576" s="79">
        <f>SUM(N3578)</f>
        <v>0</v>
      </c>
    </row>
    <row r="3577" spans="1:14">
      <c r="C3577" s="115"/>
      <c r="D3577" s="115"/>
      <c r="E3577" s="115"/>
      <c r="F3577" s="77"/>
      <c r="G3577" s="115"/>
      <c r="H3577" s="157" t="s">
        <v>12</v>
      </c>
      <c r="I3577" s="157" t="s">
        <v>994</v>
      </c>
      <c r="J3577" s="176" t="s">
        <v>660</v>
      </c>
      <c r="K3577" s="131"/>
      <c r="L3577" s="176" t="s">
        <v>7</v>
      </c>
      <c r="M3577" s="158"/>
      <c r="N3577" s="176" t="s">
        <v>7</v>
      </c>
    </row>
    <row r="3578" spans="1:14">
      <c r="C3578" s="115"/>
      <c r="D3578" s="115"/>
      <c r="E3578" s="115"/>
      <c r="F3578" s="77"/>
      <c r="G3578" s="115"/>
      <c r="H3578" s="52" t="s">
        <v>277</v>
      </c>
      <c r="I3578" s="52" t="s">
        <v>1397</v>
      </c>
      <c r="J3578" s="79">
        <v>0</v>
      </c>
      <c r="K3578" s="79"/>
      <c r="L3578" s="79">
        <v>400000</v>
      </c>
      <c r="M3578" s="63"/>
      <c r="N3578" s="79"/>
    </row>
    <row r="3579" spans="1:14">
      <c r="C3579" s="115"/>
      <c r="D3579" s="115"/>
      <c r="E3579" s="115"/>
      <c r="F3579" s="77"/>
      <c r="G3579" s="115"/>
      <c r="I3579" s="16"/>
      <c r="J3579" s="79">
        <v>0</v>
      </c>
      <c r="K3579" s="79"/>
      <c r="L3579" s="79">
        <v>0</v>
      </c>
      <c r="M3579" s="63"/>
      <c r="N3579" s="79"/>
    </row>
    <row r="3580" spans="1:14">
      <c r="C3580" s="115"/>
      <c r="D3580" s="115"/>
      <c r="E3580" s="115"/>
      <c r="F3580" s="77"/>
      <c r="G3580" s="115"/>
      <c r="I3580" s="16"/>
      <c r="J3580" s="124"/>
      <c r="K3580" s="124"/>
      <c r="L3580" s="124"/>
      <c r="M3580" s="124"/>
      <c r="N3580" s="83"/>
    </row>
    <row r="3581" spans="1:14">
      <c r="C3581" s="115"/>
      <c r="D3581" s="115"/>
      <c r="E3581" s="115"/>
      <c r="F3581" s="77"/>
      <c r="G3581" s="115"/>
      <c r="H3581" s="56"/>
      <c r="I3581" s="52"/>
      <c r="J3581" s="79"/>
      <c r="K3581" s="79"/>
      <c r="L3581" s="79"/>
      <c r="M3581" s="63"/>
      <c r="N3581" s="79"/>
    </row>
    <row r="3582" spans="1:14">
      <c r="A3582" s="52"/>
      <c r="B3582" s="52"/>
      <c r="C3582" s="132"/>
      <c r="D3582" s="132"/>
      <c r="E3582" s="132"/>
      <c r="F3582" s="63"/>
      <c r="G3582" s="132"/>
      <c r="H3582" s="50"/>
      <c r="I3582" s="52"/>
      <c r="J3582" s="41"/>
      <c r="K3582" s="41"/>
      <c r="L3582" s="41"/>
      <c r="M3582" s="41"/>
      <c r="N3582" s="79"/>
    </row>
    <row r="3583" spans="1:14">
      <c r="A3583" s="52" t="s">
        <v>2029</v>
      </c>
      <c r="B3583" s="52" t="s">
        <v>1118</v>
      </c>
      <c r="C3583" s="110">
        <f>SUM(C3585)</f>
        <v>250000</v>
      </c>
      <c r="D3583" s="110"/>
      <c r="E3583" s="110">
        <f>SUM(E3585)</f>
        <v>250000</v>
      </c>
      <c r="F3583" s="63"/>
      <c r="G3583" s="110">
        <f>SUM(G3585)</f>
        <v>221006</v>
      </c>
      <c r="H3583" s="52" t="s">
        <v>1279</v>
      </c>
      <c r="I3583" s="52" t="s">
        <v>1118</v>
      </c>
      <c r="J3583" s="41">
        <f>SUM(J3585:J3603)</f>
        <v>652600</v>
      </c>
      <c r="K3583" s="41"/>
      <c r="L3583" s="41">
        <f>SUM(L3585:L3603)</f>
        <v>640600</v>
      </c>
      <c r="M3583" s="63"/>
      <c r="N3583" s="41">
        <f>SUM(N3585:N3603)</f>
        <v>625593.03</v>
      </c>
    </row>
    <row r="3584" spans="1:14">
      <c r="A3584" s="157" t="s">
        <v>12</v>
      </c>
      <c r="B3584" s="157" t="s">
        <v>994</v>
      </c>
      <c r="C3584" s="176" t="s">
        <v>660</v>
      </c>
      <c r="D3584" s="131"/>
      <c r="E3584" s="176" t="s">
        <v>7</v>
      </c>
      <c r="F3584" s="158"/>
      <c r="G3584" s="176" t="s">
        <v>7</v>
      </c>
      <c r="H3584" s="157" t="s">
        <v>12</v>
      </c>
      <c r="I3584" s="157" t="s">
        <v>994</v>
      </c>
      <c r="J3584" s="176" t="s">
        <v>660</v>
      </c>
      <c r="K3584" s="131"/>
      <c r="L3584" s="176" t="s">
        <v>7</v>
      </c>
      <c r="M3584" s="158"/>
      <c r="N3584" s="176" t="s">
        <v>7</v>
      </c>
    </row>
    <row r="3585" spans="1:14">
      <c r="A3585" s="52" t="s">
        <v>1273</v>
      </c>
      <c r="B3585" s="52" t="s">
        <v>2022</v>
      </c>
      <c r="C3585" s="79">
        <v>250000</v>
      </c>
      <c r="D3585" s="79"/>
      <c r="E3585" s="132">
        <v>250000</v>
      </c>
      <c r="F3585" s="63"/>
      <c r="G3585" s="79">
        <v>221006</v>
      </c>
      <c r="H3585" s="52" t="s">
        <v>1915</v>
      </c>
      <c r="I3585" s="52" t="s">
        <v>1353</v>
      </c>
      <c r="J3585" s="79">
        <v>620500</v>
      </c>
      <c r="K3585" s="79"/>
      <c r="L3585" s="79">
        <v>607000</v>
      </c>
      <c r="M3585" s="63"/>
      <c r="N3585" s="79">
        <v>592468.41</v>
      </c>
    </row>
    <row r="3586" spans="1:14">
      <c r="A3586" s="50"/>
      <c r="C3586" s="41"/>
      <c r="D3586" s="41"/>
      <c r="E3586" s="41"/>
      <c r="F3586" s="75"/>
      <c r="G3586" s="41"/>
      <c r="H3586" s="50"/>
      <c r="I3586" s="16"/>
      <c r="J3586" s="79">
        <v>0</v>
      </c>
      <c r="K3586" s="79"/>
      <c r="L3586" s="79">
        <v>0</v>
      </c>
      <c r="M3586" s="63"/>
      <c r="N3586" s="79">
        <v>0</v>
      </c>
    </row>
    <row r="3587" spans="1:14">
      <c r="A3587" s="52"/>
      <c r="B3587" s="52"/>
      <c r="C3587" s="41"/>
      <c r="D3587" s="41"/>
      <c r="E3587" s="41"/>
      <c r="F3587" s="75"/>
      <c r="G3587" s="41"/>
      <c r="H3587" s="52" t="s">
        <v>1916</v>
      </c>
      <c r="I3587" s="52" t="s">
        <v>1354</v>
      </c>
      <c r="J3587" s="79">
        <v>800</v>
      </c>
      <c r="K3587" s="79"/>
      <c r="L3587" s="79">
        <v>2000</v>
      </c>
      <c r="M3587" s="63"/>
      <c r="N3587" s="79">
        <v>1881</v>
      </c>
    </row>
    <row r="3588" spans="1:14">
      <c r="A3588" s="52"/>
      <c r="C3588" s="41"/>
      <c r="D3588" s="41"/>
      <c r="E3588" s="41"/>
      <c r="F3588" s="75"/>
      <c r="G3588" s="41"/>
      <c r="H3588" s="52"/>
      <c r="I3588" s="16"/>
      <c r="J3588" s="79">
        <v>0</v>
      </c>
      <c r="K3588" s="79"/>
      <c r="L3588" s="79">
        <v>0</v>
      </c>
      <c r="M3588" s="63"/>
      <c r="N3588" s="79">
        <v>0</v>
      </c>
    </row>
    <row r="3589" spans="1:14">
      <c r="A3589" s="52"/>
      <c r="B3589" s="52"/>
      <c r="C3589" s="41"/>
      <c r="D3589" s="41"/>
      <c r="E3589" s="41"/>
      <c r="F3589" s="75"/>
      <c r="G3589" s="41"/>
      <c r="H3589" s="52" t="s">
        <v>1920</v>
      </c>
      <c r="I3589" s="52" t="s">
        <v>1358</v>
      </c>
      <c r="J3589" s="79">
        <v>900</v>
      </c>
      <c r="K3589" s="79"/>
      <c r="L3589" s="79">
        <v>900</v>
      </c>
      <c r="M3589" s="63"/>
      <c r="N3589" s="79">
        <v>893.88</v>
      </c>
    </row>
    <row r="3590" spans="1:14">
      <c r="C3590" s="115"/>
      <c r="D3590" s="115"/>
      <c r="E3590" s="115"/>
      <c r="F3590" s="77"/>
      <c r="G3590" s="115"/>
      <c r="H3590" s="52"/>
      <c r="I3590" s="16"/>
      <c r="J3590" s="79">
        <v>0</v>
      </c>
      <c r="K3590" s="79"/>
      <c r="L3590" s="79">
        <v>0</v>
      </c>
      <c r="M3590" s="63"/>
      <c r="N3590" s="79">
        <v>0</v>
      </c>
    </row>
    <row r="3591" spans="1:14">
      <c r="C3591" s="115"/>
      <c r="D3591" s="115"/>
      <c r="E3591" s="115"/>
      <c r="F3591" s="77"/>
      <c r="G3591" s="115"/>
      <c r="H3591" s="52" t="s">
        <v>1921</v>
      </c>
      <c r="I3591" s="52" t="s">
        <v>1359</v>
      </c>
      <c r="J3591" s="79">
        <v>1200</v>
      </c>
      <c r="K3591" s="79"/>
      <c r="L3591" s="79">
        <v>1200</v>
      </c>
      <c r="M3591" s="63"/>
      <c r="N3591" s="79">
        <v>1200</v>
      </c>
    </row>
    <row r="3592" spans="1:14">
      <c r="C3592" s="115"/>
      <c r="D3592" s="115"/>
      <c r="E3592" s="115"/>
      <c r="F3592" s="77"/>
      <c r="G3592" s="115"/>
      <c r="H3592" s="52"/>
      <c r="I3592" s="16"/>
      <c r="J3592" s="79">
        <v>0</v>
      </c>
      <c r="K3592" s="79"/>
      <c r="L3592" s="79">
        <v>0</v>
      </c>
      <c r="M3592" s="63"/>
      <c r="N3592" s="79">
        <v>0</v>
      </c>
    </row>
    <row r="3593" spans="1:14">
      <c r="C3593" s="115"/>
      <c r="D3593" s="115"/>
      <c r="E3593" s="115"/>
      <c r="F3593" s="77"/>
      <c r="G3593" s="115"/>
      <c r="H3593" s="52" t="s">
        <v>1923</v>
      </c>
      <c r="I3593" s="52" t="s">
        <v>1361</v>
      </c>
      <c r="J3593" s="79">
        <v>6000</v>
      </c>
      <c r="K3593" s="79"/>
      <c r="L3593" s="79">
        <v>6400</v>
      </c>
      <c r="M3593" s="63"/>
      <c r="N3593" s="79">
        <v>5937.41</v>
      </c>
    </row>
    <row r="3594" spans="1:14">
      <c r="C3594" s="115"/>
      <c r="D3594" s="115"/>
      <c r="E3594" s="115"/>
      <c r="F3594" s="77"/>
      <c r="G3594" s="115"/>
      <c r="H3594" s="52"/>
      <c r="I3594" s="16"/>
      <c r="J3594" s="79">
        <v>0</v>
      </c>
      <c r="K3594" s="79"/>
      <c r="L3594" s="79">
        <v>0</v>
      </c>
      <c r="M3594" s="63"/>
      <c r="N3594" s="79">
        <v>0</v>
      </c>
    </row>
    <row r="3595" spans="1:14">
      <c r="A3595" s="52"/>
      <c r="B3595" s="52"/>
      <c r="C3595" s="41" t="s">
        <v>11</v>
      </c>
      <c r="D3595" s="41"/>
      <c r="E3595" s="41" t="s">
        <v>11</v>
      </c>
      <c r="F3595" s="75"/>
      <c r="G3595" s="41" t="s">
        <v>11</v>
      </c>
      <c r="H3595" s="52" t="s">
        <v>1926</v>
      </c>
      <c r="I3595" s="52" t="s">
        <v>1364</v>
      </c>
      <c r="J3595" s="79">
        <v>1000</v>
      </c>
      <c r="K3595" s="79"/>
      <c r="L3595" s="79">
        <v>1000</v>
      </c>
      <c r="M3595" s="63"/>
      <c r="N3595" s="79">
        <v>1000</v>
      </c>
    </row>
    <row r="3596" spans="1:14">
      <c r="A3596" s="52"/>
      <c r="B3596" s="52"/>
      <c r="C3596" s="41"/>
      <c r="D3596" s="41"/>
      <c r="E3596" s="41"/>
      <c r="F3596" s="75"/>
      <c r="G3596" s="41"/>
      <c r="H3596" s="52"/>
      <c r="I3596" s="52"/>
      <c r="J3596" s="79"/>
      <c r="K3596" s="79"/>
      <c r="L3596" s="79"/>
      <c r="M3596" s="63"/>
      <c r="N3596" s="79"/>
    </row>
    <row r="3597" spans="1:14">
      <c r="C3597" s="41" t="s">
        <v>11</v>
      </c>
      <c r="D3597" s="41"/>
      <c r="E3597" s="41" t="s">
        <v>11</v>
      </c>
      <c r="F3597" s="75"/>
      <c r="G3597" s="41" t="s">
        <v>11</v>
      </c>
      <c r="H3597" s="56" t="s">
        <v>1927</v>
      </c>
      <c r="I3597" s="52" t="s">
        <v>2157</v>
      </c>
      <c r="J3597" s="79">
        <v>100</v>
      </c>
      <c r="K3597" s="79"/>
      <c r="L3597" s="79">
        <v>0</v>
      </c>
      <c r="M3597" s="63"/>
      <c r="N3597" s="79">
        <v>138.84</v>
      </c>
    </row>
    <row r="3598" spans="1:14">
      <c r="C3598" s="41"/>
      <c r="D3598" s="41"/>
      <c r="E3598" s="41"/>
      <c r="F3598" s="75"/>
      <c r="G3598" s="41"/>
      <c r="H3598" s="56"/>
      <c r="I3598" s="52"/>
      <c r="J3598" s="79"/>
      <c r="K3598" s="79"/>
      <c r="L3598" s="79"/>
      <c r="M3598" s="63"/>
      <c r="N3598" s="79"/>
    </row>
    <row r="3599" spans="1:14">
      <c r="A3599" s="52"/>
      <c r="B3599" s="52"/>
      <c r="C3599" s="41" t="s">
        <v>11</v>
      </c>
      <c r="D3599" s="41"/>
      <c r="E3599" s="41" t="s">
        <v>11</v>
      </c>
      <c r="F3599" s="75"/>
      <c r="G3599" s="41" t="s">
        <v>11</v>
      </c>
      <c r="H3599" s="52" t="s">
        <v>276</v>
      </c>
      <c r="I3599" s="52" t="s">
        <v>650</v>
      </c>
      <c r="J3599" s="79">
        <v>13600</v>
      </c>
      <c r="K3599" s="79"/>
      <c r="L3599" s="79">
        <v>13600</v>
      </c>
      <c r="M3599" s="63"/>
      <c r="N3599" s="79">
        <v>13161.51</v>
      </c>
    </row>
    <row r="3600" spans="1:14">
      <c r="A3600" s="52"/>
      <c r="C3600" s="104" t="s">
        <v>11</v>
      </c>
      <c r="D3600" s="104"/>
      <c r="E3600" s="104" t="s">
        <v>11</v>
      </c>
      <c r="F3600" s="47"/>
      <c r="G3600" s="104" t="s">
        <v>11</v>
      </c>
      <c r="H3600" s="52"/>
      <c r="I3600" s="16"/>
      <c r="J3600" s="79">
        <v>0</v>
      </c>
      <c r="K3600" s="79"/>
      <c r="L3600" s="79">
        <v>0</v>
      </c>
      <c r="M3600" s="63"/>
      <c r="N3600" s="79">
        <v>0</v>
      </c>
    </row>
    <row r="3601" spans="1:14">
      <c r="A3601" s="88"/>
      <c r="B3601" s="52"/>
      <c r="C3601" s="41" t="s">
        <v>11</v>
      </c>
      <c r="D3601" s="41"/>
      <c r="E3601" s="41" t="s">
        <v>11</v>
      </c>
      <c r="F3601" s="75"/>
      <c r="G3601" s="41" t="s">
        <v>11</v>
      </c>
      <c r="H3601" s="88" t="s">
        <v>486</v>
      </c>
      <c r="I3601" s="52" t="s">
        <v>1342</v>
      </c>
      <c r="J3601" s="79">
        <v>5500</v>
      </c>
      <c r="K3601" s="79"/>
      <c r="L3601" s="79">
        <v>5500</v>
      </c>
      <c r="M3601" s="63"/>
      <c r="N3601" s="79">
        <v>5325.63</v>
      </c>
    </row>
    <row r="3602" spans="1:14">
      <c r="A3602" s="52"/>
      <c r="C3602" s="136"/>
      <c r="D3602" s="136"/>
      <c r="E3602" s="136"/>
      <c r="F3602" s="76"/>
      <c r="G3602" s="136"/>
      <c r="H3602" s="52"/>
      <c r="I3602" s="16"/>
      <c r="J3602" s="79">
        <v>0</v>
      </c>
      <c r="K3602" s="79"/>
      <c r="L3602" s="79">
        <v>0</v>
      </c>
      <c r="M3602" s="63"/>
      <c r="N3602" s="79">
        <v>0</v>
      </c>
    </row>
    <row r="3603" spans="1:14">
      <c r="A3603" s="52"/>
      <c r="B3603" s="52"/>
      <c r="C3603" s="41" t="s">
        <v>11</v>
      </c>
      <c r="D3603" s="41"/>
      <c r="E3603" s="41" t="s">
        <v>11</v>
      </c>
      <c r="F3603" s="75"/>
      <c r="G3603" s="41" t="s">
        <v>11</v>
      </c>
      <c r="H3603" s="52" t="s">
        <v>277</v>
      </c>
      <c r="I3603" s="52" t="s">
        <v>784</v>
      </c>
      <c r="J3603" s="79">
        <v>3000</v>
      </c>
      <c r="K3603" s="79"/>
      <c r="L3603" s="79">
        <v>3000</v>
      </c>
      <c r="M3603" s="63"/>
      <c r="N3603" s="79">
        <v>3586.35</v>
      </c>
    </row>
    <row r="3604" spans="1:14">
      <c r="A3604" s="52"/>
      <c r="B3604" s="52"/>
      <c r="C3604" s="41"/>
      <c r="D3604" s="41"/>
      <c r="E3604" s="41"/>
      <c r="F3604" s="75"/>
      <c r="G3604" s="41"/>
      <c r="H3604" s="52"/>
      <c r="I3604" s="52"/>
      <c r="J3604" s="41"/>
      <c r="K3604" s="41"/>
      <c r="L3604" s="41"/>
      <c r="M3604" s="41"/>
      <c r="N3604" s="79"/>
    </row>
    <row r="3605" spans="1:14">
      <c r="A3605" s="52"/>
      <c r="B3605" s="52"/>
      <c r="C3605" s="41"/>
      <c r="D3605" s="41"/>
      <c r="E3605" s="41"/>
      <c r="F3605" s="75"/>
      <c r="G3605" s="41"/>
      <c r="H3605" s="52"/>
      <c r="I3605" s="52"/>
      <c r="J3605" s="115"/>
      <c r="K3605" s="115"/>
      <c r="L3605" s="115"/>
      <c r="M3605" s="115"/>
      <c r="N3605" s="79"/>
    </row>
    <row r="3606" spans="1:14">
      <c r="A3606" s="52"/>
      <c r="B3606" s="52"/>
      <c r="C3606" s="41"/>
      <c r="D3606" s="41"/>
      <c r="E3606" s="41"/>
      <c r="F3606" s="75"/>
      <c r="G3606" s="41"/>
      <c r="H3606" s="52" t="s">
        <v>1280</v>
      </c>
      <c r="I3606" s="52" t="s">
        <v>1343</v>
      </c>
      <c r="J3606" s="41">
        <f>SUM(J3608:J3624)</f>
        <v>728600</v>
      </c>
      <c r="K3606" s="41"/>
      <c r="L3606" s="41">
        <f>SUM(L3608:L3624)</f>
        <v>683300</v>
      </c>
      <c r="M3606" s="63"/>
      <c r="N3606" s="41">
        <f>SUM(N3608:N3624)</f>
        <v>655227.38</v>
      </c>
    </row>
    <row r="3607" spans="1:14">
      <c r="A3607" s="54"/>
      <c r="B3607" s="54"/>
      <c r="C3607" s="41"/>
      <c r="D3607" s="41"/>
      <c r="E3607" s="41"/>
      <c r="F3607" s="75"/>
      <c r="G3607" s="41"/>
      <c r="H3607" s="157" t="s">
        <v>12</v>
      </c>
      <c r="I3607" s="157" t="s">
        <v>994</v>
      </c>
      <c r="J3607" s="176" t="s">
        <v>660</v>
      </c>
      <c r="K3607" s="131"/>
      <c r="L3607" s="176" t="s">
        <v>7</v>
      </c>
      <c r="M3607" s="158"/>
      <c r="N3607" s="176" t="s">
        <v>7</v>
      </c>
    </row>
    <row r="3608" spans="1:14">
      <c r="A3608" s="52"/>
      <c r="B3608" s="52"/>
      <c r="C3608" s="41"/>
      <c r="D3608" s="41"/>
      <c r="E3608" s="41"/>
      <c r="F3608" s="75"/>
      <c r="G3608" s="41"/>
      <c r="H3608" s="52" t="s">
        <v>1915</v>
      </c>
      <c r="I3608" s="52" t="s">
        <v>1353</v>
      </c>
      <c r="J3608" s="79">
        <v>641600</v>
      </c>
      <c r="K3608" s="79"/>
      <c r="L3608" s="79">
        <v>588000</v>
      </c>
      <c r="M3608" s="63"/>
      <c r="N3608" s="79">
        <v>578271.64</v>
      </c>
    </row>
    <row r="3609" spans="1:14">
      <c r="A3609" s="52"/>
      <c r="B3609" s="52"/>
      <c r="C3609" s="41"/>
      <c r="D3609" s="41"/>
      <c r="E3609" s="41"/>
      <c r="F3609" s="75"/>
      <c r="G3609" s="41"/>
      <c r="H3609" s="52"/>
      <c r="I3609" s="52"/>
      <c r="J3609" s="79">
        <v>0</v>
      </c>
      <c r="K3609" s="79"/>
      <c r="L3609" s="79">
        <v>0</v>
      </c>
      <c r="M3609" s="63"/>
      <c r="N3609" s="79">
        <v>0</v>
      </c>
    </row>
    <row r="3610" spans="1:14">
      <c r="A3610" s="52"/>
      <c r="B3610" s="52"/>
      <c r="C3610" s="41"/>
      <c r="D3610" s="41"/>
      <c r="E3610" s="41"/>
      <c r="F3610" s="75"/>
      <c r="G3610" s="41"/>
      <c r="H3610" s="52" t="s">
        <v>1919</v>
      </c>
      <c r="I3610" s="52" t="s">
        <v>1026</v>
      </c>
      <c r="J3610" s="79">
        <v>8500</v>
      </c>
      <c r="K3610" s="79"/>
      <c r="L3610" s="79">
        <v>5400</v>
      </c>
      <c r="M3610" s="63"/>
      <c r="N3610" s="79">
        <v>5772.17</v>
      </c>
    </row>
    <row r="3611" spans="1:14">
      <c r="A3611" s="52"/>
      <c r="C3611" s="41"/>
      <c r="D3611" s="41"/>
      <c r="E3611" s="41"/>
      <c r="F3611" s="75"/>
      <c r="G3611" s="41"/>
      <c r="H3611" s="52"/>
      <c r="I3611" s="16"/>
      <c r="J3611" s="79">
        <v>0</v>
      </c>
      <c r="K3611" s="79"/>
      <c r="L3611" s="79">
        <v>0</v>
      </c>
      <c r="M3611" s="63"/>
      <c r="N3611" s="79">
        <v>0</v>
      </c>
    </row>
    <row r="3612" spans="1:14">
      <c r="A3612" s="52"/>
      <c r="B3612" s="52"/>
      <c r="C3612" s="41"/>
      <c r="D3612" s="41"/>
      <c r="E3612" s="41"/>
      <c r="F3612" s="75"/>
      <c r="G3612" s="41"/>
      <c r="H3612" s="52" t="s">
        <v>1920</v>
      </c>
      <c r="I3612" s="52" t="s">
        <v>1358</v>
      </c>
      <c r="J3612" s="79">
        <v>1000</v>
      </c>
      <c r="K3612" s="79"/>
      <c r="L3612" s="79">
        <v>1800</v>
      </c>
      <c r="M3612" s="63"/>
      <c r="N3612" s="79">
        <v>1703.84</v>
      </c>
    </row>
    <row r="3613" spans="1:14">
      <c r="A3613" s="52"/>
      <c r="B3613" s="52"/>
      <c r="C3613" s="41"/>
      <c r="D3613" s="41"/>
      <c r="E3613" s="41"/>
      <c r="F3613" s="75"/>
      <c r="G3613" s="41"/>
      <c r="H3613" s="52"/>
      <c r="I3613" s="52"/>
      <c r="J3613" s="79">
        <v>0</v>
      </c>
      <c r="K3613" s="79"/>
      <c r="L3613" s="79">
        <v>0</v>
      </c>
      <c r="M3613" s="63"/>
      <c r="N3613" s="79">
        <v>0</v>
      </c>
    </row>
    <row r="3614" spans="1:14">
      <c r="A3614" s="52"/>
      <c r="C3614" s="41"/>
      <c r="D3614" s="41"/>
      <c r="E3614" s="41"/>
      <c r="F3614" s="75"/>
      <c r="G3614" s="41"/>
      <c r="H3614" s="50" t="s">
        <v>1922</v>
      </c>
      <c r="I3614" s="52" t="s">
        <v>1434</v>
      </c>
      <c r="J3614" s="79">
        <v>50700</v>
      </c>
      <c r="K3614" s="79"/>
      <c r="L3614" s="79">
        <v>62400</v>
      </c>
      <c r="M3614" s="63"/>
      <c r="N3614" s="79">
        <v>48310.879999999997</v>
      </c>
    </row>
    <row r="3615" spans="1:14">
      <c r="A3615" s="52"/>
      <c r="C3615" s="41"/>
      <c r="D3615" s="41"/>
      <c r="E3615" s="41"/>
      <c r="F3615" s="75"/>
      <c r="G3615" s="41"/>
      <c r="H3615" s="50"/>
      <c r="I3615" s="52"/>
      <c r="J3615" s="79">
        <v>0</v>
      </c>
      <c r="K3615" s="79"/>
      <c r="L3615" s="79">
        <v>0</v>
      </c>
      <c r="M3615" s="63"/>
      <c r="N3615" s="79">
        <v>0</v>
      </c>
    </row>
    <row r="3616" spans="1:14">
      <c r="A3616" s="52"/>
      <c r="B3616" s="52"/>
      <c r="C3616" s="41"/>
      <c r="D3616" s="41"/>
      <c r="E3616" s="41"/>
      <c r="F3616" s="75"/>
      <c r="G3616" s="41"/>
      <c r="H3616" s="52" t="s">
        <v>1923</v>
      </c>
      <c r="I3616" s="52" t="s">
        <v>1361</v>
      </c>
      <c r="J3616" s="79">
        <v>10800</v>
      </c>
      <c r="K3616" s="79"/>
      <c r="L3616" s="79">
        <v>10000</v>
      </c>
      <c r="M3616" s="63"/>
      <c r="N3616" s="79">
        <v>10729.85</v>
      </c>
    </row>
    <row r="3617" spans="1:14">
      <c r="A3617" s="52"/>
      <c r="C3617" s="41"/>
      <c r="D3617" s="41"/>
      <c r="E3617" s="41"/>
      <c r="F3617" s="75"/>
      <c r="G3617" s="41"/>
      <c r="H3617" s="59"/>
      <c r="I3617" s="60"/>
      <c r="J3617" s="79">
        <v>0</v>
      </c>
      <c r="K3617" s="79"/>
      <c r="L3617" s="79">
        <v>0</v>
      </c>
      <c r="M3617" s="63"/>
      <c r="N3617" s="79">
        <v>0</v>
      </c>
    </row>
    <row r="3618" spans="1:14">
      <c r="A3618" s="52"/>
      <c r="B3618" s="52"/>
      <c r="C3618" s="41"/>
      <c r="D3618" s="41"/>
      <c r="E3618" s="41"/>
      <c r="F3618" s="75"/>
      <c r="G3618" s="41"/>
      <c r="H3618" s="52" t="s">
        <v>1925</v>
      </c>
      <c r="I3618" s="52" t="s">
        <v>304</v>
      </c>
      <c r="J3618" s="79">
        <v>4600</v>
      </c>
      <c r="K3618" s="79"/>
      <c r="L3618" s="79">
        <v>4600</v>
      </c>
      <c r="M3618" s="63"/>
      <c r="N3618" s="79">
        <v>906</v>
      </c>
    </row>
    <row r="3619" spans="1:14">
      <c r="A3619" s="52"/>
      <c r="C3619" s="41"/>
      <c r="D3619" s="41"/>
      <c r="E3619" s="41"/>
      <c r="F3619" s="75"/>
      <c r="G3619" s="41"/>
      <c r="H3619" s="52"/>
      <c r="I3619" s="16"/>
      <c r="J3619" s="79">
        <v>0</v>
      </c>
      <c r="K3619" s="79"/>
      <c r="L3619" s="79">
        <v>0</v>
      </c>
      <c r="M3619" s="63"/>
      <c r="N3619" s="79">
        <v>0</v>
      </c>
    </row>
    <row r="3620" spans="1:14">
      <c r="A3620" s="52"/>
      <c r="B3620" s="52"/>
      <c r="C3620" s="41"/>
      <c r="D3620" s="41"/>
      <c r="E3620" s="41"/>
      <c r="F3620" s="75"/>
      <c r="G3620" s="41"/>
      <c r="H3620" s="52" t="s">
        <v>1926</v>
      </c>
      <c r="I3620" s="52" t="s">
        <v>1364</v>
      </c>
      <c r="J3620" s="79">
        <v>2900</v>
      </c>
      <c r="K3620" s="79"/>
      <c r="L3620" s="79">
        <v>2900</v>
      </c>
      <c r="M3620" s="63"/>
      <c r="N3620" s="79">
        <v>2751.97</v>
      </c>
    </row>
    <row r="3621" spans="1:14">
      <c r="A3621" s="52"/>
      <c r="C3621" s="139"/>
      <c r="D3621" s="139"/>
      <c r="E3621" s="139"/>
      <c r="F3621" s="128"/>
      <c r="G3621" s="139"/>
      <c r="H3621" s="52"/>
      <c r="I3621" s="16"/>
      <c r="J3621" s="79">
        <v>0</v>
      </c>
      <c r="K3621" s="79"/>
      <c r="L3621" s="79">
        <v>0</v>
      </c>
      <c r="M3621" s="63"/>
      <c r="N3621" s="79">
        <v>0</v>
      </c>
    </row>
    <row r="3622" spans="1:14">
      <c r="A3622" s="52"/>
      <c r="B3622" s="52"/>
      <c r="C3622" s="139"/>
      <c r="D3622" s="139"/>
      <c r="E3622" s="139"/>
      <c r="F3622" s="128"/>
      <c r="G3622" s="139"/>
      <c r="H3622" s="52" t="s">
        <v>1928</v>
      </c>
      <c r="I3622" s="52" t="s">
        <v>1366</v>
      </c>
      <c r="J3622" s="79">
        <v>7500</v>
      </c>
      <c r="K3622" s="79"/>
      <c r="L3622" s="79">
        <v>7200</v>
      </c>
      <c r="M3622" s="63"/>
      <c r="N3622" s="79">
        <v>6781.03</v>
      </c>
    </row>
    <row r="3623" spans="1:14">
      <c r="A3623" s="52"/>
      <c r="C3623" s="136"/>
      <c r="D3623" s="136"/>
      <c r="E3623" s="136"/>
      <c r="F3623" s="76"/>
      <c r="G3623" s="136"/>
      <c r="H3623" s="52"/>
      <c r="I3623" s="16"/>
      <c r="J3623" s="79">
        <v>0</v>
      </c>
      <c r="K3623" s="79"/>
      <c r="L3623" s="79">
        <v>0</v>
      </c>
      <c r="M3623" s="63"/>
      <c r="N3623" s="79">
        <v>0</v>
      </c>
    </row>
    <row r="3624" spans="1:14">
      <c r="A3624" s="52"/>
      <c r="B3624" s="52"/>
      <c r="C3624" s="132"/>
      <c r="D3624" s="132"/>
      <c r="E3624" s="132"/>
      <c r="F3624" s="63"/>
      <c r="G3624" s="132"/>
      <c r="H3624" s="52" t="s">
        <v>277</v>
      </c>
      <c r="I3624" s="52" t="s">
        <v>657</v>
      </c>
      <c r="J3624" s="79">
        <v>1000</v>
      </c>
      <c r="K3624" s="79"/>
      <c r="L3624" s="79">
        <v>1000</v>
      </c>
      <c r="M3624" s="63"/>
      <c r="N3624" s="79">
        <v>0</v>
      </c>
    </row>
    <row r="3625" spans="1:14">
      <c r="A3625" s="52"/>
      <c r="B3625" s="52"/>
      <c r="C3625" s="132"/>
      <c r="D3625" s="132"/>
      <c r="E3625" s="132"/>
      <c r="F3625" s="63"/>
      <c r="G3625" s="132"/>
      <c r="H3625" s="52"/>
      <c r="I3625" s="52"/>
      <c r="J3625" s="41"/>
      <c r="K3625" s="41"/>
      <c r="L3625" s="41"/>
      <c r="M3625" s="41"/>
      <c r="N3625" s="79"/>
    </row>
    <row r="3626" spans="1:14">
      <c r="A3626" s="52"/>
      <c r="B3626" s="52"/>
      <c r="C3626" s="132"/>
      <c r="D3626" s="132"/>
      <c r="E3626" s="132"/>
      <c r="F3626" s="63"/>
      <c r="G3626" s="132"/>
      <c r="H3626" s="50"/>
      <c r="I3626" s="52"/>
      <c r="J3626" s="79">
        <v>0</v>
      </c>
      <c r="K3626" s="79"/>
      <c r="L3626" s="79">
        <v>0</v>
      </c>
      <c r="M3626" s="63"/>
      <c r="N3626" s="79">
        <v>0</v>
      </c>
    </row>
    <row r="3627" spans="1:14">
      <c r="A3627" s="52"/>
      <c r="B3627" s="16" t="s">
        <v>1962</v>
      </c>
      <c r="C3627" s="132"/>
      <c r="D3627" s="132"/>
      <c r="E3627" s="132"/>
      <c r="F3627" s="63"/>
      <c r="G3627" s="132"/>
      <c r="I3627" s="16" t="s">
        <v>1962</v>
      </c>
      <c r="J3627" s="124"/>
      <c r="K3627" s="124"/>
      <c r="L3627" s="124"/>
      <c r="M3627" s="124"/>
      <c r="N3627" s="83"/>
    </row>
    <row r="3628" spans="1:14">
      <c r="A3628" s="50">
        <v>2772</v>
      </c>
      <c r="B3628" s="52" t="s">
        <v>1963</v>
      </c>
      <c r="C3628" s="110">
        <f>SUM(C3630:C3632)</f>
        <v>160000</v>
      </c>
      <c r="D3628" s="110"/>
      <c r="E3628" s="110">
        <f>SUM(E3630:E3632)</f>
        <v>0</v>
      </c>
      <c r="F3628" s="63"/>
      <c r="G3628" s="110">
        <f>SUM(G3630:G3632)</f>
        <v>7300</v>
      </c>
      <c r="H3628" s="52">
        <v>772</v>
      </c>
      <c r="I3628" s="52" t="s">
        <v>1963</v>
      </c>
      <c r="J3628" s="41">
        <f>SUM(J3630:J3638)</f>
        <v>625900</v>
      </c>
      <c r="K3628" s="41"/>
      <c r="L3628" s="41">
        <f>SUM(L3630:L3638)</f>
        <v>375700</v>
      </c>
      <c r="M3628" s="63"/>
      <c r="N3628" s="41">
        <f>SUM(N3630:N3638)</f>
        <v>0</v>
      </c>
    </row>
    <row r="3629" spans="1:14">
      <c r="A3629" s="157" t="s">
        <v>12</v>
      </c>
      <c r="B3629" s="157" t="s">
        <v>994</v>
      </c>
      <c r="C3629" s="176" t="s">
        <v>660</v>
      </c>
      <c r="D3629" s="131"/>
      <c r="E3629" s="176" t="s">
        <v>7</v>
      </c>
      <c r="F3629" s="158"/>
      <c r="G3629" s="176" t="s">
        <v>7</v>
      </c>
      <c r="H3629" s="157" t="s">
        <v>12</v>
      </c>
      <c r="I3629" s="157" t="s">
        <v>994</v>
      </c>
      <c r="J3629" s="176" t="s">
        <v>660</v>
      </c>
      <c r="K3629" s="131"/>
      <c r="L3629" s="176" t="s">
        <v>7</v>
      </c>
      <c r="M3629" s="158"/>
      <c r="N3629" s="176" t="s">
        <v>7</v>
      </c>
    </row>
    <row r="3630" spans="1:14">
      <c r="A3630" s="50" t="s">
        <v>1916</v>
      </c>
      <c r="B3630" s="52" t="s">
        <v>239</v>
      </c>
      <c r="C3630" s="79">
        <v>60000</v>
      </c>
      <c r="D3630" s="79"/>
      <c r="E3630" s="132">
        <v>0</v>
      </c>
      <c r="F3630" s="63"/>
      <c r="G3630" s="79">
        <v>7300</v>
      </c>
      <c r="H3630" s="52" t="s">
        <v>1915</v>
      </c>
      <c r="I3630" s="52" t="s">
        <v>1353</v>
      </c>
      <c r="J3630" s="79">
        <v>472300</v>
      </c>
      <c r="K3630" s="79"/>
      <c r="L3630" s="79">
        <v>300000</v>
      </c>
      <c r="M3630" s="63"/>
      <c r="N3630" s="79">
        <v>0</v>
      </c>
    </row>
    <row r="3631" spans="1:14">
      <c r="A3631" s="52"/>
      <c r="B3631" s="52"/>
      <c r="C3631" s="132"/>
      <c r="D3631" s="132"/>
      <c r="E3631" s="132"/>
      <c r="F3631" s="63"/>
      <c r="G3631" s="132"/>
      <c r="H3631" s="52"/>
      <c r="I3631" s="52"/>
      <c r="J3631" s="79">
        <v>0</v>
      </c>
      <c r="K3631" s="79"/>
      <c r="L3631" s="79">
        <v>0</v>
      </c>
      <c r="M3631" s="63"/>
      <c r="N3631" s="79">
        <v>0</v>
      </c>
    </row>
    <row r="3632" spans="1:14">
      <c r="A3632" s="50" t="s">
        <v>997</v>
      </c>
      <c r="B3632" s="52" t="s">
        <v>764</v>
      </c>
      <c r="C3632" s="132">
        <v>100000</v>
      </c>
      <c r="D3632" s="132"/>
      <c r="E3632" s="132"/>
      <c r="F3632" s="63"/>
      <c r="G3632" s="132"/>
      <c r="H3632" s="52" t="s">
        <v>1917</v>
      </c>
      <c r="I3632" s="52" t="s">
        <v>1355</v>
      </c>
      <c r="J3632" s="79">
        <v>39200</v>
      </c>
      <c r="K3632" s="79"/>
      <c r="L3632" s="79">
        <v>59000</v>
      </c>
      <c r="M3632" s="63"/>
      <c r="N3632" s="79"/>
    </row>
    <row r="3633" spans="1:15">
      <c r="A3633" s="52"/>
      <c r="B3633" s="52"/>
      <c r="C3633" s="132"/>
      <c r="D3633" s="132"/>
      <c r="E3633" s="132"/>
      <c r="F3633" s="63"/>
      <c r="G3633" s="132"/>
      <c r="H3633" s="52"/>
      <c r="I3633" s="52"/>
      <c r="J3633" s="79">
        <v>0</v>
      </c>
      <c r="K3633" s="79"/>
      <c r="L3633" s="79">
        <v>0</v>
      </c>
      <c r="M3633" s="63"/>
      <c r="N3633" s="79"/>
    </row>
    <row r="3634" spans="1:15">
      <c r="A3634" s="52"/>
      <c r="B3634" s="52"/>
      <c r="C3634" s="132"/>
      <c r="D3634" s="132"/>
      <c r="E3634" s="132"/>
      <c r="F3634" s="63"/>
      <c r="G3634" s="132"/>
      <c r="H3634" s="52" t="s">
        <v>1918</v>
      </c>
      <c r="I3634" s="16" t="s">
        <v>1357</v>
      </c>
      <c r="J3634" s="79">
        <v>2700</v>
      </c>
      <c r="K3634" s="79"/>
      <c r="L3634" s="79">
        <v>5000</v>
      </c>
      <c r="M3634" s="63"/>
      <c r="N3634" s="79"/>
    </row>
    <row r="3635" spans="1:15">
      <c r="A3635" s="52"/>
      <c r="B3635" s="52"/>
      <c r="C3635" s="132"/>
      <c r="D3635" s="132"/>
      <c r="E3635" s="132"/>
      <c r="F3635" s="63"/>
      <c r="G3635" s="132"/>
      <c r="H3635" s="50"/>
      <c r="I3635" s="16"/>
      <c r="J3635" s="79">
        <v>0</v>
      </c>
      <c r="K3635" s="79"/>
      <c r="L3635" s="79">
        <v>0</v>
      </c>
      <c r="M3635" s="63"/>
      <c r="N3635" s="79">
        <v>0</v>
      </c>
    </row>
    <row r="3636" spans="1:15">
      <c r="A3636" s="52"/>
      <c r="B3636" s="52"/>
      <c r="C3636" s="132"/>
      <c r="D3636" s="132"/>
      <c r="E3636" s="132"/>
      <c r="F3636" s="63"/>
      <c r="G3636" s="132"/>
      <c r="H3636" s="52" t="s">
        <v>277</v>
      </c>
      <c r="I3636" s="52" t="s">
        <v>47</v>
      </c>
      <c r="J3636" s="79">
        <v>11700</v>
      </c>
      <c r="K3636" s="79"/>
      <c r="L3636" s="79">
        <v>11700</v>
      </c>
      <c r="M3636" s="63"/>
      <c r="N3636" s="79">
        <v>0</v>
      </c>
    </row>
    <row r="3637" spans="1:15">
      <c r="A3637" s="52"/>
      <c r="B3637" s="52"/>
      <c r="C3637" s="132"/>
      <c r="D3637" s="132"/>
      <c r="E3637" s="132"/>
      <c r="F3637" s="63"/>
      <c r="G3637" s="132"/>
      <c r="H3637" s="52"/>
      <c r="I3637" s="52"/>
      <c r="J3637" s="79"/>
      <c r="K3637" s="79"/>
      <c r="L3637" s="79"/>
      <c r="M3637" s="63"/>
      <c r="N3637" s="79"/>
    </row>
    <row r="3638" spans="1:15">
      <c r="A3638" s="52"/>
      <c r="B3638" s="52"/>
      <c r="C3638" s="132"/>
      <c r="D3638" s="132"/>
      <c r="E3638" s="41"/>
      <c r="F3638" s="63"/>
      <c r="G3638" s="132"/>
      <c r="H3638" s="50" t="s">
        <v>1940</v>
      </c>
      <c r="I3638" s="52" t="s">
        <v>2159</v>
      </c>
      <c r="J3638" s="79">
        <v>100000</v>
      </c>
      <c r="K3638" s="79"/>
      <c r="L3638" s="41"/>
      <c r="M3638" s="41"/>
      <c r="N3638" s="79">
        <v>0</v>
      </c>
    </row>
    <row r="3639" spans="1:15">
      <c r="A3639" s="52"/>
      <c r="B3639" s="52"/>
      <c r="C3639" s="132"/>
      <c r="D3639" s="132"/>
      <c r="E3639" s="41"/>
      <c r="F3639" s="63"/>
      <c r="G3639" s="132"/>
      <c r="H3639" s="52"/>
      <c r="I3639" s="52"/>
      <c r="J3639" s="41"/>
      <c r="K3639" s="41"/>
      <c r="L3639" s="41"/>
      <c r="M3639" s="41"/>
      <c r="N3639" s="79"/>
    </row>
    <row r="3640" spans="1:15" ht="30" customHeight="1">
      <c r="A3640" s="52"/>
      <c r="C3640" s="41"/>
      <c r="D3640" s="41"/>
      <c r="E3640" s="41"/>
      <c r="F3640" s="75"/>
      <c r="G3640" s="41"/>
      <c r="H3640" s="52"/>
      <c r="I3640" s="16"/>
      <c r="J3640" s="115"/>
      <c r="K3640" s="115"/>
      <c r="L3640" s="115"/>
      <c r="M3640" s="115"/>
      <c r="N3640" s="83"/>
    </row>
    <row r="3641" spans="1:15">
      <c r="A3641" s="52" t="s">
        <v>2026</v>
      </c>
      <c r="B3641" s="52" t="s">
        <v>1167</v>
      </c>
      <c r="C3641" s="110">
        <f>SUM(C3668,C3701)</f>
        <v>284500</v>
      </c>
      <c r="D3641" s="110"/>
      <c r="E3641" s="110">
        <f>SUM(E3668,E3701)</f>
        <v>280000</v>
      </c>
      <c r="F3641" s="63"/>
      <c r="G3641" s="110">
        <f>SUM(G3668,G3701)</f>
        <v>274085</v>
      </c>
      <c r="H3641" s="52"/>
      <c r="I3641" s="52" t="s">
        <v>1167</v>
      </c>
      <c r="J3641" s="41">
        <f>SUM(J3643,J3668,J3693,J3701)</f>
        <v>2064000</v>
      </c>
      <c r="K3641" s="41"/>
      <c r="L3641" s="41">
        <f>SUM(L3643,L3668,L3693,L3701)</f>
        <v>1831200</v>
      </c>
      <c r="M3641" s="63"/>
      <c r="N3641" s="41">
        <f>SUM(N3643,N3668,N3693,N3701)</f>
        <v>2111994.2999999998</v>
      </c>
    </row>
    <row r="3642" spans="1:15">
      <c r="A3642" s="157" t="s">
        <v>12</v>
      </c>
      <c r="B3642" s="157" t="s">
        <v>994</v>
      </c>
      <c r="C3642" s="176" t="s">
        <v>660</v>
      </c>
      <c r="D3642" s="131"/>
      <c r="E3642" s="176" t="s">
        <v>7</v>
      </c>
      <c r="F3642" s="158"/>
      <c r="G3642" s="176" t="s">
        <v>7</v>
      </c>
      <c r="H3642" s="157" t="s">
        <v>12</v>
      </c>
      <c r="I3642" s="157" t="s">
        <v>994</v>
      </c>
      <c r="J3642" s="176" t="s">
        <v>660</v>
      </c>
      <c r="K3642" s="131"/>
      <c r="L3642" s="176" t="s">
        <v>7</v>
      </c>
      <c r="M3642" s="158"/>
      <c r="N3642" s="176" t="s">
        <v>7</v>
      </c>
      <c r="O3642" s="18"/>
    </row>
    <row r="3643" spans="1:15">
      <c r="A3643" s="88"/>
      <c r="B3643" s="107"/>
      <c r="C3643" s="41"/>
      <c r="D3643" s="41"/>
      <c r="E3643" s="41"/>
      <c r="F3643" s="75"/>
      <c r="G3643" s="41"/>
      <c r="H3643" s="88" t="s">
        <v>1265</v>
      </c>
      <c r="I3643" s="107" t="s">
        <v>1752</v>
      </c>
      <c r="J3643" s="155">
        <f>SUM(J3645:J3665)</f>
        <v>568700</v>
      </c>
      <c r="K3643" s="155"/>
      <c r="L3643" s="155">
        <f>SUM(L3645:L3665)</f>
        <v>550000</v>
      </c>
      <c r="M3643" s="63"/>
      <c r="N3643" s="155">
        <f>SUM(N3645:N3665)</f>
        <v>815726.52999999991</v>
      </c>
    </row>
    <row r="3644" spans="1:15">
      <c r="A3644" s="54"/>
      <c r="B3644" s="54"/>
      <c r="C3644" s="41"/>
      <c r="D3644" s="41"/>
      <c r="E3644" s="41"/>
      <c r="F3644" s="75"/>
      <c r="G3644" s="41"/>
      <c r="H3644" s="157" t="s">
        <v>12</v>
      </c>
      <c r="I3644" s="157" t="s">
        <v>994</v>
      </c>
      <c r="J3644" s="176" t="s">
        <v>660</v>
      </c>
      <c r="K3644" s="131"/>
      <c r="L3644" s="176" t="s">
        <v>7</v>
      </c>
      <c r="M3644" s="158"/>
      <c r="N3644" s="176" t="s">
        <v>7</v>
      </c>
    </row>
    <row r="3645" spans="1:15">
      <c r="A3645" s="88"/>
      <c r="B3645" s="52"/>
      <c r="C3645" s="41"/>
      <c r="D3645" s="41"/>
      <c r="E3645" s="41"/>
      <c r="F3645" s="75"/>
      <c r="G3645" s="41"/>
      <c r="H3645" s="88" t="s">
        <v>1915</v>
      </c>
      <c r="I3645" s="52" t="s">
        <v>1353</v>
      </c>
      <c r="J3645" s="79">
        <v>415000</v>
      </c>
      <c r="K3645" s="79"/>
      <c r="L3645" s="79">
        <v>400000</v>
      </c>
      <c r="M3645" s="63"/>
      <c r="N3645" s="79">
        <v>623565.37</v>
      </c>
    </row>
    <row r="3646" spans="1:15">
      <c r="A3646" s="50"/>
      <c r="C3646" s="41"/>
      <c r="D3646" s="41"/>
      <c r="E3646" s="41"/>
      <c r="F3646" s="75"/>
      <c r="G3646" s="41"/>
      <c r="H3646" s="50"/>
      <c r="I3646" s="16"/>
      <c r="J3646" s="79">
        <v>0</v>
      </c>
      <c r="K3646" s="79"/>
      <c r="L3646" s="79">
        <v>0</v>
      </c>
      <c r="M3646" s="63"/>
      <c r="N3646" s="79">
        <v>0</v>
      </c>
    </row>
    <row r="3647" spans="1:15">
      <c r="A3647" s="52"/>
      <c r="B3647" s="52"/>
      <c r="C3647" s="41"/>
      <c r="D3647" s="41"/>
      <c r="E3647" s="41"/>
      <c r="F3647" s="75"/>
      <c r="G3647" s="41"/>
      <c r="H3647" s="52" t="s">
        <v>1920</v>
      </c>
      <c r="I3647" s="52" t="s">
        <v>1358</v>
      </c>
      <c r="J3647" s="79">
        <v>1900</v>
      </c>
      <c r="K3647" s="79"/>
      <c r="L3647" s="79">
        <v>3000</v>
      </c>
      <c r="M3647" s="63"/>
      <c r="N3647" s="79">
        <v>2892.74</v>
      </c>
    </row>
    <row r="3648" spans="1:15">
      <c r="C3648" s="41"/>
      <c r="D3648" s="41"/>
      <c r="E3648" s="41"/>
      <c r="F3648" s="75"/>
      <c r="G3648" s="41"/>
      <c r="I3648" s="16"/>
      <c r="J3648" s="79">
        <v>0</v>
      </c>
      <c r="K3648" s="79"/>
      <c r="L3648" s="79">
        <v>0</v>
      </c>
      <c r="M3648" s="63"/>
      <c r="N3648" s="79">
        <v>0</v>
      </c>
    </row>
    <row r="3649" spans="1:14">
      <c r="A3649" s="88"/>
      <c r="B3649" s="52"/>
      <c r="C3649" s="104"/>
      <c r="D3649" s="104"/>
      <c r="E3649" s="104"/>
      <c r="F3649" s="47"/>
      <c r="G3649" s="104"/>
      <c r="H3649" s="88" t="s">
        <v>1266</v>
      </c>
      <c r="I3649" s="52" t="s">
        <v>1359</v>
      </c>
      <c r="J3649" s="79">
        <v>16000</v>
      </c>
      <c r="K3649" s="79"/>
      <c r="L3649" s="79">
        <v>16000</v>
      </c>
      <c r="M3649" s="63"/>
      <c r="N3649" s="79">
        <v>14543.86</v>
      </c>
    </row>
    <row r="3650" spans="1:14">
      <c r="A3650" s="62"/>
      <c r="C3650" s="115"/>
      <c r="D3650" s="115"/>
      <c r="E3650" s="115"/>
      <c r="F3650" s="77"/>
      <c r="G3650" s="115"/>
      <c r="H3650" s="62"/>
      <c r="I3650" s="16"/>
      <c r="J3650" s="79">
        <v>0</v>
      </c>
      <c r="K3650" s="79"/>
      <c r="L3650" s="79">
        <v>0</v>
      </c>
      <c r="M3650" s="63"/>
      <c r="N3650" s="79">
        <v>0</v>
      </c>
    </row>
    <row r="3651" spans="1:14">
      <c r="A3651" s="50"/>
      <c r="B3651" s="52"/>
      <c r="C3651" s="41"/>
      <c r="D3651" s="41"/>
      <c r="E3651" s="41"/>
      <c r="F3651" s="75"/>
      <c r="G3651" s="41"/>
      <c r="H3651" s="50" t="s">
        <v>1922</v>
      </c>
      <c r="I3651" s="52" t="s">
        <v>1753</v>
      </c>
      <c r="J3651" s="79">
        <v>50000</v>
      </c>
      <c r="K3651" s="79"/>
      <c r="L3651" s="79">
        <v>60000</v>
      </c>
      <c r="M3651" s="63"/>
      <c r="N3651" s="79">
        <v>86016.16</v>
      </c>
    </row>
    <row r="3652" spans="1:14">
      <c r="A3652" s="62"/>
      <c r="C3652" s="115"/>
      <c r="D3652" s="115"/>
      <c r="E3652" s="115"/>
      <c r="F3652" s="77"/>
      <c r="G3652" s="115"/>
      <c r="H3652" s="62"/>
      <c r="I3652" s="16"/>
      <c r="J3652" s="79">
        <v>0</v>
      </c>
      <c r="K3652" s="79"/>
      <c r="L3652" s="79">
        <v>0</v>
      </c>
      <c r="M3652" s="63"/>
      <c r="N3652" s="79">
        <v>0</v>
      </c>
    </row>
    <row r="3653" spans="1:14">
      <c r="A3653" s="88"/>
      <c r="B3653" s="52"/>
      <c r="C3653" s="41"/>
      <c r="D3653" s="41"/>
      <c r="E3653" s="41"/>
      <c r="F3653" s="75"/>
      <c r="G3653" s="41"/>
      <c r="H3653" s="88" t="s">
        <v>1923</v>
      </c>
      <c r="I3653" s="52" t="s">
        <v>1361</v>
      </c>
      <c r="J3653" s="79">
        <v>19400</v>
      </c>
      <c r="K3653" s="79"/>
      <c r="L3653" s="79">
        <v>18000</v>
      </c>
      <c r="M3653" s="63"/>
      <c r="N3653" s="79">
        <v>19199.11</v>
      </c>
    </row>
    <row r="3654" spans="1:14">
      <c r="A3654" s="88"/>
      <c r="B3654" s="52"/>
      <c r="C3654" s="115"/>
      <c r="D3654" s="115"/>
      <c r="E3654" s="115"/>
      <c r="F3654" s="77"/>
      <c r="G3654" s="115"/>
      <c r="H3654" s="88"/>
      <c r="I3654" s="52"/>
      <c r="J3654" s="79">
        <v>0</v>
      </c>
      <c r="K3654" s="79"/>
      <c r="L3654" s="79">
        <v>0</v>
      </c>
      <c r="M3654" s="63"/>
      <c r="N3654" s="79">
        <v>0</v>
      </c>
    </row>
    <row r="3655" spans="1:14">
      <c r="A3655" s="88"/>
      <c r="B3655" s="52"/>
      <c r="C3655" s="41"/>
      <c r="D3655" s="41"/>
      <c r="E3655" s="41"/>
      <c r="F3655" s="75"/>
      <c r="G3655" s="41"/>
      <c r="H3655" s="88" t="s">
        <v>1924</v>
      </c>
      <c r="I3655" s="52" t="s">
        <v>648</v>
      </c>
      <c r="J3655" s="79">
        <v>300</v>
      </c>
      <c r="K3655" s="79"/>
      <c r="L3655" s="79">
        <v>300</v>
      </c>
      <c r="M3655" s="63"/>
      <c r="N3655" s="79">
        <v>249.34</v>
      </c>
    </row>
    <row r="3656" spans="1:14">
      <c r="A3656" s="88"/>
      <c r="B3656" s="52"/>
      <c r="C3656" s="115"/>
      <c r="D3656" s="115"/>
      <c r="E3656" s="115"/>
      <c r="F3656" s="77"/>
      <c r="G3656" s="115"/>
      <c r="H3656" s="88"/>
      <c r="I3656" s="52"/>
      <c r="J3656" s="79">
        <v>0</v>
      </c>
      <c r="K3656" s="79"/>
      <c r="L3656" s="79">
        <v>0</v>
      </c>
      <c r="M3656" s="63"/>
      <c r="N3656" s="79">
        <v>0</v>
      </c>
    </row>
    <row r="3657" spans="1:14">
      <c r="A3657" s="88"/>
      <c r="B3657" s="52"/>
      <c r="C3657" s="115"/>
      <c r="D3657" s="115"/>
      <c r="E3657" s="115"/>
      <c r="F3657" s="77"/>
      <c r="G3657" s="115"/>
      <c r="H3657" s="88" t="s">
        <v>1267</v>
      </c>
      <c r="I3657" s="52" t="s">
        <v>1754</v>
      </c>
      <c r="J3657" s="79">
        <v>1800</v>
      </c>
      <c r="K3657" s="79"/>
      <c r="L3657" s="79">
        <v>1800</v>
      </c>
      <c r="M3657" s="63"/>
      <c r="N3657" s="79">
        <v>4000</v>
      </c>
    </row>
    <row r="3658" spans="1:14">
      <c r="A3658" s="88"/>
      <c r="B3658" s="52"/>
      <c r="C3658" s="115"/>
      <c r="D3658" s="115"/>
      <c r="E3658" s="115"/>
      <c r="F3658" s="77"/>
      <c r="G3658" s="115"/>
      <c r="H3658" s="88"/>
      <c r="I3658" s="52"/>
      <c r="J3658" s="79">
        <v>0</v>
      </c>
      <c r="K3658" s="79"/>
      <c r="L3658" s="79">
        <v>0</v>
      </c>
      <c r="M3658" s="63"/>
      <c r="N3658" s="79">
        <v>0</v>
      </c>
    </row>
    <row r="3659" spans="1:14">
      <c r="A3659" s="88"/>
      <c r="B3659" s="52"/>
      <c r="C3659" s="115"/>
      <c r="D3659" s="115"/>
      <c r="E3659" s="115"/>
      <c r="F3659" s="77"/>
      <c r="G3659" s="115"/>
      <c r="H3659" s="88" t="s">
        <v>1268</v>
      </c>
      <c r="I3659" s="52" t="s">
        <v>1755</v>
      </c>
      <c r="J3659" s="79">
        <v>32000</v>
      </c>
      <c r="K3659" s="79"/>
      <c r="L3659" s="79">
        <v>24000</v>
      </c>
      <c r="M3659" s="63"/>
      <c r="N3659" s="79">
        <v>31522.78</v>
      </c>
    </row>
    <row r="3660" spans="1:14">
      <c r="A3660" s="88"/>
      <c r="B3660" s="52"/>
      <c r="C3660" s="115"/>
      <c r="D3660" s="115"/>
      <c r="E3660" s="115"/>
      <c r="F3660" s="77"/>
      <c r="G3660" s="115"/>
      <c r="H3660" s="88"/>
      <c r="I3660" s="52"/>
      <c r="J3660" s="79">
        <v>0</v>
      </c>
      <c r="K3660" s="79"/>
      <c r="L3660" s="79">
        <v>0</v>
      </c>
      <c r="M3660" s="63"/>
      <c r="N3660" s="79">
        <v>0</v>
      </c>
    </row>
    <row r="3661" spans="1:14">
      <c r="A3661" s="88"/>
      <c r="B3661" s="52"/>
      <c r="C3661" s="115"/>
      <c r="D3661" s="115"/>
      <c r="E3661" s="115"/>
      <c r="F3661" s="77"/>
      <c r="G3661" s="115"/>
      <c r="H3661" s="88" t="s">
        <v>1269</v>
      </c>
      <c r="I3661" s="52" t="s">
        <v>649</v>
      </c>
      <c r="J3661" s="79">
        <v>8000</v>
      </c>
      <c r="K3661" s="79"/>
      <c r="L3661" s="79">
        <v>5000</v>
      </c>
      <c r="M3661" s="63"/>
      <c r="N3661" s="79">
        <v>11216.23</v>
      </c>
    </row>
    <row r="3662" spans="1:14">
      <c r="A3662" s="88"/>
      <c r="B3662" s="52"/>
      <c r="C3662" s="139"/>
      <c r="D3662" s="139"/>
      <c r="E3662" s="139"/>
      <c r="F3662" s="128"/>
      <c r="G3662" s="139"/>
      <c r="H3662" s="88"/>
      <c r="I3662" s="52"/>
      <c r="J3662" s="79">
        <v>0</v>
      </c>
      <c r="K3662" s="79"/>
      <c r="L3662" s="79">
        <v>0</v>
      </c>
      <c r="M3662" s="63"/>
      <c r="N3662" s="79">
        <v>0</v>
      </c>
    </row>
    <row r="3663" spans="1:14">
      <c r="A3663" s="88"/>
      <c r="B3663" s="52"/>
      <c r="C3663" s="104"/>
      <c r="D3663" s="104"/>
      <c r="E3663" s="104"/>
      <c r="F3663" s="47"/>
      <c r="G3663" s="104"/>
      <c r="H3663" s="88" t="s">
        <v>1928</v>
      </c>
      <c r="I3663" s="52" t="s">
        <v>1756</v>
      </c>
      <c r="J3663" s="79">
        <v>18900</v>
      </c>
      <c r="K3663" s="79"/>
      <c r="L3663" s="79">
        <v>16500</v>
      </c>
      <c r="M3663" s="63"/>
      <c r="N3663" s="79">
        <v>17141.939999999999</v>
      </c>
    </row>
    <row r="3664" spans="1:14">
      <c r="C3664" s="104"/>
      <c r="D3664" s="104"/>
      <c r="E3664" s="104"/>
      <c r="F3664" s="47"/>
      <c r="G3664" s="104"/>
      <c r="I3664" s="16"/>
      <c r="J3664" s="79">
        <v>0</v>
      </c>
      <c r="K3664" s="79"/>
      <c r="L3664" s="79">
        <v>0</v>
      </c>
      <c r="M3664" s="63"/>
      <c r="N3664" s="79">
        <v>0</v>
      </c>
    </row>
    <row r="3665" spans="1:15">
      <c r="A3665" s="88"/>
      <c r="B3665" s="52"/>
      <c r="C3665" s="155"/>
      <c r="D3665" s="155"/>
      <c r="E3665" s="155"/>
      <c r="F3665" s="156"/>
      <c r="G3665" s="155"/>
      <c r="H3665" s="88" t="s">
        <v>277</v>
      </c>
      <c r="I3665" s="52" t="s">
        <v>1686</v>
      </c>
      <c r="J3665" s="79">
        <v>5400</v>
      </c>
      <c r="K3665" s="79"/>
      <c r="L3665" s="79">
        <v>5400</v>
      </c>
      <c r="M3665" s="63"/>
      <c r="N3665" s="79">
        <v>5379</v>
      </c>
    </row>
    <row r="3666" spans="1:15">
      <c r="A3666" s="88"/>
      <c r="B3666" s="52"/>
      <c r="C3666" s="155"/>
      <c r="D3666" s="155"/>
      <c r="E3666" s="155"/>
      <c r="F3666" s="156"/>
      <c r="G3666" s="155"/>
      <c r="H3666" s="88"/>
      <c r="I3666" s="52"/>
      <c r="J3666" s="41"/>
      <c r="K3666" s="41"/>
      <c r="L3666" s="41"/>
      <c r="M3666" s="41"/>
      <c r="N3666" s="79"/>
    </row>
    <row r="3667" spans="1:15">
      <c r="A3667" s="46"/>
      <c r="B3667" s="46"/>
      <c r="C3667" s="136"/>
      <c r="D3667" s="136"/>
      <c r="E3667" s="136"/>
      <c r="F3667" s="76"/>
      <c r="G3667" s="136"/>
      <c r="H3667" s="46"/>
      <c r="I3667" s="46"/>
      <c r="J3667" s="139"/>
      <c r="K3667" s="139"/>
      <c r="L3667" s="139"/>
      <c r="M3667" s="139"/>
      <c r="N3667" s="83"/>
    </row>
    <row r="3668" spans="1:15">
      <c r="A3668" s="50" t="s">
        <v>947</v>
      </c>
      <c r="B3668" s="52" t="s">
        <v>1023</v>
      </c>
      <c r="C3668" s="73">
        <f>SUM(C3670)</f>
        <v>4500</v>
      </c>
      <c r="D3668" s="73"/>
      <c r="E3668" s="73">
        <f>SUM(E3670)</f>
        <v>0</v>
      </c>
      <c r="F3668" s="63"/>
      <c r="G3668" s="73">
        <f>SUM(G3670)</f>
        <v>1330</v>
      </c>
      <c r="H3668" s="88" t="s">
        <v>1270</v>
      </c>
      <c r="I3668" s="52" t="s">
        <v>1023</v>
      </c>
      <c r="J3668" s="155">
        <f>SUM(J3670:J3690)</f>
        <v>823200</v>
      </c>
      <c r="K3668" s="155"/>
      <c r="L3668" s="155">
        <f>SUM(L3670:L3691)</f>
        <v>674200</v>
      </c>
      <c r="M3668" s="63"/>
      <c r="N3668" s="155">
        <f>SUM(N3670:N3691)</f>
        <v>722909.54999999993</v>
      </c>
    </row>
    <row r="3669" spans="1:15">
      <c r="A3669" s="157" t="s">
        <v>12</v>
      </c>
      <c r="B3669" s="157" t="s">
        <v>994</v>
      </c>
      <c r="C3669" s="176" t="s">
        <v>660</v>
      </c>
      <c r="D3669" s="131"/>
      <c r="E3669" s="176" t="s">
        <v>7</v>
      </c>
      <c r="F3669" s="158"/>
      <c r="G3669" s="176" t="s">
        <v>7</v>
      </c>
      <c r="H3669" s="157" t="s">
        <v>12</v>
      </c>
      <c r="I3669" s="157" t="s">
        <v>994</v>
      </c>
      <c r="J3669" s="176" t="s">
        <v>660</v>
      </c>
      <c r="K3669" s="131"/>
      <c r="L3669" s="176" t="s">
        <v>7</v>
      </c>
      <c r="M3669" s="158"/>
      <c r="N3669" s="176" t="s">
        <v>7</v>
      </c>
    </row>
    <row r="3670" spans="1:15">
      <c r="A3670" s="66" t="s">
        <v>1288</v>
      </c>
      <c r="B3670" s="52" t="s">
        <v>1024</v>
      </c>
      <c r="C3670" s="79">
        <v>4500</v>
      </c>
      <c r="D3670" s="79"/>
      <c r="E3670" s="132">
        <v>0</v>
      </c>
      <c r="F3670" s="63"/>
      <c r="G3670" s="79">
        <v>1330</v>
      </c>
      <c r="H3670" s="88" t="s">
        <v>1915</v>
      </c>
      <c r="I3670" s="52" t="s">
        <v>1353</v>
      </c>
      <c r="J3670" s="79">
        <v>320000</v>
      </c>
      <c r="K3670" s="79"/>
      <c r="L3670" s="79">
        <v>472000</v>
      </c>
      <c r="M3670" s="63"/>
      <c r="N3670" s="79">
        <v>466794.29</v>
      </c>
    </row>
    <row r="3671" spans="1:15">
      <c r="A3671" s="50"/>
      <c r="C3671" s="132"/>
      <c r="D3671" s="132"/>
      <c r="E3671" s="132"/>
      <c r="F3671" s="63"/>
      <c r="G3671" s="132"/>
      <c r="H3671" s="50"/>
      <c r="I3671" s="16"/>
      <c r="J3671" s="79">
        <v>0</v>
      </c>
      <c r="K3671" s="79"/>
      <c r="L3671" s="79">
        <v>0</v>
      </c>
      <c r="M3671" s="63"/>
      <c r="N3671" s="79">
        <v>0</v>
      </c>
    </row>
    <row r="3672" spans="1:15">
      <c r="A3672" s="88"/>
      <c r="B3672" s="52"/>
      <c r="C3672" s="132"/>
      <c r="D3672" s="132"/>
      <c r="E3672" s="132"/>
      <c r="F3672" s="63"/>
      <c r="G3672" s="132"/>
      <c r="H3672" s="52" t="s">
        <v>1920</v>
      </c>
      <c r="I3672" s="52" t="s">
        <v>1358</v>
      </c>
      <c r="J3672" s="79">
        <v>1300</v>
      </c>
      <c r="K3672" s="79"/>
      <c r="L3672" s="79">
        <v>1000</v>
      </c>
      <c r="M3672" s="63"/>
      <c r="N3672" s="79">
        <v>842.8</v>
      </c>
    </row>
    <row r="3673" spans="1:15">
      <c r="A3673" s="88"/>
      <c r="B3673" s="52"/>
      <c r="C3673" s="115"/>
      <c r="D3673" s="115"/>
      <c r="E3673" s="115"/>
      <c r="F3673" s="77"/>
      <c r="G3673" s="115"/>
      <c r="H3673" s="88"/>
      <c r="I3673" s="52"/>
      <c r="J3673" s="79">
        <v>0</v>
      </c>
      <c r="K3673" s="79"/>
      <c r="L3673" s="79">
        <v>0</v>
      </c>
      <c r="M3673" s="63"/>
      <c r="N3673" s="79">
        <v>0</v>
      </c>
    </row>
    <row r="3674" spans="1:15">
      <c r="A3674" s="88"/>
      <c r="B3674" s="52"/>
      <c r="C3674" s="115"/>
      <c r="D3674" s="115"/>
      <c r="E3674" s="115"/>
      <c r="F3674" s="77"/>
      <c r="G3674" s="115"/>
      <c r="H3674" s="88">
        <v>540</v>
      </c>
      <c r="I3674" s="52" t="s">
        <v>1361</v>
      </c>
      <c r="J3674" s="79">
        <v>7800</v>
      </c>
      <c r="K3674" s="79"/>
      <c r="L3674" s="79">
        <v>4000</v>
      </c>
      <c r="M3674" s="63"/>
      <c r="N3674" s="79">
        <v>7702.85</v>
      </c>
    </row>
    <row r="3675" spans="1:15">
      <c r="A3675" s="52"/>
      <c r="B3675" s="52"/>
      <c r="C3675" s="115"/>
      <c r="D3675" s="115"/>
      <c r="E3675" s="115"/>
      <c r="F3675" s="77"/>
      <c r="G3675" s="115"/>
      <c r="H3675" s="88"/>
      <c r="I3675" s="52"/>
      <c r="J3675" s="79">
        <v>0</v>
      </c>
      <c r="K3675" s="79"/>
      <c r="L3675" s="79">
        <v>0</v>
      </c>
      <c r="M3675" s="63"/>
      <c r="N3675" s="79">
        <v>0</v>
      </c>
    </row>
    <row r="3676" spans="1:15">
      <c r="A3676" s="88"/>
      <c r="B3676" s="52"/>
      <c r="C3676" s="115"/>
      <c r="D3676" s="115"/>
      <c r="E3676" s="115"/>
      <c r="F3676" s="77"/>
      <c r="G3676" s="115"/>
      <c r="H3676" s="88" t="s">
        <v>1924</v>
      </c>
      <c r="I3676" s="52" t="s">
        <v>648</v>
      </c>
      <c r="J3676" s="79">
        <v>200</v>
      </c>
      <c r="K3676" s="79"/>
      <c r="L3676" s="79">
        <v>1000</v>
      </c>
      <c r="M3676" s="63"/>
      <c r="N3676" s="79">
        <v>127.39</v>
      </c>
    </row>
    <row r="3677" spans="1:15">
      <c r="A3677" s="88"/>
      <c r="B3677" s="52"/>
      <c r="C3677" s="115"/>
      <c r="D3677" s="115"/>
      <c r="E3677" s="115"/>
      <c r="F3677" s="77"/>
      <c r="G3677" s="115"/>
      <c r="H3677" s="88"/>
      <c r="I3677" s="52"/>
      <c r="J3677" s="79">
        <v>0</v>
      </c>
      <c r="K3677" s="79"/>
      <c r="L3677" s="79">
        <v>0</v>
      </c>
      <c r="M3677" s="63"/>
      <c r="N3677" s="79">
        <v>0</v>
      </c>
    </row>
    <row r="3678" spans="1:15">
      <c r="A3678" s="88"/>
      <c r="B3678" s="52"/>
      <c r="C3678" s="115"/>
      <c r="D3678" s="115"/>
      <c r="E3678" s="115"/>
      <c r="F3678" s="77"/>
      <c r="G3678" s="115"/>
      <c r="H3678" s="88" t="s">
        <v>1271</v>
      </c>
      <c r="I3678" s="52" t="s">
        <v>1754</v>
      </c>
      <c r="J3678" s="79">
        <v>1000</v>
      </c>
      <c r="K3678" s="79"/>
      <c r="L3678" s="79">
        <v>1000</v>
      </c>
      <c r="M3678" s="63"/>
      <c r="N3678" s="79">
        <v>603</v>
      </c>
    </row>
    <row r="3679" spans="1:15">
      <c r="A3679" s="88"/>
      <c r="B3679" s="52"/>
      <c r="C3679" s="115"/>
      <c r="D3679" s="115"/>
      <c r="E3679" s="115"/>
      <c r="F3679" s="77"/>
      <c r="G3679" s="115"/>
      <c r="I3679" s="16"/>
      <c r="J3679" s="79">
        <v>0</v>
      </c>
      <c r="K3679" s="79"/>
      <c r="L3679" s="79">
        <v>0</v>
      </c>
      <c r="M3679" s="63"/>
      <c r="N3679" s="79">
        <v>0</v>
      </c>
      <c r="O3679" s="18"/>
    </row>
    <row r="3680" spans="1:15">
      <c r="A3680" s="88"/>
      <c r="B3680" s="52"/>
      <c r="C3680" s="115"/>
      <c r="D3680" s="115"/>
      <c r="E3680" s="115"/>
      <c r="F3680" s="77"/>
      <c r="G3680" s="115"/>
      <c r="H3680" s="88" t="s">
        <v>1926</v>
      </c>
      <c r="I3680" s="52" t="s">
        <v>649</v>
      </c>
      <c r="J3680" s="79">
        <v>2800</v>
      </c>
      <c r="K3680" s="79"/>
      <c r="L3680" s="79">
        <v>2800</v>
      </c>
      <c r="M3680" s="63"/>
      <c r="N3680" s="79">
        <v>2229.16</v>
      </c>
    </row>
    <row r="3681" spans="1:14">
      <c r="A3681" s="88"/>
      <c r="B3681" s="52"/>
      <c r="C3681" s="115"/>
      <c r="D3681" s="115"/>
      <c r="E3681" s="115"/>
      <c r="F3681" s="77"/>
      <c r="G3681" s="115"/>
      <c r="H3681" s="88"/>
      <c r="I3681" s="52"/>
      <c r="J3681" s="79">
        <v>0</v>
      </c>
      <c r="K3681" s="79"/>
      <c r="L3681" s="79">
        <v>0</v>
      </c>
      <c r="M3681" s="63"/>
      <c r="N3681" s="79">
        <v>0</v>
      </c>
    </row>
    <row r="3682" spans="1:14">
      <c r="C3682" s="115"/>
      <c r="D3682" s="115"/>
      <c r="E3682" s="115"/>
      <c r="F3682" s="77"/>
      <c r="G3682" s="115"/>
      <c r="H3682" s="50" t="s">
        <v>1928</v>
      </c>
      <c r="I3682" s="52" t="s">
        <v>1756</v>
      </c>
      <c r="J3682" s="79">
        <v>600</v>
      </c>
      <c r="K3682" s="79"/>
      <c r="L3682" s="79">
        <v>12400</v>
      </c>
      <c r="M3682" s="63"/>
      <c r="N3682" s="79">
        <v>541.59</v>
      </c>
    </row>
    <row r="3683" spans="1:14">
      <c r="C3683" s="115"/>
      <c r="D3683" s="115"/>
      <c r="E3683" s="115"/>
      <c r="F3683" s="77"/>
      <c r="G3683" s="115"/>
      <c r="H3683" s="50"/>
      <c r="I3683" s="52"/>
      <c r="J3683" s="79"/>
      <c r="K3683" s="79"/>
      <c r="L3683" s="79"/>
      <c r="M3683" s="63"/>
      <c r="N3683" s="79"/>
    </row>
    <row r="3684" spans="1:14">
      <c r="A3684" s="88"/>
      <c r="B3684" s="52"/>
      <c r="C3684" s="115"/>
      <c r="D3684" s="115"/>
      <c r="E3684" s="115"/>
      <c r="F3684" s="77"/>
      <c r="G3684" s="115"/>
      <c r="H3684" s="56" t="s">
        <v>1938</v>
      </c>
      <c r="I3684" s="52" t="s">
        <v>247</v>
      </c>
      <c r="J3684" s="79">
        <v>27000</v>
      </c>
      <c r="K3684" s="79"/>
      <c r="L3684" s="79">
        <v>0</v>
      </c>
      <c r="M3684" s="63"/>
      <c r="N3684" s="79">
        <v>25068.47</v>
      </c>
    </row>
    <row r="3685" spans="1:14">
      <c r="A3685" s="88"/>
      <c r="B3685" s="52"/>
      <c r="C3685" s="115"/>
      <c r="D3685" s="115"/>
      <c r="E3685" s="115"/>
      <c r="F3685" s="77"/>
      <c r="G3685" s="115"/>
      <c r="H3685" s="56"/>
      <c r="I3685" s="52"/>
      <c r="J3685" s="79"/>
      <c r="K3685" s="79"/>
      <c r="L3685" s="79"/>
      <c r="M3685" s="63"/>
      <c r="N3685" s="79"/>
    </row>
    <row r="3686" spans="1:14">
      <c r="A3686" s="88"/>
      <c r="B3686" s="52"/>
      <c r="C3686" s="115"/>
      <c r="D3686" s="115"/>
      <c r="E3686" s="115"/>
      <c r="F3686" s="77"/>
      <c r="G3686" s="115"/>
      <c r="H3686" s="50" t="s">
        <v>1940</v>
      </c>
      <c r="I3686" s="52" t="s">
        <v>766</v>
      </c>
      <c r="J3686" s="79">
        <v>158000</v>
      </c>
      <c r="K3686" s="79"/>
      <c r="L3686" s="79">
        <v>0</v>
      </c>
      <c r="M3686" s="63"/>
      <c r="N3686" s="79"/>
    </row>
    <row r="3687" spans="1:14">
      <c r="A3687" s="88"/>
      <c r="B3687" s="52"/>
      <c r="C3687" s="115"/>
      <c r="D3687" s="115"/>
      <c r="E3687" s="115"/>
      <c r="F3687" s="77"/>
      <c r="G3687" s="115"/>
      <c r="H3687" s="50"/>
      <c r="I3687" s="52"/>
      <c r="J3687" s="79"/>
      <c r="K3687" s="79"/>
      <c r="L3687" s="79"/>
      <c r="M3687" s="63"/>
      <c r="N3687" s="79"/>
    </row>
    <row r="3688" spans="1:14">
      <c r="A3688" s="50"/>
      <c r="B3688" s="52"/>
      <c r="C3688" s="139"/>
      <c r="D3688" s="139"/>
      <c r="E3688" s="139"/>
      <c r="F3688" s="128"/>
      <c r="G3688" s="139"/>
      <c r="H3688" s="50" t="s">
        <v>273</v>
      </c>
      <c r="I3688" s="52" t="s">
        <v>1024</v>
      </c>
      <c r="J3688" s="79">
        <v>4500</v>
      </c>
      <c r="K3688" s="79"/>
      <c r="L3688" s="79">
        <v>5000</v>
      </c>
      <c r="M3688" s="63"/>
      <c r="N3688" s="79">
        <v>0</v>
      </c>
    </row>
    <row r="3689" spans="1:14">
      <c r="A3689" s="50"/>
      <c r="B3689" s="52"/>
      <c r="C3689" s="139"/>
      <c r="D3689" s="139"/>
      <c r="E3689" s="139"/>
      <c r="F3689" s="128"/>
      <c r="G3689" s="139"/>
      <c r="H3689" s="50"/>
      <c r="I3689" s="52"/>
      <c r="J3689" s="79"/>
      <c r="K3689" s="79"/>
      <c r="L3689" s="79"/>
      <c r="M3689" s="63"/>
      <c r="N3689" s="79"/>
    </row>
    <row r="3690" spans="1:14">
      <c r="A3690" s="50"/>
      <c r="B3690" s="52"/>
      <c r="C3690" s="104"/>
      <c r="D3690" s="104"/>
      <c r="E3690" s="104"/>
      <c r="F3690" s="47"/>
      <c r="G3690" s="104"/>
      <c r="H3690" s="66" t="s">
        <v>271</v>
      </c>
      <c r="I3690" s="68" t="s">
        <v>1329</v>
      </c>
      <c r="J3690" s="79">
        <v>300000</v>
      </c>
      <c r="K3690" s="79"/>
      <c r="L3690" s="79">
        <v>175000</v>
      </c>
      <c r="M3690" s="63"/>
      <c r="N3690" s="79">
        <v>219000</v>
      </c>
    </row>
    <row r="3691" spans="1:14">
      <c r="A3691" s="88"/>
      <c r="B3691" s="52"/>
      <c r="C3691" s="115"/>
      <c r="D3691" s="115"/>
      <c r="E3691" s="115"/>
      <c r="F3691" s="77"/>
      <c r="G3691" s="115"/>
      <c r="I3691" s="16"/>
      <c r="J3691" s="124"/>
      <c r="K3691" s="124"/>
      <c r="L3691" s="124"/>
      <c r="M3691" s="124"/>
      <c r="N3691" s="83"/>
    </row>
    <row r="3692" spans="1:14">
      <c r="A3692" s="46"/>
      <c r="B3692" s="46"/>
      <c r="C3692" s="115"/>
      <c r="D3692" s="115"/>
      <c r="E3692" s="115"/>
      <c r="F3692" s="77"/>
      <c r="G3692" s="115"/>
      <c r="H3692" s="66"/>
      <c r="I3692" s="68"/>
      <c r="J3692" s="41"/>
      <c r="K3692" s="41"/>
      <c r="L3692" s="41"/>
      <c r="M3692" s="41"/>
      <c r="N3692" s="79"/>
    </row>
    <row r="3693" spans="1:14">
      <c r="A3693" s="56"/>
      <c r="C3693" s="115"/>
      <c r="D3693" s="115"/>
      <c r="E3693" s="115"/>
      <c r="F3693" s="77"/>
      <c r="G3693" s="115"/>
      <c r="H3693" s="56" t="s">
        <v>1272</v>
      </c>
      <c r="I3693" s="16" t="s">
        <v>1687</v>
      </c>
      <c r="J3693" s="41">
        <f>SUM(J3695:J3697)</f>
        <v>246900</v>
      </c>
      <c r="K3693" s="41"/>
      <c r="L3693" s="41">
        <f>SUM(L3695:L3697)</f>
        <v>218000</v>
      </c>
      <c r="M3693" s="63"/>
      <c r="N3693" s="41">
        <f>SUM(N3695:N3697)</f>
        <v>192414.11000000002</v>
      </c>
    </row>
    <row r="3694" spans="1:14">
      <c r="A3694" s="54"/>
      <c r="B3694" s="54"/>
      <c r="C3694" s="115"/>
      <c r="D3694" s="115"/>
      <c r="E3694" s="115"/>
      <c r="F3694" s="77"/>
      <c r="G3694" s="115"/>
      <c r="H3694" s="157" t="s">
        <v>12</v>
      </c>
      <c r="I3694" s="157" t="s">
        <v>994</v>
      </c>
      <c r="J3694" s="176" t="s">
        <v>660</v>
      </c>
      <c r="K3694" s="131"/>
      <c r="L3694" s="176" t="s">
        <v>7</v>
      </c>
      <c r="M3694" s="158"/>
      <c r="N3694" s="176" t="s">
        <v>7</v>
      </c>
    </row>
    <row r="3695" spans="1:14">
      <c r="A3695" s="50"/>
      <c r="C3695" s="115"/>
      <c r="D3695" s="115"/>
      <c r="E3695" s="115"/>
      <c r="F3695" s="77"/>
      <c r="G3695" s="115"/>
      <c r="H3695" s="50" t="s">
        <v>1915</v>
      </c>
      <c r="I3695" s="16" t="s">
        <v>666</v>
      </c>
      <c r="J3695" s="79">
        <v>186900</v>
      </c>
      <c r="K3695" s="79"/>
      <c r="L3695" s="79">
        <v>158000</v>
      </c>
      <c r="M3695" s="63"/>
      <c r="N3695" s="79">
        <v>142178.85</v>
      </c>
    </row>
    <row r="3696" spans="1:14">
      <c r="A3696" s="64"/>
      <c r="C3696" s="115"/>
      <c r="D3696" s="115"/>
      <c r="E3696" s="115"/>
      <c r="F3696" s="77"/>
      <c r="G3696" s="115"/>
      <c r="H3696" s="64"/>
      <c r="I3696" s="16"/>
      <c r="J3696" s="79">
        <v>0</v>
      </c>
      <c r="K3696" s="79"/>
      <c r="L3696" s="79">
        <v>0</v>
      </c>
      <c r="M3696" s="63"/>
      <c r="N3696" s="79">
        <v>0</v>
      </c>
    </row>
    <row r="3697" spans="1:15">
      <c r="A3697" s="66"/>
      <c r="C3697" s="115"/>
      <c r="D3697" s="115"/>
      <c r="E3697" s="115"/>
      <c r="F3697" s="77"/>
      <c r="G3697" s="115"/>
      <c r="H3697" s="66" t="s">
        <v>1940</v>
      </c>
      <c r="I3697" s="16" t="s">
        <v>1687</v>
      </c>
      <c r="J3697" s="79">
        <v>60000</v>
      </c>
      <c r="K3697" s="79"/>
      <c r="L3697" s="79">
        <v>60000</v>
      </c>
      <c r="M3697" s="63"/>
      <c r="N3697" s="79">
        <v>50235.26</v>
      </c>
    </row>
    <row r="3698" spans="1:15">
      <c r="A3698" s="66"/>
      <c r="C3698" s="115"/>
      <c r="D3698" s="115"/>
      <c r="E3698" s="115"/>
      <c r="F3698" s="77"/>
      <c r="G3698" s="115"/>
      <c r="H3698" s="66"/>
      <c r="I3698" s="16"/>
      <c r="J3698" s="41"/>
      <c r="K3698" s="41"/>
      <c r="L3698" s="41"/>
      <c r="M3698" s="41"/>
      <c r="N3698" s="79"/>
    </row>
    <row r="3699" spans="1:15">
      <c r="A3699" s="66"/>
      <c r="C3699" s="115"/>
      <c r="D3699" s="115"/>
      <c r="E3699" s="115"/>
      <c r="F3699" s="77"/>
      <c r="G3699" s="115"/>
      <c r="H3699" s="66"/>
      <c r="I3699" s="16"/>
      <c r="J3699" s="41"/>
      <c r="K3699" s="41"/>
      <c r="L3699" s="41"/>
      <c r="M3699" s="41"/>
      <c r="N3699" s="79"/>
    </row>
    <row r="3700" spans="1:15">
      <c r="A3700" s="66"/>
      <c r="B3700" s="16" t="s">
        <v>540</v>
      </c>
      <c r="C3700" s="132"/>
      <c r="D3700" s="132"/>
      <c r="E3700" s="132"/>
      <c r="F3700" s="63"/>
      <c r="G3700" s="132"/>
      <c r="H3700" s="66"/>
      <c r="I3700" s="16" t="s">
        <v>540</v>
      </c>
      <c r="J3700" s="41"/>
      <c r="K3700" s="41"/>
      <c r="L3700" s="41"/>
      <c r="M3700" s="41"/>
      <c r="N3700" s="83"/>
    </row>
    <row r="3701" spans="1:15">
      <c r="A3701" s="50" t="s">
        <v>2038</v>
      </c>
      <c r="B3701" s="16" t="s">
        <v>541</v>
      </c>
      <c r="C3701" s="73">
        <f>SUM(C3703)</f>
        <v>280000</v>
      </c>
      <c r="D3701" s="73"/>
      <c r="E3701" s="73">
        <f>SUM(E3703)</f>
        <v>280000</v>
      </c>
      <c r="F3701" s="63"/>
      <c r="G3701" s="73">
        <f>SUM(G3703)</f>
        <v>272755</v>
      </c>
      <c r="H3701" s="50" t="s">
        <v>2039</v>
      </c>
      <c r="I3701" s="16" t="s">
        <v>541</v>
      </c>
      <c r="J3701" s="41">
        <f>SUM(J3703:J3709)</f>
        <v>425200</v>
      </c>
      <c r="K3701" s="41"/>
      <c r="L3701" s="41">
        <f>SUM(L3703:L3709)</f>
        <v>389000</v>
      </c>
      <c r="M3701" s="63"/>
      <c r="N3701" s="41">
        <f>SUM(N3703:N3709)</f>
        <v>380944.11</v>
      </c>
    </row>
    <row r="3702" spans="1:15">
      <c r="A3702" s="157" t="s">
        <v>12</v>
      </c>
      <c r="B3702" s="157" t="s">
        <v>994</v>
      </c>
      <c r="C3702" s="176" t="s">
        <v>660</v>
      </c>
      <c r="D3702" s="131"/>
      <c r="E3702" s="176" t="s">
        <v>7</v>
      </c>
      <c r="F3702" s="158"/>
      <c r="G3702" s="176" t="s">
        <v>7</v>
      </c>
      <c r="H3702" s="157" t="s">
        <v>12</v>
      </c>
      <c r="I3702" s="157" t="s">
        <v>994</v>
      </c>
      <c r="J3702" s="176" t="s">
        <v>660</v>
      </c>
      <c r="K3702" s="131"/>
      <c r="L3702" s="176" t="s">
        <v>7</v>
      </c>
      <c r="M3702" s="158"/>
      <c r="N3702" s="176" t="s">
        <v>7</v>
      </c>
    </row>
    <row r="3703" spans="1:15">
      <c r="A3703" s="66" t="s">
        <v>997</v>
      </c>
      <c r="B3703" s="16" t="s">
        <v>542</v>
      </c>
      <c r="C3703" s="79">
        <v>280000</v>
      </c>
      <c r="D3703" s="79"/>
      <c r="E3703" s="132">
        <v>280000</v>
      </c>
      <c r="F3703" s="63"/>
      <c r="G3703" s="79">
        <v>272755</v>
      </c>
      <c r="H3703" s="66" t="s">
        <v>1915</v>
      </c>
      <c r="I3703" s="16" t="s">
        <v>1353</v>
      </c>
      <c r="J3703" s="79">
        <v>263700</v>
      </c>
      <c r="K3703" s="79"/>
      <c r="L3703" s="79">
        <v>228000</v>
      </c>
      <c r="M3703" s="63"/>
      <c r="N3703" s="79">
        <v>221860.79</v>
      </c>
    </row>
    <row r="3704" spans="1:15">
      <c r="A3704" s="66"/>
      <c r="C3704" s="115" t="s">
        <v>11</v>
      </c>
      <c r="D3704" s="115"/>
      <c r="E3704" s="115" t="s">
        <v>11</v>
      </c>
      <c r="F3704" s="77"/>
      <c r="G3704" s="115" t="s">
        <v>11</v>
      </c>
      <c r="H3704" s="66"/>
      <c r="I3704" s="16"/>
      <c r="J3704" s="79">
        <v>0</v>
      </c>
      <c r="K3704" s="79"/>
      <c r="L3704" s="79">
        <v>0</v>
      </c>
      <c r="M3704" s="63"/>
      <c r="N3704" s="79">
        <v>0</v>
      </c>
    </row>
    <row r="3705" spans="1:15">
      <c r="A3705" s="66"/>
      <c r="C3705" s="139"/>
      <c r="D3705" s="139"/>
      <c r="E3705" s="139"/>
      <c r="F3705" s="128"/>
      <c r="G3705" s="139"/>
      <c r="H3705" s="66" t="s">
        <v>1922</v>
      </c>
      <c r="I3705" s="16" t="s">
        <v>655</v>
      </c>
      <c r="J3705" s="79">
        <v>59500</v>
      </c>
      <c r="K3705" s="79"/>
      <c r="L3705" s="79">
        <v>59000</v>
      </c>
      <c r="M3705" s="63"/>
      <c r="N3705" s="79">
        <v>56678.31</v>
      </c>
    </row>
    <row r="3706" spans="1:15">
      <c r="A3706" s="66"/>
      <c r="C3706" s="139"/>
      <c r="D3706" s="139"/>
      <c r="E3706" s="139"/>
      <c r="F3706" s="128"/>
      <c r="G3706" s="139"/>
      <c r="H3706" s="66"/>
      <c r="I3706" s="16"/>
      <c r="J3706" s="79">
        <v>0</v>
      </c>
      <c r="K3706" s="79"/>
      <c r="L3706" s="79">
        <v>0</v>
      </c>
      <c r="M3706" s="63"/>
      <c r="N3706" s="79">
        <v>0</v>
      </c>
    </row>
    <row r="3707" spans="1:15">
      <c r="A3707" s="66"/>
      <c r="C3707" s="104"/>
      <c r="D3707" s="104"/>
      <c r="E3707" s="104"/>
      <c r="F3707" s="47"/>
      <c r="G3707" s="104"/>
      <c r="H3707" s="66" t="s">
        <v>1938</v>
      </c>
      <c r="I3707" s="16" t="s">
        <v>1080</v>
      </c>
      <c r="J3707" s="79">
        <v>72000</v>
      </c>
      <c r="K3707" s="79"/>
      <c r="L3707" s="79">
        <v>72000</v>
      </c>
      <c r="M3707" s="63"/>
      <c r="N3707" s="79">
        <v>66631.38</v>
      </c>
    </row>
    <row r="3708" spans="1:15">
      <c r="A3708" s="108"/>
      <c r="B3708" s="32"/>
      <c r="C3708" s="115" t="s">
        <v>11</v>
      </c>
      <c r="D3708" s="115"/>
      <c r="E3708" s="115" t="s">
        <v>11</v>
      </c>
      <c r="F3708" s="77"/>
      <c r="G3708" s="115" t="s">
        <v>11</v>
      </c>
      <c r="H3708" s="108"/>
      <c r="I3708" s="32"/>
      <c r="J3708" s="79">
        <v>0</v>
      </c>
      <c r="K3708" s="79"/>
      <c r="L3708" s="79">
        <v>0</v>
      </c>
      <c r="M3708" s="63"/>
      <c r="N3708" s="79">
        <v>0</v>
      </c>
    </row>
    <row r="3709" spans="1:15">
      <c r="A3709" s="108"/>
      <c r="B3709" s="32"/>
      <c r="C3709" s="41"/>
      <c r="D3709" s="41"/>
      <c r="E3709" s="41"/>
      <c r="F3709" s="75"/>
      <c r="G3709" s="41"/>
      <c r="H3709" s="108" t="s">
        <v>277</v>
      </c>
      <c r="I3709" s="16" t="s">
        <v>657</v>
      </c>
      <c r="J3709" s="79">
        <v>30000</v>
      </c>
      <c r="K3709" s="79"/>
      <c r="L3709" s="79">
        <v>30000</v>
      </c>
      <c r="M3709" s="63"/>
      <c r="N3709" s="79">
        <v>35773.629999999997</v>
      </c>
    </row>
    <row r="3710" spans="1:15">
      <c r="A3710" s="52"/>
      <c r="B3710" s="52"/>
      <c r="C3710" s="132"/>
      <c r="D3710" s="132"/>
      <c r="E3710" s="41"/>
      <c r="F3710" s="63"/>
      <c r="G3710" s="132"/>
      <c r="H3710" s="52"/>
      <c r="I3710" s="52"/>
      <c r="J3710" s="41"/>
      <c r="K3710" s="41"/>
      <c r="L3710" s="41"/>
      <c r="M3710" s="41"/>
      <c r="N3710" s="79"/>
    </row>
    <row r="3711" spans="1:15">
      <c r="A3711" s="52"/>
      <c r="B3711" s="52"/>
      <c r="C3711" s="132"/>
      <c r="D3711" s="132"/>
      <c r="E3711" s="41"/>
      <c r="F3711" s="63"/>
      <c r="G3711" s="132"/>
      <c r="H3711" s="52"/>
      <c r="I3711" s="52"/>
      <c r="J3711" s="41"/>
      <c r="K3711" s="41"/>
      <c r="L3711" s="41"/>
      <c r="M3711" s="41"/>
      <c r="N3711" s="79"/>
    </row>
    <row r="3712" spans="1:15" s="10" customFormat="1">
      <c r="A3712" s="52"/>
      <c r="B3712" s="52"/>
      <c r="C3712" s="115"/>
      <c r="D3712" s="115"/>
      <c r="E3712" s="115"/>
      <c r="F3712" s="77"/>
      <c r="G3712" s="115"/>
      <c r="H3712" s="52" t="s">
        <v>1289</v>
      </c>
      <c r="I3712" s="52" t="s">
        <v>1443</v>
      </c>
      <c r="J3712" s="41">
        <f>SUM(J3714:J3732)</f>
        <v>2097600</v>
      </c>
      <c r="K3712" s="41"/>
      <c r="L3712" s="41">
        <f>SUM(L3714:L3732)</f>
        <v>2266000</v>
      </c>
      <c r="M3712" s="63"/>
      <c r="N3712" s="41">
        <f>SUM(N3714:N3732)</f>
        <v>2044584.5700000003</v>
      </c>
      <c r="O3712" s="45"/>
    </row>
    <row r="3713" spans="1:15" s="10" customFormat="1">
      <c r="A3713" s="54"/>
      <c r="B3713" s="54"/>
      <c r="C3713" s="41"/>
      <c r="D3713" s="41"/>
      <c r="E3713" s="41"/>
      <c r="F3713" s="75"/>
      <c r="G3713" s="41"/>
      <c r="H3713" s="157" t="s">
        <v>12</v>
      </c>
      <c r="I3713" s="157" t="s">
        <v>994</v>
      </c>
      <c r="J3713" s="176" t="s">
        <v>660</v>
      </c>
      <c r="K3713" s="131"/>
      <c r="L3713" s="176" t="s">
        <v>7</v>
      </c>
      <c r="M3713" s="158"/>
      <c r="N3713" s="176" t="s">
        <v>7</v>
      </c>
      <c r="O3713" s="45"/>
    </row>
    <row r="3714" spans="1:15" s="10" customFormat="1">
      <c r="A3714" s="52"/>
      <c r="B3714" s="52"/>
      <c r="C3714" s="41"/>
      <c r="D3714" s="41"/>
      <c r="E3714" s="41"/>
      <c r="F3714" s="75"/>
      <c r="G3714" s="41"/>
      <c r="H3714" s="52" t="s">
        <v>1915</v>
      </c>
      <c r="I3714" s="52" t="s">
        <v>1353</v>
      </c>
      <c r="J3714" s="79">
        <v>275000</v>
      </c>
      <c r="K3714" s="79"/>
      <c r="L3714" s="79">
        <v>270000</v>
      </c>
      <c r="M3714" s="63"/>
      <c r="N3714" s="79">
        <v>298894.09000000003</v>
      </c>
      <c r="O3714" s="45"/>
    </row>
    <row r="3715" spans="1:15" s="10" customFormat="1">
      <c r="A3715" s="52"/>
      <c r="B3715" s="16"/>
      <c r="C3715" s="41"/>
      <c r="D3715" s="41"/>
      <c r="E3715" s="41"/>
      <c r="F3715" s="75"/>
      <c r="G3715" s="41"/>
      <c r="H3715" s="52"/>
      <c r="I3715" s="16"/>
      <c r="J3715" s="79">
        <v>0</v>
      </c>
      <c r="K3715" s="79"/>
      <c r="L3715" s="79">
        <v>0</v>
      </c>
      <c r="M3715" s="63"/>
      <c r="N3715" s="79">
        <v>0</v>
      </c>
      <c r="O3715" s="45"/>
    </row>
    <row r="3716" spans="1:15" s="10" customFormat="1">
      <c r="A3716" s="52"/>
      <c r="B3716" s="52"/>
      <c r="C3716" s="41"/>
      <c r="D3716" s="41"/>
      <c r="E3716" s="41"/>
      <c r="F3716" s="75"/>
      <c r="G3716" s="41"/>
      <c r="H3716" s="52" t="s">
        <v>1933</v>
      </c>
      <c r="I3716" s="52" t="s">
        <v>2171</v>
      </c>
      <c r="J3716" s="79">
        <v>1516800</v>
      </c>
      <c r="K3716" s="79"/>
      <c r="L3716" s="79">
        <v>1493000</v>
      </c>
      <c r="M3716" s="63"/>
      <c r="N3716" s="79">
        <v>1457271.35</v>
      </c>
      <c r="O3716" s="45"/>
    </row>
    <row r="3717" spans="1:15" s="10" customFormat="1">
      <c r="A3717" s="52"/>
      <c r="B3717" s="16"/>
      <c r="C3717" s="41"/>
      <c r="D3717" s="41"/>
      <c r="E3717" s="41"/>
      <c r="F3717" s="75"/>
      <c r="G3717" s="41"/>
      <c r="H3717" s="16"/>
      <c r="I3717" s="16"/>
      <c r="J3717" s="79">
        <v>0</v>
      </c>
      <c r="K3717" s="79"/>
      <c r="L3717" s="79">
        <v>0</v>
      </c>
      <c r="M3717" s="63"/>
      <c r="N3717" s="79">
        <v>0</v>
      </c>
      <c r="O3717" s="45"/>
    </row>
    <row r="3718" spans="1:15" s="10" customFormat="1">
      <c r="A3718" s="52"/>
      <c r="B3718" s="52"/>
      <c r="C3718" s="115"/>
      <c r="D3718" s="115"/>
      <c r="E3718" s="115"/>
      <c r="F3718" s="77"/>
      <c r="G3718" s="115"/>
      <c r="H3718" s="52" t="s">
        <v>1919</v>
      </c>
      <c r="I3718" s="52" t="s">
        <v>1026</v>
      </c>
      <c r="J3718" s="79">
        <v>27000</v>
      </c>
      <c r="K3718" s="79"/>
      <c r="L3718" s="79">
        <v>27000</v>
      </c>
      <c r="M3718" s="63"/>
      <c r="N3718" s="79">
        <v>25855.599999999999</v>
      </c>
      <c r="O3718" s="45"/>
    </row>
    <row r="3719" spans="1:15" s="10" customFormat="1">
      <c r="A3719" s="62"/>
      <c r="B3719" s="16"/>
      <c r="C3719" s="115"/>
      <c r="D3719" s="115"/>
      <c r="E3719" s="115"/>
      <c r="F3719" s="77"/>
      <c r="G3719" s="115"/>
      <c r="H3719" s="52"/>
      <c r="I3719" s="16"/>
      <c r="J3719" s="79">
        <v>0</v>
      </c>
      <c r="K3719" s="79"/>
      <c r="L3719" s="79">
        <v>0</v>
      </c>
      <c r="M3719" s="63"/>
      <c r="N3719" s="79">
        <v>0</v>
      </c>
      <c r="O3719" s="45"/>
    </row>
    <row r="3720" spans="1:15" s="10" customFormat="1">
      <c r="A3720" s="50"/>
      <c r="B3720" s="52"/>
      <c r="C3720" s="115"/>
      <c r="D3720" s="115"/>
      <c r="E3720" s="115"/>
      <c r="F3720" s="77"/>
      <c r="G3720" s="115"/>
      <c r="H3720" s="52" t="s">
        <v>1920</v>
      </c>
      <c r="I3720" s="52" t="s">
        <v>1358</v>
      </c>
      <c r="J3720" s="79">
        <v>6800</v>
      </c>
      <c r="K3720" s="79"/>
      <c r="L3720" s="79">
        <v>8000</v>
      </c>
      <c r="M3720" s="63"/>
      <c r="N3720" s="79">
        <v>4185.24</v>
      </c>
      <c r="O3720" s="45"/>
    </row>
    <row r="3721" spans="1:15" s="10" customFormat="1">
      <c r="A3721" s="62"/>
      <c r="B3721" s="16"/>
      <c r="C3721" s="115"/>
      <c r="D3721" s="115"/>
      <c r="E3721" s="115"/>
      <c r="F3721" s="77"/>
      <c r="G3721" s="115"/>
      <c r="H3721" s="62"/>
      <c r="I3721" s="16"/>
      <c r="J3721" s="79">
        <v>0</v>
      </c>
      <c r="K3721" s="79"/>
      <c r="L3721" s="79">
        <v>0</v>
      </c>
      <c r="M3721" s="63"/>
      <c r="N3721" s="79">
        <v>0</v>
      </c>
      <c r="O3721" s="45"/>
    </row>
    <row r="3722" spans="1:15" s="10" customFormat="1">
      <c r="A3722" s="52"/>
      <c r="B3722" s="52"/>
      <c r="C3722" s="115"/>
      <c r="D3722" s="115"/>
      <c r="E3722" s="115"/>
      <c r="F3722" s="77"/>
      <c r="G3722" s="115"/>
      <c r="H3722" s="50" t="s">
        <v>1922</v>
      </c>
      <c r="I3722" s="52" t="s">
        <v>1787</v>
      </c>
      <c r="J3722" s="79">
        <v>54200</v>
      </c>
      <c r="K3722" s="79"/>
      <c r="L3722" s="79">
        <v>76200</v>
      </c>
      <c r="M3722" s="63"/>
      <c r="N3722" s="79">
        <v>51633.279999999999</v>
      </c>
      <c r="O3722" s="45"/>
    </row>
    <row r="3723" spans="1:15" s="10" customFormat="1">
      <c r="A3723" s="52"/>
      <c r="B3723" s="16"/>
      <c r="C3723" s="115"/>
      <c r="D3723" s="115"/>
      <c r="E3723" s="115"/>
      <c r="F3723" s="77"/>
      <c r="G3723" s="115"/>
      <c r="H3723" s="62"/>
      <c r="I3723" s="16"/>
      <c r="J3723" s="79">
        <v>0</v>
      </c>
      <c r="K3723" s="79"/>
      <c r="L3723" s="79">
        <v>0</v>
      </c>
      <c r="M3723" s="63"/>
      <c r="N3723" s="79">
        <v>0</v>
      </c>
      <c r="O3723" s="45"/>
    </row>
    <row r="3724" spans="1:15" s="10" customFormat="1">
      <c r="A3724" s="52"/>
      <c r="B3724" s="52"/>
      <c r="C3724" s="115"/>
      <c r="D3724" s="115"/>
      <c r="E3724" s="115"/>
      <c r="F3724" s="77"/>
      <c r="G3724" s="115"/>
      <c r="H3724" s="52" t="s">
        <v>1923</v>
      </c>
      <c r="I3724" s="52" t="s">
        <v>1788</v>
      </c>
      <c r="J3724" s="79">
        <v>32000</v>
      </c>
      <c r="K3724" s="79"/>
      <c r="L3724" s="79">
        <v>38000</v>
      </c>
      <c r="M3724" s="63"/>
      <c r="N3724" s="79">
        <v>31722.25</v>
      </c>
      <c r="O3724" s="45"/>
    </row>
    <row r="3725" spans="1:15" s="10" customFormat="1">
      <c r="A3725" s="52"/>
      <c r="B3725" s="16"/>
      <c r="C3725" s="115"/>
      <c r="D3725" s="115"/>
      <c r="E3725" s="115"/>
      <c r="F3725" s="77"/>
      <c r="G3725" s="115"/>
      <c r="H3725" s="52"/>
      <c r="I3725" s="16"/>
      <c r="J3725" s="79">
        <v>0</v>
      </c>
      <c r="K3725" s="79"/>
      <c r="L3725" s="79">
        <v>0</v>
      </c>
      <c r="M3725" s="63"/>
      <c r="N3725" s="79">
        <v>0</v>
      </c>
      <c r="O3725" s="45"/>
    </row>
    <row r="3726" spans="1:15" s="10" customFormat="1">
      <c r="A3726" s="52"/>
      <c r="B3726" s="52"/>
      <c r="C3726" s="41"/>
      <c r="D3726" s="41"/>
      <c r="E3726" s="41"/>
      <c r="F3726" s="75"/>
      <c r="G3726" s="41"/>
      <c r="H3726" s="52" t="s">
        <v>1925</v>
      </c>
      <c r="I3726" s="52" t="s">
        <v>1789</v>
      </c>
      <c r="J3726" s="79">
        <v>1500</v>
      </c>
      <c r="K3726" s="79"/>
      <c r="L3726" s="79">
        <v>1500</v>
      </c>
      <c r="M3726" s="63"/>
      <c r="N3726" s="79">
        <v>0</v>
      </c>
      <c r="O3726" s="45"/>
    </row>
    <row r="3727" spans="1:15" s="10" customFormat="1">
      <c r="A3727" s="50"/>
      <c r="B3727" s="52"/>
      <c r="C3727" s="104"/>
      <c r="D3727" s="104"/>
      <c r="E3727" s="104"/>
      <c r="F3727" s="47"/>
      <c r="G3727" s="104"/>
      <c r="H3727" s="52"/>
      <c r="I3727" s="16"/>
      <c r="J3727" s="79">
        <v>0</v>
      </c>
      <c r="K3727" s="79"/>
      <c r="L3727" s="79">
        <v>0</v>
      </c>
      <c r="M3727" s="63"/>
      <c r="N3727" s="79">
        <v>0</v>
      </c>
      <c r="O3727" s="45"/>
    </row>
    <row r="3728" spans="1:15" s="10" customFormat="1">
      <c r="A3728" s="50"/>
      <c r="B3728" s="52"/>
      <c r="C3728" s="104"/>
      <c r="D3728" s="104"/>
      <c r="E3728" s="104"/>
      <c r="F3728" s="47"/>
      <c r="G3728" s="104"/>
      <c r="H3728" s="52" t="s">
        <v>1926</v>
      </c>
      <c r="I3728" s="52" t="s">
        <v>1364</v>
      </c>
      <c r="J3728" s="79">
        <v>6000</v>
      </c>
      <c r="K3728" s="79"/>
      <c r="L3728" s="79">
        <v>8000</v>
      </c>
      <c r="M3728" s="63"/>
      <c r="N3728" s="79">
        <v>3725.03</v>
      </c>
      <c r="O3728" s="45"/>
    </row>
    <row r="3729" spans="1:15" s="10" customFormat="1">
      <c r="A3729" s="50"/>
      <c r="B3729" s="52"/>
      <c r="C3729" s="41"/>
      <c r="D3729" s="41"/>
      <c r="E3729" s="41"/>
      <c r="F3729" s="75"/>
      <c r="G3729" s="41"/>
      <c r="H3729" s="59"/>
      <c r="I3729" s="60"/>
      <c r="J3729" s="79">
        <v>0</v>
      </c>
      <c r="K3729" s="79"/>
      <c r="L3729" s="79">
        <v>0</v>
      </c>
      <c r="M3729" s="63"/>
      <c r="N3729" s="79">
        <v>0</v>
      </c>
      <c r="O3729" s="45"/>
    </row>
    <row r="3730" spans="1:15" s="10" customFormat="1">
      <c r="A3730" s="62"/>
      <c r="B3730" s="16"/>
      <c r="C3730" s="136"/>
      <c r="D3730" s="136"/>
      <c r="E3730" s="136"/>
      <c r="F3730" s="76"/>
      <c r="G3730" s="136"/>
      <c r="H3730" s="50" t="s">
        <v>1939</v>
      </c>
      <c r="I3730" s="52" t="s">
        <v>1790</v>
      </c>
      <c r="J3730" s="79">
        <v>8300</v>
      </c>
      <c r="K3730" s="79"/>
      <c r="L3730" s="79">
        <v>8300</v>
      </c>
      <c r="M3730" s="63"/>
      <c r="N3730" s="79">
        <v>7581.62</v>
      </c>
      <c r="O3730" s="45"/>
    </row>
    <row r="3731" spans="1:15" s="10" customFormat="1">
      <c r="A3731" s="62"/>
      <c r="B3731" s="16"/>
      <c r="C3731" s="136"/>
      <c r="D3731" s="136"/>
      <c r="E3731" s="136"/>
      <c r="F3731" s="76"/>
      <c r="G3731" s="136"/>
      <c r="H3731" s="50"/>
      <c r="I3731" s="52"/>
      <c r="J3731" s="79">
        <v>0</v>
      </c>
      <c r="K3731" s="79"/>
      <c r="L3731" s="79">
        <v>0</v>
      </c>
      <c r="M3731" s="63"/>
      <c r="N3731" s="79">
        <v>0</v>
      </c>
      <c r="O3731" s="45"/>
    </row>
    <row r="3732" spans="1:15" s="10" customFormat="1">
      <c r="A3732" s="62"/>
      <c r="B3732" s="16"/>
      <c r="C3732" s="136"/>
      <c r="D3732" s="136"/>
      <c r="E3732" s="136"/>
      <c r="F3732" s="76"/>
      <c r="G3732" s="136"/>
      <c r="H3732" s="52" t="s">
        <v>277</v>
      </c>
      <c r="I3732" s="52" t="s">
        <v>2043</v>
      </c>
      <c r="J3732" s="79">
        <v>170000</v>
      </c>
      <c r="K3732" s="79"/>
      <c r="L3732" s="79">
        <v>336000</v>
      </c>
      <c r="M3732" s="63"/>
      <c r="N3732" s="79">
        <v>163716.10999999999</v>
      </c>
      <c r="O3732" s="45"/>
    </row>
    <row r="3733" spans="1:15">
      <c r="A3733" s="52"/>
      <c r="B3733" s="52"/>
      <c r="C3733" s="132"/>
      <c r="D3733" s="132"/>
      <c r="E3733" s="41"/>
      <c r="F3733" s="63"/>
      <c r="G3733" s="132"/>
      <c r="H3733" s="52"/>
      <c r="I3733" s="52"/>
      <c r="J3733" s="41"/>
      <c r="K3733" s="41"/>
      <c r="L3733" s="41"/>
      <c r="M3733" s="41"/>
      <c r="N3733" s="79"/>
    </row>
    <row r="3734" spans="1:15">
      <c r="A3734" s="52"/>
      <c r="B3734" s="52" t="s">
        <v>1741</v>
      </c>
      <c r="C3734" s="110">
        <f>SUM(C3736,C3831)</f>
        <v>10370000</v>
      </c>
      <c r="D3734" s="110"/>
      <c r="E3734" s="110">
        <f>SUM(E3736,E3831)</f>
        <v>9872000</v>
      </c>
      <c r="F3734" s="63"/>
      <c r="G3734" s="110">
        <f>SUM(G3736,G3831)</f>
        <v>10727472.59</v>
      </c>
      <c r="H3734" s="52"/>
      <c r="I3734" s="52" t="s">
        <v>1741</v>
      </c>
      <c r="J3734" s="41">
        <f>SUM(J3736,J3831,J3863)</f>
        <v>23603500</v>
      </c>
      <c r="K3734" s="41"/>
      <c r="L3734" s="41">
        <f>SUM(L3736,L3831,L3863)</f>
        <v>21267200</v>
      </c>
      <c r="M3734" s="63"/>
      <c r="N3734" s="41">
        <f>SUM(N3736,N3831,N3863)</f>
        <v>18261258.609999999</v>
      </c>
    </row>
    <row r="3735" spans="1:15">
      <c r="A3735" s="37" t="s">
        <v>1306</v>
      </c>
      <c r="B3735" s="129" t="s">
        <v>8</v>
      </c>
      <c r="C3735" s="129" t="s">
        <v>8</v>
      </c>
      <c r="D3735" s="104"/>
      <c r="E3735" s="47"/>
      <c r="F3735" s="129" t="s">
        <v>8</v>
      </c>
      <c r="G3735" s="129" t="s">
        <v>8</v>
      </c>
      <c r="H3735" s="129" t="s">
        <v>8</v>
      </c>
      <c r="I3735" s="129" t="s">
        <v>8</v>
      </c>
      <c r="J3735" s="129" t="s">
        <v>8</v>
      </c>
      <c r="K3735" s="129"/>
      <c r="L3735" s="48"/>
      <c r="M3735" s="129" t="s">
        <v>8</v>
      </c>
      <c r="N3735" s="104" t="s">
        <v>8</v>
      </c>
    </row>
    <row r="3736" spans="1:15" s="4" customFormat="1">
      <c r="A3736" s="52" t="s">
        <v>2030</v>
      </c>
      <c r="B3736" s="52" t="s">
        <v>1742</v>
      </c>
      <c r="C3736" s="52">
        <f>SUM(C3738,C3768,C3808)</f>
        <v>8880000</v>
      </c>
      <c r="D3736" s="52"/>
      <c r="E3736" s="52">
        <f>SUM(E3738,E3768,E3808)</f>
        <v>7980000</v>
      </c>
      <c r="F3736" s="63"/>
      <c r="G3736" s="52">
        <f>SUM(G3738,G3768,G3808)</f>
        <v>8990259.709999999</v>
      </c>
      <c r="H3736" s="52" t="s">
        <v>1282</v>
      </c>
      <c r="I3736" s="52" t="s">
        <v>1742</v>
      </c>
      <c r="J3736" s="141">
        <v>13132700</v>
      </c>
      <c r="K3736" s="141"/>
      <c r="L3736" s="141">
        <v>11748400</v>
      </c>
      <c r="M3736" s="63"/>
      <c r="N3736" s="141">
        <v>9917523.3599999994</v>
      </c>
      <c r="O3736" s="23"/>
    </row>
    <row r="3737" spans="1:15">
      <c r="A3737" s="157" t="s">
        <v>12</v>
      </c>
      <c r="B3737" s="157" t="s">
        <v>994</v>
      </c>
      <c r="C3737" s="176" t="s">
        <v>660</v>
      </c>
      <c r="D3737" s="131"/>
      <c r="E3737" s="176" t="s">
        <v>7</v>
      </c>
      <c r="F3737" s="158"/>
      <c r="G3737" s="176" t="s">
        <v>7</v>
      </c>
      <c r="H3737" s="157" t="s">
        <v>12</v>
      </c>
      <c r="I3737" s="157" t="s">
        <v>994</v>
      </c>
      <c r="J3737" s="176" t="s">
        <v>660</v>
      </c>
      <c r="K3737" s="131"/>
      <c r="L3737" s="176" t="s">
        <v>7</v>
      </c>
      <c r="M3737" s="158"/>
      <c r="N3737" s="176" t="s">
        <v>7</v>
      </c>
    </row>
    <row r="3738" spans="1:15" s="4" customFormat="1">
      <c r="A3738" s="16">
        <v>221</v>
      </c>
      <c r="B3738" s="16" t="s">
        <v>1163</v>
      </c>
      <c r="C3738" s="110">
        <f>SUM(C3740:C3742)</f>
        <v>350000</v>
      </c>
      <c r="D3738" s="110"/>
      <c r="E3738" s="110">
        <f>SUM(E3740:E3742)</f>
        <v>445000</v>
      </c>
      <c r="F3738" s="63"/>
      <c r="G3738" s="110">
        <f>SUM(G3740:G3742)</f>
        <v>308867.7</v>
      </c>
      <c r="H3738" s="16">
        <v>721</v>
      </c>
      <c r="I3738" s="16" t="s">
        <v>1163</v>
      </c>
      <c r="J3738" s="41">
        <f>SUM(J3740:J3766)</f>
        <v>1756900</v>
      </c>
      <c r="K3738" s="41"/>
      <c r="L3738" s="41">
        <f>SUM(L3740:L3766)</f>
        <v>1583700</v>
      </c>
      <c r="M3738" s="63"/>
      <c r="N3738" s="41">
        <f>SUM(N3740:N3766)</f>
        <v>1629435.7700000003</v>
      </c>
      <c r="O3738" s="23"/>
    </row>
    <row r="3739" spans="1:15">
      <c r="A3739" s="157" t="s">
        <v>12</v>
      </c>
      <c r="B3739" s="157" t="s">
        <v>994</v>
      </c>
      <c r="C3739" s="176" t="s">
        <v>660</v>
      </c>
      <c r="D3739" s="131"/>
      <c r="E3739" s="176" t="s">
        <v>7</v>
      </c>
      <c r="F3739" s="158"/>
      <c r="G3739" s="176" t="s">
        <v>7</v>
      </c>
      <c r="H3739" s="157" t="s">
        <v>12</v>
      </c>
      <c r="I3739" s="157" t="s">
        <v>994</v>
      </c>
      <c r="J3739" s="176" t="s">
        <v>660</v>
      </c>
      <c r="K3739" s="131"/>
      <c r="L3739" s="176" t="s">
        <v>7</v>
      </c>
      <c r="M3739" s="158"/>
      <c r="N3739" s="176" t="s">
        <v>7</v>
      </c>
    </row>
    <row r="3740" spans="1:15" s="4" customFormat="1">
      <c r="A3740" s="52" t="s">
        <v>1916</v>
      </c>
      <c r="B3740" s="16" t="s">
        <v>1743</v>
      </c>
      <c r="C3740" s="79">
        <v>50000</v>
      </c>
      <c r="D3740" s="79"/>
      <c r="E3740" s="132">
        <v>45000</v>
      </c>
      <c r="F3740" s="63"/>
      <c r="G3740" s="79">
        <v>39905</v>
      </c>
      <c r="H3740" s="52" t="s">
        <v>1915</v>
      </c>
      <c r="I3740" s="16" t="s">
        <v>1353</v>
      </c>
      <c r="J3740" s="79">
        <v>747600</v>
      </c>
      <c r="K3740" s="79"/>
      <c r="L3740" s="79">
        <v>529000</v>
      </c>
      <c r="M3740" s="63"/>
      <c r="N3740" s="79">
        <v>525187.04</v>
      </c>
      <c r="O3740" s="23"/>
    </row>
    <row r="3741" spans="1:15" s="4" customFormat="1">
      <c r="A3741" s="52"/>
      <c r="B3741" s="16"/>
      <c r="C3741" s="79">
        <v>0</v>
      </c>
      <c r="D3741" s="79"/>
      <c r="E3741" s="132">
        <v>0</v>
      </c>
      <c r="F3741" s="63"/>
      <c r="G3741" s="79">
        <v>0</v>
      </c>
      <c r="H3741" s="52"/>
      <c r="I3741" s="16"/>
      <c r="J3741" s="79">
        <v>0</v>
      </c>
      <c r="K3741" s="79"/>
      <c r="L3741" s="79">
        <v>0</v>
      </c>
      <c r="M3741" s="63"/>
      <c r="N3741" s="79">
        <v>0</v>
      </c>
      <c r="O3741" s="23"/>
    </row>
    <row r="3742" spans="1:15">
      <c r="A3742" s="50" t="s">
        <v>997</v>
      </c>
      <c r="B3742" s="16" t="s">
        <v>1744</v>
      </c>
      <c r="C3742" s="79">
        <v>300000</v>
      </c>
      <c r="D3742" s="79"/>
      <c r="E3742" s="132">
        <v>400000</v>
      </c>
      <c r="F3742" s="63"/>
      <c r="G3742" s="79">
        <v>268962.7</v>
      </c>
      <c r="H3742" s="50" t="s">
        <v>1932</v>
      </c>
      <c r="I3742" s="16" t="s">
        <v>740</v>
      </c>
      <c r="J3742" s="79">
        <v>75000</v>
      </c>
      <c r="K3742" s="79"/>
      <c r="L3742" s="79">
        <v>95000</v>
      </c>
      <c r="M3742" s="63"/>
      <c r="N3742" s="79">
        <v>81364.14</v>
      </c>
    </row>
    <row r="3743" spans="1:15" s="4" customFormat="1">
      <c r="A3743" s="50"/>
      <c r="B3743" s="16"/>
      <c r="C3743" s="41"/>
      <c r="D3743" s="41"/>
      <c r="E3743" s="41"/>
      <c r="F3743" s="75"/>
      <c r="G3743" s="41">
        <v>0</v>
      </c>
      <c r="H3743" s="50"/>
      <c r="I3743" s="16"/>
      <c r="J3743" s="79">
        <v>0</v>
      </c>
      <c r="K3743" s="79"/>
      <c r="L3743" s="79">
        <v>0</v>
      </c>
      <c r="M3743" s="63"/>
      <c r="N3743" s="79">
        <v>0</v>
      </c>
      <c r="O3743" s="23"/>
    </row>
    <row r="3744" spans="1:15">
      <c r="A3744" s="50"/>
      <c r="C3744" s="41"/>
      <c r="D3744" s="41"/>
      <c r="E3744" s="41"/>
      <c r="F3744" s="75"/>
      <c r="G3744" s="41"/>
      <c r="H3744" s="52" t="s">
        <v>1916</v>
      </c>
      <c r="I3744" s="16" t="s">
        <v>741</v>
      </c>
      <c r="J3744" s="79">
        <v>4800</v>
      </c>
      <c r="K3744" s="79"/>
      <c r="L3744" s="79">
        <v>10200</v>
      </c>
      <c r="M3744" s="63"/>
      <c r="N3744" s="79">
        <v>4652.24</v>
      </c>
    </row>
    <row r="3745" spans="1:15" s="4" customFormat="1">
      <c r="A3745" s="52"/>
      <c r="B3745" s="16"/>
      <c r="C3745" s="41"/>
      <c r="D3745" s="41"/>
      <c r="E3745" s="41"/>
      <c r="F3745" s="75"/>
      <c r="G3745" s="41"/>
      <c r="H3745" s="52"/>
      <c r="I3745" s="16"/>
      <c r="J3745" s="79">
        <v>0</v>
      </c>
      <c r="K3745" s="79"/>
      <c r="L3745" s="79">
        <v>0</v>
      </c>
      <c r="M3745" s="63"/>
      <c r="N3745" s="79">
        <v>0</v>
      </c>
      <c r="O3745" s="23"/>
    </row>
    <row r="3746" spans="1:15">
      <c r="A3746" s="52"/>
      <c r="C3746" s="41"/>
      <c r="D3746" s="41"/>
      <c r="E3746" s="41"/>
      <c r="F3746" s="75"/>
      <c r="G3746" s="41"/>
      <c r="H3746" s="52" t="s">
        <v>1917</v>
      </c>
      <c r="I3746" s="16" t="s">
        <v>1355</v>
      </c>
      <c r="J3746" s="79">
        <v>125300</v>
      </c>
      <c r="K3746" s="79"/>
      <c r="L3746" s="79">
        <v>89000</v>
      </c>
      <c r="M3746" s="63"/>
      <c r="N3746" s="79">
        <v>142405.20000000001</v>
      </c>
    </row>
    <row r="3747" spans="1:15" s="4" customFormat="1">
      <c r="A3747" s="52"/>
      <c r="B3747" s="16"/>
      <c r="C3747" s="41"/>
      <c r="D3747" s="41"/>
      <c r="E3747" s="41"/>
      <c r="F3747" s="75"/>
      <c r="G3747" s="41"/>
      <c r="H3747" s="52"/>
      <c r="I3747" s="16"/>
      <c r="J3747" s="79">
        <v>0</v>
      </c>
      <c r="K3747" s="79"/>
      <c r="L3747" s="79">
        <v>0</v>
      </c>
      <c r="M3747" s="63"/>
      <c r="N3747" s="79">
        <v>0</v>
      </c>
      <c r="O3747" s="23"/>
    </row>
    <row r="3748" spans="1:15">
      <c r="A3748" s="52"/>
      <c r="C3748" s="115"/>
      <c r="D3748" s="115"/>
      <c r="E3748" s="115"/>
      <c r="F3748" s="77"/>
      <c r="G3748" s="115"/>
      <c r="H3748" s="52" t="s">
        <v>1918</v>
      </c>
      <c r="I3748" s="16" t="s">
        <v>1357</v>
      </c>
      <c r="J3748" s="79">
        <v>17400</v>
      </c>
      <c r="K3748" s="79"/>
      <c r="L3748" s="79">
        <v>12800</v>
      </c>
      <c r="M3748" s="63"/>
      <c r="N3748" s="79">
        <v>16369.29</v>
      </c>
    </row>
    <row r="3749" spans="1:15" s="4" customFormat="1">
      <c r="A3749" s="52"/>
      <c r="B3749" s="16"/>
      <c r="C3749" s="41"/>
      <c r="D3749" s="41"/>
      <c r="E3749" s="41"/>
      <c r="F3749" s="75"/>
      <c r="G3749" s="41"/>
      <c r="H3749" s="52"/>
      <c r="I3749" s="16"/>
      <c r="J3749" s="79">
        <v>0</v>
      </c>
      <c r="K3749" s="79"/>
      <c r="L3749" s="79">
        <v>0</v>
      </c>
      <c r="M3749" s="63"/>
      <c r="N3749" s="79">
        <v>0</v>
      </c>
      <c r="O3749" s="23"/>
    </row>
    <row r="3750" spans="1:15" s="4" customFormat="1">
      <c r="A3750" s="52"/>
      <c r="B3750" s="16"/>
      <c r="C3750" s="115"/>
      <c r="D3750" s="115"/>
      <c r="E3750" s="115"/>
      <c r="F3750" s="77"/>
      <c r="G3750" s="115"/>
      <c r="H3750" s="52" t="s">
        <v>1919</v>
      </c>
      <c r="I3750" s="16" t="s">
        <v>1026</v>
      </c>
      <c r="J3750" s="79">
        <v>148000</v>
      </c>
      <c r="K3750" s="79"/>
      <c r="L3750" s="79">
        <v>148000</v>
      </c>
      <c r="M3750" s="63"/>
      <c r="N3750" s="79">
        <v>161094.68</v>
      </c>
      <c r="O3750" s="23"/>
    </row>
    <row r="3751" spans="1:15" s="4" customFormat="1">
      <c r="A3751" s="52"/>
      <c r="B3751" s="16"/>
      <c r="C3751" s="41"/>
      <c r="D3751" s="41"/>
      <c r="E3751" s="41"/>
      <c r="F3751" s="75"/>
      <c r="G3751" s="41"/>
      <c r="H3751" s="52"/>
      <c r="I3751" s="16"/>
      <c r="J3751" s="79">
        <v>0</v>
      </c>
      <c r="K3751" s="79"/>
      <c r="L3751" s="79">
        <v>0</v>
      </c>
      <c r="M3751" s="63"/>
      <c r="N3751" s="79">
        <v>0</v>
      </c>
      <c r="O3751" s="23"/>
    </row>
    <row r="3752" spans="1:15">
      <c r="A3752" s="52"/>
      <c r="C3752" s="115"/>
      <c r="D3752" s="115"/>
      <c r="E3752" s="115"/>
      <c r="F3752" s="77"/>
      <c r="G3752" s="115"/>
      <c r="H3752" s="52" t="s">
        <v>1920</v>
      </c>
      <c r="I3752" s="16" t="s">
        <v>1358</v>
      </c>
      <c r="J3752" s="79">
        <v>6700</v>
      </c>
      <c r="K3752" s="79"/>
      <c r="L3752" s="79">
        <v>6000</v>
      </c>
      <c r="M3752" s="63"/>
      <c r="N3752" s="79">
        <v>5231.03</v>
      </c>
    </row>
    <row r="3753" spans="1:15">
      <c r="A3753" s="52"/>
      <c r="C3753" s="115"/>
      <c r="D3753" s="115"/>
      <c r="E3753" s="115"/>
      <c r="F3753" s="77"/>
      <c r="G3753" s="115"/>
      <c r="H3753" s="52"/>
      <c r="I3753" s="16"/>
      <c r="J3753" s="79">
        <v>0</v>
      </c>
      <c r="K3753" s="79"/>
      <c r="L3753" s="79">
        <v>0</v>
      </c>
      <c r="M3753" s="63"/>
      <c r="N3753" s="79">
        <v>0</v>
      </c>
    </row>
    <row r="3754" spans="1:15">
      <c r="A3754" s="56"/>
      <c r="C3754" s="137"/>
      <c r="D3754" s="137"/>
      <c r="E3754" s="137"/>
      <c r="F3754" s="138"/>
      <c r="G3754" s="137"/>
      <c r="H3754" s="56" t="s">
        <v>1922</v>
      </c>
      <c r="I3754" s="16" t="s">
        <v>1360</v>
      </c>
      <c r="J3754" s="79">
        <v>89400</v>
      </c>
      <c r="K3754" s="79"/>
      <c r="L3754" s="79">
        <v>78000</v>
      </c>
      <c r="M3754" s="63"/>
      <c r="N3754" s="79">
        <v>85192.960000000006</v>
      </c>
    </row>
    <row r="3755" spans="1:15">
      <c r="C3755" s="41"/>
      <c r="D3755" s="41"/>
      <c r="E3755" s="41"/>
      <c r="F3755" s="75"/>
      <c r="G3755" s="41"/>
      <c r="H3755" s="52"/>
      <c r="I3755" s="16"/>
      <c r="J3755" s="79">
        <v>0</v>
      </c>
      <c r="K3755" s="79"/>
      <c r="L3755" s="79">
        <v>0</v>
      </c>
      <c r="M3755" s="63"/>
      <c r="N3755" s="79">
        <v>0</v>
      </c>
    </row>
    <row r="3756" spans="1:15" s="4" customFormat="1">
      <c r="A3756" s="52"/>
      <c r="B3756" s="16"/>
      <c r="C3756" s="115"/>
      <c r="D3756" s="115"/>
      <c r="E3756" s="115"/>
      <c r="F3756" s="77"/>
      <c r="G3756" s="115"/>
      <c r="H3756" s="52" t="s">
        <v>1923</v>
      </c>
      <c r="I3756" s="16" t="s">
        <v>1361</v>
      </c>
      <c r="J3756" s="79">
        <v>53900</v>
      </c>
      <c r="K3756" s="79"/>
      <c r="L3756" s="79">
        <v>54000</v>
      </c>
      <c r="M3756" s="63"/>
      <c r="N3756" s="79">
        <v>53340.07</v>
      </c>
      <c r="O3756" s="23"/>
    </row>
    <row r="3757" spans="1:15">
      <c r="A3757" s="52"/>
      <c r="C3757" s="41"/>
      <c r="D3757" s="41"/>
      <c r="E3757" s="41"/>
      <c r="F3757" s="75"/>
      <c r="G3757" s="41"/>
      <c r="H3757" s="50"/>
      <c r="I3757" s="16"/>
      <c r="J3757" s="79">
        <v>0</v>
      </c>
      <c r="K3757" s="79"/>
      <c r="L3757" s="79">
        <v>0</v>
      </c>
      <c r="M3757" s="63"/>
      <c r="N3757" s="79">
        <v>0</v>
      </c>
    </row>
    <row r="3758" spans="1:15">
      <c r="A3758" s="52"/>
      <c r="C3758" s="115"/>
      <c r="D3758" s="115"/>
      <c r="E3758" s="115"/>
      <c r="F3758" s="77"/>
      <c r="G3758" s="115"/>
      <c r="H3758" s="52" t="s">
        <v>1924</v>
      </c>
      <c r="I3758" s="16" t="s">
        <v>648</v>
      </c>
      <c r="J3758" s="79">
        <v>100</v>
      </c>
      <c r="K3758" s="79"/>
      <c r="L3758" s="79">
        <v>100</v>
      </c>
      <c r="M3758" s="63"/>
      <c r="N3758" s="79">
        <v>68.569999999999993</v>
      </c>
    </row>
    <row r="3759" spans="1:15">
      <c r="A3759" s="52"/>
      <c r="C3759" s="115"/>
      <c r="D3759" s="115"/>
      <c r="E3759" s="115"/>
      <c r="F3759" s="77"/>
      <c r="G3759" s="115"/>
      <c r="H3759" s="52"/>
      <c r="I3759" s="16"/>
      <c r="J3759" s="79">
        <v>0</v>
      </c>
      <c r="K3759" s="79"/>
      <c r="L3759" s="79">
        <v>0</v>
      </c>
      <c r="M3759" s="63"/>
      <c r="N3759" s="79">
        <v>0</v>
      </c>
    </row>
    <row r="3760" spans="1:15">
      <c r="A3760" s="52"/>
      <c r="C3760" s="115"/>
      <c r="D3760" s="115"/>
      <c r="E3760" s="115"/>
      <c r="F3760" s="77"/>
      <c r="G3760" s="115"/>
      <c r="H3760" s="52" t="s">
        <v>1926</v>
      </c>
      <c r="I3760" s="16" t="s">
        <v>1364</v>
      </c>
      <c r="J3760" s="79">
        <v>10000</v>
      </c>
      <c r="K3760" s="79"/>
      <c r="L3760" s="79">
        <v>11500</v>
      </c>
      <c r="M3760" s="63"/>
      <c r="N3760" s="79">
        <v>9506.9599999999991</v>
      </c>
    </row>
    <row r="3761" spans="1:14">
      <c r="A3761" s="52"/>
      <c r="C3761" s="115"/>
      <c r="D3761" s="115"/>
      <c r="E3761" s="115"/>
      <c r="F3761" s="77"/>
      <c r="G3761" s="115"/>
      <c r="H3761" s="52"/>
      <c r="I3761" s="16"/>
      <c r="J3761" s="79">
        <v>0</v>
      </c>
      <c r="K3761" s="79"/>
      <c r="L3761" s="79">
        <v>0</v>
      </c>
      <c r="M3761" s="63"/>
      <c r="N3761" s="79">
        <v>0</v>
      </c>
    </row>
    <row r="3762" spans="1:14">
      <c r="A3762" s="52"/>
      <c r="C3762" s="115"/>
      <c r="D3762" s="115"/>
      <c r="E3762" s="115"/>
      <c r="F3762" s="77"/>
      <c r="G3762" s="115"/>
      <c r="H3762" s="52" t="s">
        <v>1927</v>
      </c>
      <c r="I3762" s="16" t="s">
        <v>818</v>
      </c>
      <c r="J3762" s="79">
        <v>100</v>
      </c>
      <c r="K3762" s="79"/>
      <c r="L3762" s="79">
        <v>100</v>
      </c>
      <c r="M3762" s="63"/>
      <c r="N3762" s="79">
        <v>138.84</v>
      </c>
    </row>
    <row r="3763" spans="1:14">
      <c r="A3763" s="52"/>
      <c r="C3763" s="115"/>
      <c r="D3763" s="115"/>
      <c r="E3763" s="115"/>
      <c r="F3763" s="77"/>
      <c r="G3763" s="115"/>
      <c r="H3763" s="52"/>
      <c r="I3763" s="16"/>
      <c r="J3763" s="79">
        <v>0</v>
      </c>
      <c r="K3763" s="79"/>
      <c r="L3763" s="79">
        <v>0</v>
      </c>
      <c r="M3763" s="63"/>
      <c r="N3763" s="79">
        <v>0</v>
      </c>
    </row>
    <row r="3764" spans="1:14">
      <c r="A3764" s="52"/>
      <c r="C3764" s="115"/>
      <c r="D3764" s="115"/>
      <c r="E3764" s="115"/>
      <c r="F3764" s="77"/>
      <c r="G3764" s="115"/>
      <c r="H3764" s="52" t="s">
        <v>1526</v>
      </c>
      <c r="I3764" s="16" t="s">
        <v>109</v>
      </c>
      <c r="J3764" s="79">
        <v>74800</v>
      </c>
      <c r="K3764" s="79"/>
      <c r="L3764" s="79">
        <v>60000</v>
      </c>
      <c r="M3764" s="63"/>
      <c r="N3764" s="79">
        <v>71280.56</v>
      </c>
    </row>
    <row r="3765" spans="1:14">
      <c r="A3765" s="52"/>
      <c r="C3765" s="41"/>
      <c r="D3765" s="41"/>
      <c r="E3765" s="41"/>
      <c r="F3765" s="75"/>
      <c r="G3765" s="41"/>
      <c r="H3765" s="52" t="s">
        <v>1928</v>
      </c>
      <c r="I3765" s="16" t="s">
        <v>1366</v>
      </c>
      <c r="J3765" s="79">
        <v>103800</v>
      </c>
      <c r="K3765" s="79"/>
      <c r="L3765" s="79">
        <v>90000</v>
      </c>
      <c r="M3765" s="63"/>
      <c r="N3765" s="79">
        <v>94339.26</v>
      </c>
    </row>
    <row r="3766" spans="1:14">
      <c r="A3766" s="50"/>
      <c r="C3766" s="132"/>
      <c r="D3766" s="132"/>
      <c r="E3766" s="132"/>
      <c r="F3766" s="63"/>
      <c r="G3766" s="132"/>
      <c r="H3766" s="50" t="s">
        <v>273</v>
      </c>
      <c r="I3766" s="16" t="s">
        <v>1500</v>
      </c>
      <c r="J3766" s="79">
        <v>300000</v>
      </c>
      <c r="K3766" s="79"/>
      <c r="L3766" s="79">
        <v>400000</v>
      </c>
      <c r="M3766" s="63"/>
      <c r="N3766" s="79">
        <v>379264.93</v>
      </c>
    </row>
    <row r="3767" spans="1:14">
      <c r="A3767" s="50"/>
      <c r="C3767" s="132"/>
      <c r="D3767" s="132"/>
      <c r="E3767" s="132"/>
      <c r="F3767" s="63"/>
      <c r="G3767" s="132"/>
      <c r="H3767" s="50"/>
      <c r="I3767" s="16"/>
      <c r="J3767" s="41"/>
      <c r="K3767" s="41"/>
      <c r="L3767" s="41"/>
      <c r="M3767" s="41"/>
      <c r="N3767" s="79"/>
    </row>
    <row r="3768" spans="1:14">
      <c r="A3768" s="52" t="s">
        <v>2031</v>
      </c>
      <c r="B3768" s="52" t="s">
        <v>1745</v>
      </c>
      <c r="C3768" s="73">
        <f>SUM(C3770)</f>
        <v>30000</v>
      </c>
      <c r="D3768" s="73"/>
      <c r="E3768" s="73">
        <f>SUM(E3770)</f>
        <v>35000</v>
      </c>
      <c r="F3768" s="63"/>
      <c r="G3768" s="73">
        <f>SUM(G3770)</f>
        <v>22646</v>
      </c>
      <c r="H3768" s="52" t="s">
        <v>1283</v>
      </c>
      <c r="I3768" s="52" t="s">
        <v>1745</v>
      </c>
      <c r="J3768" s="41">
        <f>SUM(J3770:J3778)</f>
        <v>750400</v>
      </c>
      <c r="K3768" s="41"/>
      <c r="L3768" s="41">
        <f>SUM(L3770:L3778)</f>
        <v>783300</v>
      </c>
      <c r="M3768" s="63"/>
      <c r="N3768" s="41">
        <f>SUM(N3770:N3778)</f>
        <v>734060.77999999991</v>
      </c>
    </row>
    <row r="3769" spans="1:14">
      <c r="A3769" s="157" t="s">
        <v>12</v>
      </c>
      <c r="B3769" s="157" t="s">
        <v>994</v>
      </c>
      <c r="C3769" s="176" t="s">
        <v>660</v>
      </c>
      <c r="D3769" s="131"/>
      <c r="E3769" s="176" t="s">
        <v>7</v>
      </c>
      <c r="F3769" s="158"/>
      <c r="G3769" s="176" t="s">
        <v>7</v>
      </c>
      <c r="H3769" s="157" t="s">
        <v>12</v>
      </c>
      <c r="I3769" s="157" t="s">
        <v>994</v>
      </c>
      <c r="J3769" s="176" t="s">
        <v>660</v>
      </c>
      <c r="K3769" s="131"/>
      <c r="L3769" s="176" t="s">
        <v>7</v>
      </c>
      <c r="M3769" s="158"/>
      <c r="N3769" s="176" t="s">
        <v>7</v>
      </c>
    </row>
    <row r="3770" spans="1:14">
      <c r="A3770" s="52" t="s">
        <v>2032</v>
      </c>
      <c r="B3770" s="52" t="s">
        <v>1746</v>
      </c>
      <c r="C3770" s="79">
        <v>30000</v>
      </c>
      <c r="D3770" s="79"/>
      <c r="E3770" s="132">
        <v>35000</v>
      </c>
      <c r="F3770" s="63"/>
      <c r="G3770" s="79">
        <v>22646</v>
      </c>
      <c r="H3770" s="52" t="s">
        <v>1915</v>
      </c>
      <c r="I3770" s="52" t="s">
        <v>1353</v>
      </c>
      <c r="J3770" s="79">
        <v>584000</v>
      </c>
      <c r="K3770" s="79"/>
      <c r="L3770" s="79">
        <v>591000</v>
      </c>
      <c r="M3770" s="63"/>
      <c r="N3770" s="79">
        <v>582848.24</v>
      </c>
    </row>
    <row r="3771" spans="1:14">
      <c r="A3771" s="50"/>
      <c r="B3771" s="52"/>
      <c r="C3771" s="132">
        <v>0</v>
      </c>
      <c r="D3771" s="132"/>
      <c r="E3771" s="132"/>
      <c r="F3771" s="63"/>
      <c r="G3771" s="132">
        <v>0</v>
      </c>
      <c r="H3771" s="50"/>
      <c r="I3771" s="16"/>
      <c r="J3771" s="79">
        <v>0</v>
      </c>
      <c r="K3771" s="79"/>
      <c r="L3771" s="79">
        <v>0</v>
      </c>
      <c r="M3771" s="63"/>
      <c r="N3771" s="79">
        <v>0</v>
      </c>
    </row>
    <row r="3772" spans="1:14">
      <c r="A3772" s="50"/>
      <c r="B3772" s="52"/>
      <c r="C3772" s="132"/>
      <c r="D3772" s="132"/>
      <c r="E3772" s="132"/>
      <c r="F3772" s="63"/>
      <c r="G3772" s="132">
        <v>0</v>
      </c>
      <c r="H3772" s="50" t="s">
        <v>1922</v>
      </c>
      <c r="I3772" s="52" t="s">
        <v>742</v>
      </c>
      <c r="J3772" s="79">
        <v>69300</v>
      </c>
      <c r="K3772" s="79"/>
      <c r="L3772" s="79">
        <v>66000</v>
      </c>
      <c r="M3772" s="63"/>
      <c r="N3772" s="79">
        <v>66041.42</v>
      </c>
    </row>
    <row r="3773" spans="1:14">
      <c r="A3773" s="64"/>
      <c r="B3773" s="52"/>
      <c r="C3773" s="132"/>
      <c r="D3773" s="132"/>
      <c r="E3773" s="132"/>
      <c r="F3773" s="63"/>
      <c r="G3773" s="132">
        <v>0</v>
      </c>
      <c r="H3773" s="59"/>
      <c r="I3773" s="60"/>
      <c r="J3773" s="79">
        <v>0</v>
      </c>
      <c r="K3773" s="79"/>
      <c r="L3773" s="79">
        <v>0</v>
      </c>
      <c r="M3773" s="63"/>
      <c r="N3773" s="79">
        <v>0</v>
      </c>
    </row>
    <row r="3774" spans="1:14">
      <c r="A3774" s="50"/>
      <c r="B3774" s="52"/>
      <c r="C3774" s="132"/>
      <c r="D3774" s="132"/>
      <c r="E3774" s="132"/>
      <c r="F3774" s="63"/>
      <c r="G3774" s="132"/>
      <c r="H3774" s="52" t="s">
        <v>277</v>
      </c>
      <c r="I3774" s="52" t="s">
        <v>743</v>
      </c>
      <c r="J3774" s="79">
        <v>33100</v>
      </c>
      <c r="K3774" s="79"/>
      <c r="L3774" s="79">
        <v>33100</v>
      </c>
      <c r="M3774" s="63"/>
      <c r="N3774" s="79">
        <v>24780.59</v>
      </c>
    </row>
    <row r="3775" spans="1:14">
      <c r="A3775" s="62"/>
      <c r="C3775" s="41"/>
      <c r="D3775" s="41"/>
      <c r="E3775" s="41"/>
      <c r="F3775" s="75"/>
      <c r="G3775" s="41"/>
      <c r="H3775" s="52"/>
      <c r="I3775" s="52" t="s">
        <v>2042</v>
      </c>
      <c r="J3775" s="79">
        <v>0</v>
      </c>
      <c r="K3775" s="79"/>
      <c r="L3775" s="79">
        <v>0</v>
      </c>
      <c r="M3775" s="63"/>
      <c r="N3775" s="79">
        <v>0</v>
      </c>
    </row>
    <row r="3776" spans="1:14">
      <c r="A3776" s="50"/>
      <c r="B3776" s="52"/>
      <c r="C3776" s="41"/>
      <c r="D3776" s="41"/>
      <c r="E3776" s="41"/>
      <c r="F3776" s="75"/>
      <c r="G3776" s="41"/>
      <c r="H3776" s="52" t="s">
        <v>270</v>
      </c>
      <c r="I3776" s="52" t="s">
        <v>744</v>
      </c>
      <c r="J3776" s="79">
        <v>24000</v>
      </c>
      <c r="K3776" s="79"/>
      <c r="L3776" s="79">
        <v>28000</v>
      </c>
      <c r="M3776" s="63"/>
      <c r="N3776" s="79">
        <v>22350.58</v>
      </c>
    </row>
    <row r="3777" spans="1:15">
      <c r="A3777" s="50"/>
      <c r="B3777" s="52"/>
      <c r="C3777" s="41"/>
      <c r="D3777" s="41"/>
      <c r="E3777" s="41"/>
      <c r="F3777" s="75"/>
      <c r="G3777" s="41"/>
      <c r="H3777" s="50"/>
      <c r="I3777" s="52"/>
      <c r="J3777" s="79">
        <v>0</v>
      </c>
      <c r="K3777" s="79"/>
      <c r="L3777" s="79">
        <v>0</v>
      </c>
      <c r="M3777" s="63"/>
      <c r="N3777" s="79">
        <v>0</v>
      </c>
    </row>
    <row r="3778" spans="1:15">
      <c r="A3778" s="50"/>
      <c r="B3778" s="52"/>
      <c r="C3778" s="41"/>
      <c r="D3778" s="41"/>
      <c r="E3778" s="41"/>
      <c r="F3778" s="75"/>
      <c r="G3778" s="41"/>
      <c r="H3778" s="50" t="s">
        <v>271</v>
      </c>
      <c r="I3778" s="52" t="s">
        <v>747</v>
      </c>
      <c r="J3778" s="79">
        <v>40000</v>
      </c>
      <c r="K3778" s="79"/>
      <c r="L3778" s="79">
        <v>65200</v>
      </c>
      <c r="M3778" s="63"/>
      <c r="N3778" s="79">
        <v>38039.949999999997</v>
      </c>
    </row>
    <row r="3779" spans="1:15">
      <c r="A3779" s="50"/>
      <c r="B3779" s="52"/>
      <c r="C3779" s="139"/>
      <c r="D3779" s="139"/>
      <c r="E3779" s="139"/>
      <c r="F3779" s="128"/>
      <c r="G3779" s="139"/>
      <c r="H3779" s="50"/>
      <c r="I3779" s="52"/>
      <c r="J3779" s="41">
        <v>0</v>
      </c>
      <c r="K3779" s="41"/>
      <c r="L3779" s="41">
        <v>0</v>
      </c>
      <c r="M3779" s="41"/>
      <c r="N3779" s="79">
        <v>0</v>
      </c>
    </row>
    <row r="3780" spans="1:15">
      <c r="A3780" s="52"/>
      <c r="C3780" s="41"/>
      <c r="D3780" s="41"/>
      <c r="E3780" s="41"/>
      <c r="F3780" s="75"/>
      <c r="G3780" s="41"/>
      <c r="H3780" s="50"/>
      <c r="I3780" s="60"/>
      <c r="J3780" s="115"/>
      <c r="K3780" s="115"/>
      <c r="L3780" s="115"/>
      <c r="M3780" s="115"/>
      <c r="N3780" s="83"/>
    </row>
    <row r="3781" spans="1:15">
      <c r="A3781" s="52"/>
      <c r="B3781" s="69"/>
      <c r="C3781" s="41"/>
      <c r="D3781" s="41"/>
      <c r="E3781" s="41"/>
      <c r="F3781" s="75"/>
      <c r="G3781" s="41"/>
      <c r="H3781" s="52" t="s">
        <v>1284</v>
      </c>
      <c r="I3781" s="69" t="s">
        <v>2054</v>
      </c>
      <c r="J3781" s="41">
        <f>SUM(J3783:J3795)</f>
        <v>1046300</v>
      </c>
      <c r="K3781" s="41"/>
      <c r="L3781" s="41">
        <f>SUM(L3783:L3795)</f>
        <v>905500</v>
      </c>
      <c r="M3781" s="63"/>
      <c r="N3781" s="41">
        <f>SUM(N3783:N3795)</f>
        <v>895749.29</v>
      </c>
    </row>
    <row r="3782" spans="1:15">
      <c r="A3782" s="54"/>
      <c r="B3782" s="54"/>
      <c r="C3782" s="41"/>
      <c r="D3782" s="41"/>
      <c r="E3782" s="41"/>
      <c r="F3782" s="75"/>
      <c r="G3782" s="41"/>
      <c r="H3782" s="157" t="s">
        <v>12</v>
      </c>
      <c r="I3782" s="157" t="s">
        <v>994</v>
      </c>
      <c r="J3782" s="176" t="s">
        <v>660</v>
      </c>
      <c r="K3782" s="131"/>
      <c r="L3782" s="176" t="s">
        <v>7</v>
      </c>
      <c r="M3782" s="158"/>
      <c r="N3782" s="176" t="s">
        <v>7</v>
      </c>
    </row>
    <row r="3783" spans="1:15">
      <c r="A3783" s="52"/>
      <c r="B3783" s="52"/>
      <c r="C3783" s="41"/>
      <c r="D3783" s="41"/>
      <c r="E3783" s="41"/>
      <c r="F3783" s="75"/>
      <c r="G3783" s="41"/>
      <c r="H3783" s="52" t="s">
        <v>1915</v>
      </c>
      <c r="I3783" s="52" t="s">
        <v>1353</v>
      </c>
      <c r="J3783" s="79">
        <v>477000</v>
      </c>
      <c r="K3783" s="79"/>
      <c r="L3783" s="79">
        <v>440000</v>
      </c>
      <c r="M3783" s="63"/>
      <c r="N3783" s="79">
        <v>430370.45</v>
      </c>
    </row>
    <row r="3784" spans="1:15">
      <c r="A3784" s="52"/>
      <c r="B3784" s="52"/>
      <c r="C3784" s="41"/>
      <c r="D3784" s="41"/>
      <c r="E3784" s="41"/>
      <c r="F3784" s="75"/>
      <c r="G3784" s="41"/>
      <c r="H3784" s="52"/>
      <c r="I3784" s="52"/>
      <c r="J3784" s="79">
        <v>0</v>
      </c>
      <c r="K3784" s="79"/>
      <c r="L3784" s="79">
        <v>0</v>
      </c>
      <c r="M3784" s="63"/>
      <c r="N3784" s="79">
        <v>0</v>
      </c>
    </row>
    <row r="3785" spans="1:15">
      <c r="A3785" s="50"/>
      <c r="C3785" s="41"/>
      <c r="D3785" s="41"/>
      <c r="E3785" s="41"/>
      <c r="F3785" s="75"/>
      <c r="G3785" s="41"/>
      <c r="H3785" s="50" t="s">
        <v>1932</v>
      </c>
      <c r="I3785" s="16" t="s">
        <v>1369</v>
      </c>
      <c r="J3785" s="79">
        <v>8300</v>
      </c>
      <c r="K3785" s="79"/>
      <c r="L3785" s="79">
        <v>8300</v>
      </c>
      <c r="M3785" s="63"/>
      <c r="N3785" s="79">
        <v>11570.65</v>
      </c>
    </row>
    <row r="3786" spans="1:15" s="4" customFormat="1">
      <c r="A3786" s="50"/>
      <c r="B3786" s="16"/>
      <c r="C3786" s="41"/>
      <c r="D3786" s="41"/>
      <c r="E3786" s="41"/>
      <c r="F3786" s="75"/>
      <c r="G3786" s="41"/>
      <c r="H3786" s="50"/>
      <c r="I3786" s="16"/>
      <c r="J3786" s="79">
        <v>0</v>
      </c>
      <c r="K3786" s="79"/>
      <c r="L3786" s="79">
        <v>0</v>
      </c>
      <c r="M3786" s="63"/>
      <c r="N3786" s="79">
        <v>0</v>
      </c>
      <c r="O3786" s="23"/>
    </row>
    <row r="3787" spans="1:15">
      <c r="A3787" s="50"/>
      <c r="C3787" s="115"/>
      <c r="D3787" s="115"/>
      <c r="E3787" s="115"/>
      <c r="F3787" s="77"/>
      <c r="G3787" s="115"/>
      <c r="H3787" s="50" t="s">
        <v>1925</v>
      </c>
      <c r="I3787" s="16" t="s">
        <v>304</v>
      </c>
      <c r="J3787" s="79">
        <v>4000</v>
      </c>
      <c r="K3787" s="79"/>
      <c r="L3787" s="79">
        <v>7200</v>
      </c>
      <c r="M3787" s="63"/>
      <c r="N3787" s="79">
        <v>1682</v>
      </c>
    </row>
    <row r="3788" spans="1:15" s="4" customFormat="1">
      <c r="A3788" s="50"/>
      <c r="B3788" s="16"/>
      <c r="C3788" s="115"/>
      <c r="D3788" s="115"/>
      <c r="E3788" s="115"/>
      <c r="F3788" s="77"/>
      <c r="G3788" s="115"/>
      <c r="H3788" s="50"/>
      <c r="I3788" s="16"/>
      <c r="J3788" s="79">
        <v>0</v>
      </c>
      <c r="K3788" s="79"/>
      <c r="L3788" s="79">
        <v>0</v>
      </c>
      <c r="M3788" s="63"/>
      <c r="N3788" s="79">
        <v>0</v>
      </c>
      <c r="O3788" s="23"/>
    </row>
    <row r="3789" spans="1:15">
      <c r="A3789" s="50"/>
      <c r="B3789" s="52"/>
      <c r="C3789" s="115"/>
      <c r="D3789" s="115"/>
      <c r="E3789" s="115"/>
      <c r="F3789" s="77"/>
      <c r="G3789" s="115"/>
      <c r="H3789" s="50" t="s">
        <v>276</v>
      </c>
      <c r="I3789" s="52" t="s">
        <v>650</v>
      </c>
      <c r="J3789" s="79">
        <v>25000</v>
      </c>
      <c r="K3789" s="79"/>
      <c r="L3789" s="79">
        <v>25000</v>
      </c>
      <c r="M3789" s="63"/>
      <c r="N3789" s="79">
        <v>15788</v>
      </c>
    </row>
    <row r="3790" spans="1:15" s="4" customFormat="1">
      <c r="A3790" s="52"/>
      <c r="B3790" s="16"/>
      <c r="C3790" s="41"/>
      <c r="D3790" s="41"/>
      <c r="E3790" s="41"/>
      <c r="F3790" s="75"/>
      <c r="G3790" s="41"/>
      <c r="H3790" s="52"/>
      <c r="I3790" s="16"/>
      <c r="J3790" s="79">
        <v>0</v>
      </c>
      <c r="K3790" s="79"/>
      <c r="L3790" s="79">
        <v>0</v>
      </c>
      <c r="M3790" s="63"/>
      <c r="N3790" s="79">
        <v>0</v>
      </c>
      <c r="O3790" s="23"/>
    </row>
    <row r="3791" spans="1:15">
      <c r="A3791" s="50"/>
      <c r="B3791" s="52"/>
      <c r="C3791" s="115"/>
      <c r="D3791" s="115"/>
      <c r="E3791" s="115"/>
      <c r="F3791" s="77"/>
      <c r="G3791" s="115"/>
      <c r="H3791" s="50" t="s">
        <v>1459</v>
      </c>
      <c r="I3791" s="52" t="s">
        <v>2055</v>
      </c>
      <c r="J3791" s="79">
        <v>10800</v>
      </c>
      <c r="K3791" s="79"/>
      <c r="L3791" s="79">
        <v>10800</v>
      </c>
      <c r="M3791" s="63"/>
      <c r="N3791" s="79">
        <v>21795</v>
      </c>
    </row>
    <row r="3792" spans="1:15" s="4" customFormat="1">
      <c r="A3792" s="52"/>
      <c r="B3792" s="16"/>
      <c r="C3792" s="104"/>
      <c r="D3792" s="104"/>
      <c r="E3792" s="104"/>
      <c r="F3792" s="47"/>
      <c r="G3792" s="104"/>
      <c r="H3792" s="52"/>
      <c r="I3792" s="16"/>
      <c r="J3792" s="79">
        <v>0</v>
      </c>
      <c r="K3792" s="79"/>
      <c r="L3792" s="79">
        <v>0</v>
      </c>
      <c r="M3792" s="63"/>
      <c r="N3792" s="79">
        <v>0</v>
      </c>
      <c r="O3792" s="23"/>
    </row>
    <row r="3793" spans="1:15">
      <c r="A3793" s="52"/>
      <c r="B3793" s="52"/>
      <c r="C3793" s="115"/>
      <c r="D3793" s="115"/>
      <c r="E3793" s="115"/>
      <c r="F3793" s="77"/>
      <c r="G3793" s="115"/>
      <c r="H3793" s="52" t="s">
        <v>175</v>
      </c>
      <c r="I3793" s="52" t="s">
        <v>2056</v>
      </c>
      <c r="J3793" s="79">
        <v>54200</v>
      </c>
      <c r="K3793" s="79"/>
      <c r="L3793" s="79">
        <v>54200</v>
      </c>
      <c r="M3793" s="63"/>
      <c r="N3793" s="79">
        <v>55095</v>
      </c>
    </row>
    <row r="3794" spans="1:15" s="4" customFormat="1">
      <c r="A3794" s="52"/>
      <c r="B3794" s="16"/>
      <c r="C3794" s="41"/>
      <c r="D3794" s="41"/>
      <c r="E3794" s="41"/>
      <c r="F3794" s="75"/>
      <c r="G3794" s="41"/>
      <c r="H3794" s="52"/>
      <c r="I3794" s="16"/>
      <c r="J3794" s="79">
        <v>0</v>
      </c>
      <c r="K3794" s="79"/>
      <c r="L3794" s="79">
        <v>0</v>
      </c>
      <c r="M3794" s="63"/>
      <c r="N3794" s="79">
        <v>0</v>
      </c>
      <c r="O3794" s="23"/>
    </row>
    <row r="3795" spans="1:15">
      <c r="A3795" s="52"/>
      <c r="B3795" s="52"/>
      <c r="C3795" s="136"/>
      <c r="D3795" s="136"/>
      <c r="E3795" s="136"/>
      <c r="F3795" s="76"/>
      <c r="G3795" s="136"/>
      <c r="H3795" s="52" t="s">
        <v>1224</v>
      </c>
      <c r="I3795" s="52" t="s">
        <v>2057</v>
      </c>
      <c r="J3795" s="79">
        <v>467000</v>
      </c>
      <c r="K3795" s="79"/>
      <c r="L3795" s="79">
        <v>360000</v>
      </c>
      <c r="M3795" s="63"/>
      <c r="N3795" s="79">
        <v>359448.19</v>
      </c>
    </row>
    <row r="3796" spans="1:15" s="4" customFormat="1">
      <c r="A3796" s="52"/>
      <c r="B3796" s="16"/>
      <c r="C3796" s="115"/>
      <c r="D3796" s="115"/>
      <c r="E3796" s="115"/>
      <c r="F3796" s="77"/>
      <c r="G3796" s="115"/>
      <c r="H3796" s="52"/>
      <c r="I3796" s="16"/>
      <c r="J3796" s="104"/>
      <c r="K3796" s="104"/>
      <c r="L3796" s="104"/>
      <c r="M3796" s="104"/>
      <c r="N3796" s="83"/>
      <c r="O3796" s="23"/>
    </row>
    <row r="3797" spans="1:15">
      <c r="A3797" s="52"/>
      <c r="B3797" s="52"/>
      <c r="C3797" s="115"/>
      <c r="D3797" s="115"/>
      <c r="E3797" s="115"/>
      <c r="F3797" s="77"/>
      <c r="G3797" s="115"/>
      <c r="I3797" s="16"/>
      <c r="J3797" s="124"/>
      <c r="K3797" s="124"/>
      <c r="L3797" s="124"/>
      <c r="M3797" s="124"/>
      <c r="N3797" s="83"/>
    </row>
    <row r="3798" spans="1:15" s="4" customFormat="1">
      <c r="A3798" s="54"/>
      <c r="B3798" s="54"/>
      <c r="C3798" s="41"/>
      <c r="D3798" s="41"/>
      <c r="E3798" s="41"/>
      <c r="F3798" s="75"/>
      <c r="G3798" s="41"/>
      <c r="H3798" s="52" t="s">
        <v>1285</v>
      </c>
      <c r="I3798" s="52" t="s">
        <v>2058</v>
      </c>
      <c r="J3798" s="41">
        <f>SUM(J3800:J3806)</f>
        <v>621600</v>
      </c>
      <c r="K3798" s="41"/>
      <c r="L3798" s="41">
        <f>SUM(L3800:L3806)</f>
        <v>556000</v>
      </c>
      <c r="M3798" s="63"/>
      <c r="N3798" s="41">
        <f>SUM(N3800:N3806)</f>
        <v>369913.42000000004</v>
      </c>
      <c r="O3798" s="23"/>
    </row>
    <row r="3799" spans="1:15">
      <c r="A3799" s="109"/>
      <c r="B3799" s="109"/>
      <c r="C3799" s="41"/>
      <c r="D3799" s="41"/>
      <c r="E3799" s="41"/>
      <c r="F3799" s="75"/>
      <c r="G3799" s="41"/>
      <c r="H3799" s="157" t="s">
        <v>12</v>
      </c>
      <c r="I3799" s="157" t="s">
        <v>994</v>
      </c>
      <c r="J3799" s="176" t="s">
        <v>660</v>
      </c>
      <c r="K3799" s="131"/>
      <c r="L3799" s="176" t="s">
        <v>7</v>
      </c>
      <c r="M3799" s="158"/>
      <c r="N3799" s="176" t="s">
        <v>7</v>
      </c>
    </row>
    <row r="3800" spans="1:15" s="4" customFormat="1">
      <c r="A3800" s="52"/>
      <c r="B3800" s="52"/>
      <c r="C3800" s="115"/>
      <c r="D3800" s="115"/>
      <c r="E3800" s="115"/>
      <c r="F3800" s="77"/>
      <c r="G3800" s="115"/>
      <c r="H3800" s="52" t="s">
        <v>1915</v>
      </c>
      <c r="I3800" s="52" t="s">
        <v>1775</v>
      </c>
      <c r="J3800" s="79">
        <v>274900</v>
      </c>
      <c r="K3800" s="79"/>
      <c r="L3800" s="79">
        <v>200000</v>
      </c>
      <c r="M3800" s="63"/>
      <c r="N3800" s="79">
        <v>195560.54</v>
      </c>
      <c r="O3800" s="23"/>
    </row>
    <row r="3801" spans="1:15">
      <c r="A3801" s="52"/>
      <c r="B3801" s="52"/>
      <c r="C3801" s="41"/>
      <c r="D3801" s="41"/>
      <c r="E3801" s="41"/>
      <c r="F3801" s="75"/>
      <c r="G3801" s="41"/>
      <c r="H3801" s="52"/>
      <c r="I3801" s="52"/>
      <c r="J3801" s="79">
        <v>0</v>
      </c>
      <c r="K3801" s="79"/>
      <c r="L3801" s="79">
        <v>0</v>
      </c>
      <c r="M3801" s="63"/>
      <c r="N3801" s="79">
        <v>0</v>
      </c>
    </row>
    <row r="3802" spans="1:15" s="4" customFormat="1">
      <c r="A3802" s="50"/>
      <c r="B3802" s="52"/>
      <c r="C3802" s="136"/>
      <c r="D3802" s="136"/>
      <c r="E3802" s="136"/>
      <c r="F3802" s="76"/>
      <c r="G3802" s="136"/>
      <c r="H3802" s="50" t="s">
        <v>1459</v>
      </c>
      <c r="I3802" s="52" t="s">
        <v>2059</v>
      </c>
      <c r="J3802" s="79">
        <v>280000</v>
      </c>
      <c r="K3802" s="79"/>
      <c r="L3802" s="79">
        <v>280000</v>
      </c>
      <c r="M3802" s="63"/>
      <c r="N3802" s="79">
        <v>107606</v>
      </c>
      <c r="O3802" s="23"/>
    </row>
    <row r="3803" spans="1:15" s="4" customFormat="1">
      <c r="A3803" s="50"/>
      <c r="B3803" s="52"/>
      <c r="C3803" s="132"/>
      <c r="D3803" s="132"/>
      <c r="E3803" s="132"/>
      <c r="F3803" s="63"/>
      <c r="G3803" s="132"/>
      <c r="H3803" s="52"/>
      <c r="I3803" s="52"/>
      <c r="J3803" s="79">
        <v>0</v>
      </c>
      <c r="K3803" s="79"/>
      <c r="L3803" s="79">
        <v>0</v>
      </c>
      <c r="M3803" s="63"/>
      <c r="N3803" s="79">
        <v>0</v>
      </c>
      <c r="O3803" s="23"/>
    </row>
    <row r="3804" spans="1:15">
      <c r="A3804" s="50"/>
      <c r="B3804" s="52"/>
      <c r="C3804" s="132"/>
      <c r="D3804" s="132"/>
      <c r="E3804" s="132"/>
      <c r="F3804" s="63"/>
      <c r="G3804" s="132"/>
      <c r="H3804" s="52" t="s">
        <v>1758</v>
      </c>
      <c r="I3804" s="52" t="s">
        <v>2060</v>
      </c>
      <c r="J3804" s="79">
        <v>66700</v>
      </c>
      <c r="K3804" s="79"/>
      <c r="L3804" s="79">
        <v>76000</v>
      </c>
      <c r="M3804" s="63"/>
      <c r="N3804" s="79">
        <v>66746.880000000005</v>
      </c>
    </row>
    <row r="3805" spans="1:15">
      <c r="A3805" s="50"/>
      <c r="B3805" s="52"/>
      <c r="C3805" s="132"/>
      <c r="D3805" s="132"/>
      <c r="E3805" s="132"/>
      <c r="F3805" s="63"/>
      <c r="G3805" s="132"/>
      <c r="I3805" s="52"/>
      <c r="J3805" s="41"/>
      <c r="K3805" s="41"/>
      <c r="L3805" s="41"/>
      <c r="M3805" s="41"/>
      <c r="N3805" s="79"/>
    </row>
    <row r="3806" spans="1:15" s="4" customFormat="1">
      <c r="A3806" s="50"/>
      <c r="B3806" s="52"/>
      <c r="C3806" s="132"/>
      <c r="D3806" s="132"/>
      <c r="E3806" s="132"/>
      <c r="F3806" s="63"/>
      <c r="G3806" s="132"/>
      <c r="H3806" s="52"/>
      <c r="I3806" s="52"/>
      <c r="J3806" s="79">
        <v>0</v>
      </c>
      <c r="K3806" s="79"/>
      <c r="L3806" s="79">
        <v>0</v>
      </c>
      <c r="M3806" s="63"/>
      <c r="N3806" s="79"/>
      <c r="O3806" s="23"/>
    </row>
    <row r="3807" spans="1:15" s="4" customFormat="1">
      <c r="A3807" s="50"/>
      <c r="B3807" s="52"/>
      <c r="C3807" s="132"/>
      <c r="D3807" s="132"/>
      <c r="E3807" s="132"/>
      <c r="F3807" s="63"/>
      <c r="G3807" s="132"/>
      <c r="H3807" s="52"/>
      <c r="I3807" s="60"/>
      <c r="J3807" s="115"/>
      <c r="K3807" s="115"/>
      <c r="L3807" s="115"/>
      <c r="M3807" s="115"/>
      <c r="N3807" s="79"/>
      <c r="O3807" s="23"/>
    </row>
    <row r="3808" spans="1:15">
      <c r="A3808" s="52" t="s">
        <v>2035</v>
      </c>
      <c r="B3808" s="52" t="s">
        <v>1747</v>
      </c>
      <c r="C3808" s="41">
        <f>SUM(C3810)</f>
        <v>8500000</v>
      </c>
      <c r="D3808" s="110"/>
      <c r="E3808" s="41">
        <f>SUM(E3810)</f>
        <v>7500000</v>
      </c>
      <c r="F3808" s="63"/>
      <c r="G3808" s="41">
        <f>SUM(G3810)</f>
        <v>8658746.0099999998</v>
      </c>
      <c r="H3808" s="52">
        <v>727</v>
      </c>
      <c r="I3808" s="52" t="s">
        <v>1747</v>
      </c>
      <c r="J3808" s="41">
        <f>SUM(J3810)</f>
        <v>8500000</v>
      </c>
      <c r="K3808" s="41"/>
      <c r="L3808" s="41">
        <f>SUM(L3810)</f>
        <v>7500000</v>
      </c>
      <c r="M3808" s="63"/>
      <c r="N3808" s="41">
        <f>SUM(N3810)</f>
        <v>5892732.9299999997</v>
      </c>
    </row>
    <row r="3809" spans="1:15" s="4" customFormat="1">
      <c r="A3809" s="157" t="s">
        <v>12</v>
      </c>
      <c r="B3809" s="157" t="s">
        <v>994</v>
      </c>
      <c r="C3809" s="176" t="s">
        <v>660</v>
      </c>
      <c r="D3809" s="131"/>
      <c r="E3809" s="176" t="s">
        <v>7</v>
      </c>
      <c r="F3809" s="158"/>
      <c r="G3809" s="176" t="s">
        <v>7</v>
      </c>
      <c r="H3809" s="157" t="s">
        <v>12</v>
      </c>
      <c r="I3809" s="157" t="s">
        <v>994</v>
      </c>
      <c r="J3809" s="176" t="s">
        <v>660</v>
      </c>
      <c r="K3809" s="131"/>
      <c r="L3809" s="176" t="s">
        <v>7</v>
      </c>
      <c r="M3809" s="158"/>
      <c r="N3809" s="176" t="s">
        <v>7</v>
      </c>
      <c r="O3809" s="23"/>
    </row>
    <row r="3810" spans="1:15">
      <c r="A3810" s="50" t="s">
        <v>1106</v>
      </c>
      <c r="B3810" s="16" t="s">
        <v>880</v>
      </c>
      <c r="C3810" s="79">
        <v>8500000</v>
      </c>
      <c r="D3810" s="79"/>
      <c r="E3810" s="132">
        <v>7500000</v>
      </c>
      <c r="F3810" s="63"/>
      <c r="G3810" s="79">
        <v>8658746.0099999998</v>
      </c>
      <c r="H3810" s="50" t="s">
        <v>1459</v>
      </c>
      <c r="I3810" s="52" t="s">
        <v>2061</v>
      </c>
      <c r="J3810" s="79">
        <v>8500000</v>
      </c>
      <c r="K3810" s="79"/>
      <c r="L3810" s="79">
        <v>7500000</v>
      </c>
      <c r="M3810" s="63"/>
      <c r="N3810" s="79">
        <v>5892732.9299999997</v>
      </c>
    </row>
    <row r="3811" spans="1:15">
      <c r="A3811" s="54"/>
      <c r="C3811" s="115"/>
      <c r="D3811" s="115"/>
      <c r="E3811" s="115"/>
      <c r="F3811" s="77"/>
      <c r="G3811" s="115"/>
      <c r="H3811" s="50"/>
      <c r="I3811" s="60"/>
      <c r="J3811" s="41"/>
      <c r="K3811" s="41"/>
      <c r="L3811" s="41"/>
      <c r="M3811" s="41"/>
      <c r="N3811" s="79"/>
    </row>
    <row r="3812" spans="1:15">
      <c r="A3812" s="62"/>
      <c r="C3812" s="115"/>
      <c r="D3812" s="115"/>
      <c r="E3812" s="115"/>
      <c r="F3812" s="77"/>
      <c r="G3812" s="115"/>
      <c r="H3812" s="50"/>
      <c r="I3812" s="52"/>
      <c r="J3812" s="41"/>
      <c r="K3812" s="41"/>
      <c r="L3812" s="41"/>
      <c r="M3812" s="41"/>
      <c r="N3812" s="83"/>
    </row>
    <row r="3813" spans="1:15">
      <c r="A3813" s="52"/>
      <c r="C3813" s="41"/>
      <c r="D3813" s="41"/>
      <c r="E3813" s="41"/>
      <c r="F3813" s="75"/>
      <c r="G3813" s="41"/>
      <c r="H3813" s="110">
        <v>729</v>
      </c>
      <c r="I3813" s="52" t="s">
        <v>2062</v>
      </c>
      <c r="J3813" s="41">
        <f>SUM(J3815:J3829)</f>
        <v>457500</v>
      </c>
      <c r="K3813" s="41"/>
      <c r="L3813" s="41">
        <f>SUM(L3815:L3829)</f>
        <v>419900</v>
      </c>
      <c r="M3813" s="63"/>
      <c r="N3813" s="41">
        <f>SUM(N3815:N3829)</f>
        <v>395631.17</v>
      </c>
    </row>
    <row r="3814" spans="1:15">
      <c r="A3814" s="62"/>
      <c r="C3814" s="139"/>
      <c r="D3814" s="139"/>
      <c r="E3814" s="139"/>
      <c r="F3814" s="128"/>
      <c r="G3814" s="139"/>
      <c r="H3814" s="157" t="s">
        <v>12</v>
      </c>
      <c r="I3814" s="157" t="s">
        <v>994</v>
      </c>
      <c r="J3814" s="176" t="s">
        <v>660</v>
      </c>
      <c r="K3814" s="131"/>
      <c r="L3814" s="176" t="s">
        <v>7</v>
      </c>
      <c r="M3814" s="158"/>
      <c r="N3814" s="176" t="s">
        <v>7</v>
      </c>
    </row>
    <row r="3815" spans="1:15">
      <c r="A3815" s="52"/>
      <c r="B3815" s="52"/>
      <c r="C3815" s="139"/>
      <c r="D3815" s="139"/>
      <c r="E3815" s="139"/>
      <c r="F3815" s="128"/>
      <c r="G3815" s="139"/>
      <c r="H3815" s="52" t="s">
        <v>1915</v>
      </c>
      <c r="I3815" s="52" t="s">
        <v>2063</v>
      </c>
      <c r="J3815" s="79">
        <v>404000</v>
      </c>
      <c r="K3815" s="79"/>
      <c r="L3815" s="79">
        <v>361000</v>
      </c>
      <c r="M3815" s="63"/>
      <c r="N3815" s="79">
        <v>349653.99</v>
      </c>
    </row>
    <row r="3816" spans="1:15">
      <c r="A3816" s="52"/>
      <c r="B3816" s="52"/>
      <c r="C3816" s="104"/>
      <c r="D3816" s="104"/>
      <c r="E3816" s="104"/>
      <c r="F3816" s="47"/>
      <c r="G3816" s="104"/>
      <c r="H3816" s="52"/>
      <c r="I3816" s="52"/>
      <c r="J3816" s="79">
        <v>0</v>
      </c>
      <c r="K3816" s="79"/>
      <c r="L3816" s="79">
        <v>0</v>
      </c>
      <c r="M3816" s="63"/>
      <c r="N3816" s="79">
        <v>0</v>
      </c>
    </row>
    <row r="3817" spans="1:15">
      <c r="A3817" s="52"/>
      <c r="B3817" s="52"/>
      <c r="C3817" s="104"/>
      <c r="D3817" s="104"/>
      <c r="E3817" s="104"/>
      <c r="F3817" s="47"/>
      <c r="G3817" s="104"/>
      <c r="H3817" s="28" t="s">
        <v>1932</v>
      </c>
      <c r="I3817" s="16" t="s">
        <v>1369</v>
      </c>
      <c r="J3817" s="79">
        <v>3200</v>
      </c>
      <c r="K3817" s="79"/>
      <c r="L3817" s="79">
        <v>3200</v>
      </c>
      <c r="M3817" s="63"/>
      <c r="N3817" s="79">
        <v>1059.69</v>
      </c>
    </row>
    <row r="3818" spans="1:15">
      <c r="A3818" s="62"/>
      <c r="C3818" s="41" t="s">
        <v>11</v>
      </c>
      <c r="D3818" s="41"/>
      <c r="E3818" s="41" t="s">
        <v>11</v>
      </c>
      <c r="F3818" s="75"/>
      <c r="G3818" s="41" t="s">
        <v>11</v>
      </c>
      <c r="H3818" s="62"/>
      <c r="I3818" s="16"/>
      <c r="J3818" s="79">
        <v>0</v>
      </c>
      <c r="K3818" s="79"/>
      <c r="L3818" s="79">
        <v>0</v>
      </c>
      <c r="M3818" s="63"/>
      <c r="N3818" s="79">
        <v>0</v>
      </c>
    </row>
    <row r="3819" spans="1:15">
      <c r="A3819" s="52"/>
      <c r="C3819" s="41"/>
      <c r="D3819" s="41"/>
      <c r="E3819" s="41"/>
      <c r="F3819" s="75"/>
      <c r="G3819" s="41"/>
      <c r="H3819" s="52" t="s">
        <v>1920</v>
      </c>
      <c r="I3819" s="16" t="s">
        <v>1358</v>
      </c>
      <c r="J3819" s="79">
        <v>2800</v>
      </c>
      <c r="K3819" s="79"/>
      <c r="L3819" s="79">
        <v>2800</v>
      </c>
      <c r="M3819" s="63"/>
      <c r="N3819" s="79">
        <v>2249.1799999999998</v>
      </c>
    </row>
    <row r="3820" spans="1:15">
      <c r="A3820" s="52"/>
      <c r="B3820" s="46"/>
      <c r="C3820" s="136"/>
      <c r="D3820" s="136"/>
      <c r="E3820" s="136"/>
      <c r="F3820" s="76"/>
      <c r="G3820" s="136"/>
      <c r="H3820" s="62"/>
      <c r="I3820" s="16"/>
      <c r="J3820" s="79">
        <v>0</v>
      </c>
      <c r="K3820" s="79"/>
      <c r="L3820" s="79">
        <v>0</v>
      </c>
      <c r="M3820" s="63"/>
      <c r="N3820" s="79">
        <v>0</v>
      </c>
    </row>
    <row r="3821" spans="1:15">
      <c r="A3821" s="52"/>
      <c r="B3821" s="46"/>
      <c r="C3821" s="132"/>
      <c r="D3821" s="132"/>
      <c r="E3821" s="132"/>
      <c r="F3821" s="63"/>
      <c r="G3821" s="132"/>
      <c r="H3821" s="52" t="s">
        <v>1923</v>
      </c>
      <c r="I3821" s="52" t="s">
        <v>1361</v>
      </c>
      <c r="J3821" s="79">
        <v>7600</v>
      </c>
      <c r="K3821" s="79"/>
      <c r="L3821" s="79">
        <v>8000</v>
      </c>
      <c r="M3821" s="63"/>
      <c r="N3821" s="79">
        <v>7517.92</v>
      </c>
    </row>
    <row r="3822" spans="1:15">
      <c r="A3822" s="52"/>
      <c r="B3822" s="46"/>
      <c r="C3822" s="132"/>
      <c r="D3822" s="132"/>
      <c r="E3822" s="132"/>
      <c r="F3822" s="63"/>
      <c r="G3822" s="132"/>
      <c r="H3822" s="52"/>
      <c r="I3822" s="52"/>
      <c r="J3822" s="79">
        <v>0</v>
      </c>
      <c r="K3822" s="79"/>
      <c r="L3822" s="79">
        <v>0</v>
      </c>
      <c r="M3822" s="63"/>
      <c r="N3822" s="79">
        <v>0</v>
      </c>
    </row>
    <row r="3823" spans="1:15">
      <c r="A3823" s="52"/>
      <c r="B3823" s="46"/>
      <c r="C3823" s="132"/>
      <c r="D3823" s="132"/>
      <c r="E3823" s="132"/>
      <c r="F3823" s="63"/>
      <c r="G3823" s="132"/>
      <c r="H3823" s="52" t="s">
        <v>1940</v>
      </c>
      <c r="I3823" s="52" t="s">
        <v>784</v>
      </c>
      <c r="J3823" s="79">
        <v>9000</v>
      </c>
      <c r="K3823" s="79"/>
      <c r="L3823" s="79">
        <v>9000</v>
      </c>
      <c r="M3823" s="63"/>
      <c r="N3823" s="79">
        <v>9220.6299999999992</v>
      </c>
    </row>
    <row r="3824" spans="1:15" s="4" customFormat="1">
      <c r="A3824" s="52"/>
      <c r="B3824" s="46"/>
      <c r="C3824" s="132"/>
      <c r="D3824" s="132"/>
      <c r="E3824" s="132"/>
      <c r="F3824" s="63"/>
      <c r="G3824" s="132"/>
      <c r="H3824" s="62"/>
      <c r="I3824" s="16"/>
      <c r="J3824" s="79">
        <v>0</v>
      </c>
      <c r="K3824" s="79"/>
      <c r="L3824" s="79">
        <v>0</v>
      </c>
      <c r="M3824" s="63"/>
      <c r="N3824" s="79">
        <v>0</v>
      </c>
      <c r="O3824" s="23"/>
    </row>
    <row r="3825" spans="1:15">
      <c r="A3825" s="52"/>
      <c r="B3825" s="48"/>
      <c r="C3825" s="132"/>
      <c r="D3825" s="132"/>
      <c r="E3825" s="132"/>
      <c r="F3825" s="63"/>
      <c r="G3825" s="132"/>
      <c r="H3825" s="52" t="s">
        <v>273</v>
      </c>
      <c r="I3825" s="16" t="s">
        <v>2064</v>
      </c>
      <c r="J3825" s="79">
        <v>13500</v>
      </c>
      <c r="K3825" s="79"/>
      <c r="L3825" s="79">
        <v>13500</v>
      </c>
      <c r="M3825" s="63"/>
      <c r="N3825" s="79">
        <v>16007.07</v>
      </c>
    </row>
    <row r="3826" spans="1:15" s="4" customFormat="1">
      <c r="A3826" s="52"/>
      <c r="B3826" s="16"/>
      <c r="C3826" s="132"/>
      <c r="D3826" s="132"/>
      <c r="E3826" s="132"/>
      <c r="F3826" s="63"/>
      <c r="G3826" s="132"/>
      <c r="H3826" s="50"/>
      <c r="I3826" s="46"/>
      <c r="J3826" s="79">
        <v>0</v>
      </c>
      <c r="K3826" s="79"/>
      <c r="L3826" s="79">
        <v>0</v>
      </c>
      <c r="M3826" s="63"/>
      <c r="N3826" s="79">
        <v>0</v>
      </c>
      <c r="O3826" s="23"/>
    </row>
    <row r="3827" spans="1:15">
      <c r="A3827" s="52"/>
      <c r="C3827" s="132"/>
      <c r="D3827" s="132"/>
      <c r="E3827" s="132"/>
      <c r="F3827" s="63"/>
      <c r="G3827" s="132"/>
      <c r="H3827" s="52" t="s">
        <v>270</v>
      </c>
      <c r="I3827" s="46" t="s">
        <v>2070</v>
      </c>
      <c r="J3827" s="79">
        <v>7400</v>
      </c>
      <c r="K3827" s="79"/>
      <c r="L3827" s="79">
        <v>7400</v>
      </c>
      <c r="M3827" s="63"/>
      <c r="N3827" s="79">
        <v>3911.73</v>
      </c>
    </row>
    <row r="3828" spans="1:15" s="4" customFormat="1">
      <c r="A3828" s="52"/>
      <c r="B3828" s="16"/>
      <c r="C3828" s="132"/>
      <c r="D3828" s="132"/>
      <c r="E3828" s="132"/>
      <c r="F3828" s="63"/>
      <c r="G3828" s="132"/>
      <c r="H3828" s="52"/>
      <c r="I3828" s="46"/>
      <c r="J3828" s="79">
        <v>0</v>
      </c>
      <c r="K3828" s="79"/>
      <c r="L3828" s="79">
        <v>0</v>
      </c>
      <c r="M3828" s="63"/>
      <c r="N3828" s="79">
        <v>0</v>
      </c>
      <c r="O3828" s="23"/>
    </row>
    <row r="3829" spans="1:15">
      <c r="A3829" s="52"/>
      <c r="C3829" s="132"/>
      <c r="D3829" s="132"/>
      <c r="E3829" s="132"/>
      <c r="F3829" s="63"/>
      <c r="G3829" s="132"/>
      <c r="H3829" s="50" t="s">
        <v>271</v>
      </c>
      <c r="I3829" s="46" t="s">
        <v>1566</v>
      </c>
      <c r="J3829" s="79">
        <v>10000</v>
      </c>
      <c r="K3829" s="79"/>
      <c r="L3829" s="79">
        <v>15000</v>
      </c>
      <c r="M3829" s="63"/>
      <c r="N3829" s="79">
        <v>6010.96</v>
      </c>
    </row>
    <row r="3830" spans="1:15" s="4" customFormat="1">
      <c r="A3830" s="52"/>
      <c r="B3830" s="16"/>
      <c r="C3830" s="132"/>
      <c r="D3830" s="132"/>
      <c r="E3830" s="132"/>
      <c r="F3830" s="63"/>
      <c r="G3830" s="132"/>
      <c r="H3830" s="50"/>
      <c r="I3830" s="46"/>
      <c r="J3830" s="41"/>
      <c r="K3830" s="41"/>
      <c r="L3830" s="41"/>
      <c r="M3830" s="41"/>
      <c r="N3830" s="83"/>
      <c r="O3830" s="23"/>
    </row>
    <row r="3831" spans="1:15">
      <c r="A3831" s="52" t="s">
        <v>2036</v>
      </c>
      <c r="B3831" s="52" t="s">
        <v>881</v>
      </c>
      <c r="C3831" s="83">
        <f>SUM(C3833:C3835)</f>
        <v>1490000</v>
      </c>
      <c r="D3831" s="83"/>
      <c r="E3831" s="83">
        <f>SUM(E3833:E3835)</f>
        <v>1892000</v>
      </c>
      <c r="F3831" s="63"/>
      <c r="G3831" s="83">
        <f>SUM(G3833:G3835)</f>
        <v>1737212.8800000001</v>
      </c>
      <c r="H3831" s="52" t="s">
        <v>1286</v>
      </c>
      <c r="I3831" s="52" t="s">
        <v>881</v>
      </c>
      <c r="J3831" s="41">
        <f>SUM(J3833:J3859)</f>
        <v>10054800</v>
      </c>
      <c r="K3831" s="41"/>
      <c r="L3831" s="41">
        <f>SUM(L3833:L3859)</f>
        <v>9186800</v>
      </c>
      <c r="M3831" s="63"/>
      <c r="N3831" s="41">
        <f>SUM(N3833:N3859)</f>
        <v>8046878.25</v>
      </c>
    </row>
    <row r="3832" spans="1:15">
      <c r="A3832" s="157" t="s">
        <v>12</v>
      </c>
      <c r="B3832" s="157" t="s">
        <v>994</v>
      </c>
      <c r="C3832" s="176" t="s">
        <v>660</v>
      </c>
      <c r="D3832" s="131"/>
      <c r="E3832" s="176" t="s">
        <v>7</v>
      </c>
      <c r="F3832" s="158"/>
      <c r="G3832" s="176" t="s">
        <v>7</v>
      </c>
      <c r="H3832" s="157" t="s">
        <v>12</v>
      </c>
      <c r="I3832" s="157" t="s">
        <v>994</v>
      </c>
      <c r="J3832" s="176" t="s">
        <v>660</v>
      </c>
      <c r="K3832" s="131"/>
      <c r="L3832" s="176" t="s">
        <v>7</v>
      </c>
      <c r="M3832" s="158"/>
      <c r="N3832" s="176" t="s">
        <v>7</v>
      </c>
    </row>
    <row r="3833" spans="1:15">
      <c r="A3833" s="52" t="s">
        <v>1616</v>
      </c>
      <c r="B3833" s="52" t="s">
        <v>2091</v>
      </c>
      <c r="C3833" s="79">
        <v>290000</v>
      </c>
      <c r="D3833" s="79"/>
      <c r="E3833" s="132">
        <v>292000</v>
      </c>
      <c r="F3833" s="63"/>
      <c r="G3833" s="79">
        <v>200305.56</v>
      </c>
      <c r="H3833" s="52" t="s">
        <v>1915</v>
      </c>
      <c r="I3833" s="52" t="s">
        <v>2071</v>
      </c>
      <c r="J3833" s="79">
        <v>471000</v>
      </c>
      <c r="K3833" s="79"/>
      <c r="L3833" s="79">
        <v>378000</v>
      </c>
      <c r="M3833" s="63"/>
      <c r="N3833" s="79">
        <v>364339.98</v>
      </c>
    </row>
    <row r="3834" spans="1:15">
      <c r="A3834" s="52"/>
      <c r="B3834" s="52"/>
      <c r="C3834" s="79">
        <v>0</v>
      </c>
      <c r="D3834" s="79"/>
      <c r="E3834" s="132">
        <v>0</v>
      </c>
      <c r="F3834" s="63"/>
      <c r="G3834" s="79">
        <v>0</v>
      </c>
      <c r="H3834" s="52"/>
      <c r="I3834" s="52"/>
      <c r="J3834" s="79">
        <v>0</v>
      </c>
      <c r="K3834" s="79"/>
      <c r="L3834" s="79">
        <v>0</v>
      </c>
      <c r="M3834" s="63"/>
      <c r="N3834" s="79">
        <v>0</v>
      </c>
    </row>
    <row r="3835" spans="1:15" s="4" customFormat="1">
      <c r="A3835" s="52" t="s">
        <v>2027</v>
      </c>
      <c r="B3835" s="52" t="s">
        <v>2092</v>
      </c>
      <c r="C3835" s="79">
        <v>1200000</v>
      </c>
      <c r="D3835" s="79"/>
      <c r="E3835" s="132">
        <v>1600000</v>
      </c>
      <c r="F3835" s="63"/>
      <c r="G3835" s="79">
        <v>1536907.32</v>
      </c>
      <c r="H3835" s="52" t="s">
        <v>997</v>
      </c>
      <c r="I3835" s="52" t="s">
        <v>2072</v>
      </c>
      <c r="J3835" s="79">
        <v>55000</v>
      </c>
      <c r="K3835" s="79"/>
      <c r="L3835" s="79">
        <v>74000</v>
      </c>
      <c r="M3835" s="63"/>
      <c r="N3835" s="79">
        <v>1148</v>
      </c>
      <c r="O3835" s="23"/>
    </row>
    <row r="3836" spans="1:15">
      <c r="A3836" s="52"/>
      <c r="C3836" s="41" t="s">
        <v>11</v>
      </c>
      <c r="D3836" s="41"/>
      <c r="E3836" s="41" t="s">
        <v>11</v>
      </c>
      <c r="F3836" s="75"/>
      <c r="G3836" s="41" t="s">
        <v>11</v>
      </c>
      <c r="H3836" s="52"/>
      <c r="I3836" s="16"/>
      <c r="J3836" s="79">
        <v>0</v>
      </c>
      <c r="K3836" s="79"/>
      <c r="L3836" s="79">
        <v>0</v>
      </c>
      <c r="M3836" s="63"/>
      <c r="N3836" s="79">
        <v>0</v>
      </c>
    </row>
    <row r="3837" spans="1:15" s="4" customFormat="1">
      <c r="A3837" s="52"/>
      <c r="B3837" s="52"/>
      <c r="C3837" s="115"/>
      <c r="D3837" s="115"/>
      <c r="E3837" s="115"/>
      <c r="F3837" s="77"/>
      <c r="G3837" s="115"/>
      <c r="H3837" s="52" t="s">
        <v>1287</v>
      </c>
      <c r="I3837" s="52" t="s">
        <v>2073</v>
      </c>
      <c r="J3837" s="79">
        <v>110000</v>
      </c>
      <c r="K3837" s="79"/>
      <c r="L3837" s="79">
        <v>120000</v>
      </c>
      <c r="M3837" s="63"/>
      <c r="N3837" s="79">
        <v>5614</v>
      </c>
      <c r="O3837" s="23"/>
    </row>
    <row r="3838" spans="1:15">
      <c r="A3838" s="52"/>
      <c r="C3838" s="41" t="s">
        <v>11</v>
      </c>
      <c r="D3838" s="41"/>
      <c r="E3838" s="41" t="s">
        <v>11</v>
      </c>
      <c r="F3838" s="75"/>
      <c r="G3838" s="41" t="s">
        <v>11</v>
      </c>
      <c r="H3838" s="52"/>
      <c r="I3838" s="16"/>
      <c r="J3838" s="79">
        <v>0</v>
      </c>
      <c r="K3838" s="79"/>
      <c r="L3838" s="79">
        <v>0</v>
      </c>
      <c r="M3838" s="63"/>
      <c r="N3838" s="79">
        <v>0</v>
      </c>
    </row>
    <row r="3839" spans="1:15">
      <c r="A3839" s="52"/>
      <c r="B3839" s="52"/>
      <c r="C3839" s="41"/>
      <c r="D3839" s="41"/>
      <c r="E3839" s="41"/>
      <c r="F3839" s="75"/>
      <c r="G3839" s="41"/>
      <c r="H3839" s="52" t="s">
        <v>1288</v>
      </c>
      <c r="I3839" s="52" t="s">
        <v>2074</v>
      </c>
      <c r="J3839" s="79">
        <v>121000</v>
      </c>
      <c r="K3839" s="79"/>
      <c r="L3839" s="79">
        <v>162000</v>
      </c>
      <c r="M3839" s="63"/>
      <c r="N3839" s="79">
        <v>94444.66</v>
      </c>
    </row>
    <row r="3840" spans="1:15">
      <c r="A3840" s="52"/>
      <c r="B3840" s="52"/>
      <c r="C3840" s="41"/>
      <c r="D3840" s="41"/>
      <c r="E3840" s="41"/>
      <c r="F3840" s="75"/>
      <c r="G3840" s="41"/>
      <c r="H3840" s="52"/>
      <c r="I3840" s="52"/>
      <c r="J3840" s="79">
        <v>0</v>
      </c>
      <c r="K3840" s="79"/>
      <c r="L3840" s="79">
        <v>0</v>
      </c>
      <c r="M3840" s="63"/>
      <c r="N3840" s="79">
        <v>0</v>
      </c>
    </row>
    <row r="3841" spans="1:14">
      <c r="A3841" s="62"/>
      <c r="C3841" s="41" t="s">
        <v>11</v>
      </c>
      <c r="D3841" s="41"/>
      <c r="E3841" s="41" t="s">
        <v>11</v>
      </c>
      <c r="F3841" s="75"/>
      <c r="G3841" s="41" t="s">
        <v>11</v>
      </c>
      <c r="H3841" s="50" t="s">
        <v>379</v>
      </c>
      <c r="I3841" s="16" t="s">
        <v>584</v>
      </c>
      <c r="J3841" s="79">
        <v>8000</v>
      </c>
      <c r="K3841" s="79"/>
      <c r="L3841" s="79">
        <v>37000</v>
      </c>
      <c r="M3841" s="63"/>
      <c r="N3841" s="79"/>
    </row>
    <row r="3842" spans="1:14">
      <c r="A3842" s="62"/>
      <c r="C3842" s="41"/>
      <c r="D3842" s="41"/>
      <c r="E3842" s="41"/>
      <c r="F3842" s="75"/>
      <c r="G3842" s="41"/>
      <c r="H3842" s="50"/>
      <c r="I3842" s="16"/>
      <c r="J3842" s="79">
        <v>0</v>
      </c>
      <c r="K3842" s="79"/>
      <c r="L3842" s="79">
        <v>0</v>
      </c>
      <c r="M3842" s="63"/>
      <c r="N3842" s="79">
        <v>0</v>
      </c>
    </row>
    <row r="3843" spans="1:14">
      <c r="A3843" s="50"/>
      <c r="C3843" s="41"/>
      <c r="D3843" s="41"/>
      <c r="E3843" s="41"/>
      <c r="F3843" s="75"/>
      <c r="G3843" s="41"/>
      <c r="H3843" s="50" t="s">
        <v>1920</v>
      </c>
      <c r="I3843" s="16" t="s">
        <v>659</v>
      </c>
      <c r="J3843" s="79">
        <v>2800</v>
      </c>
      <c r="K3843" s="79"/>
      <c r="L3843" s="79">
        <v>2800</v>
      </c>
      <c r="M3843" s="63"/>
      <c r="N3843" s="79">
        <v>1119</v>
      </c>
    </row>
    <row r="3844" spans="1:14">
      <c r="A3844" s="62"/>
      <c r="C3844" s="41"/>
      <c r="D3844" s="41"/>
      <c r="E3844" s="41"/>
      <c r="F3844" s="75"/>
      <c r="G3844" s="41"/>
      <c r="H3844" s="62"/>
      <c r="I3844" s="16"/>
      <c r="J3844" s="79">
        <v>0</v>
      </c>
      <c r="K3844" s="79"/>
      <c r="L3844" s="79">
        <v>0</v>
      </c>
      <c r="M3844" s="63"/>
      <c r="N3844" s="79">
        <v>0</v>
      </c>
    </row>
    <row r="3845" spans="1:14">
      <c r="A3845" s="50"/>
      <c r="B3845" s="52"/>
      <c r="C3845" s="41"/>
      <c r="D3845" s="41"/>
      <c r="E3845" s="41"/>
      <c r="F3845" s="75"/>
      <c r="G3845" s="41"/>
      <c r="H3845" s="50" t="s">
        <v>1468</v>
      </c>
      <c r="I3845" s="52" t="s">
        <v>1947</v>
      </c>
      <c r="J3845" s="79">
        <v>4056000</v>
      </c>
      <c r="K3845" s="79"/>
      <c r="L3845" s="79">
        <v>4056000</v>
      </c>
      <c r="M3845" s="63"/>
      <c r="N3845" s="79">
        <v>3423628.7</v>
      </c>
    </row>
    <row r="3846" spans="1:14">
      <c r="A3846" s="50"/>
      <c r="B3846" s="52"/>
      <c r="C3846" s="41"/>
      <c r="D3846" s="41"/>
      <c r="E3846" s="41"/>
      <c r="F3846" s="75"/>
      <c r="G3846" s="41"/>
      <c r="H3846" s="50"/>
      <c r="I3846" s="52"/>
      <c r="J3846" s="79">
        <v>0</v>
      </c>
      <c r="K3846" s="79"/>
      <c r="L3846" s="79">
        <v>0</v>
      </c>
      <c r="M3846" s="63"/>
      <c r="N3846" s="79">
        <v>0</v>
      </c>
    </row>
    <row r="3847" spans="1:14">
      <c r="A3847" s="52"/>
      <c r="C3847" s="41" t="s">
        <v>11</v>
      </c>
      <c r="D3847" s="41"/>
      <c r="E3847" s="41" t="s">
        <v>11</v>
      </c>
      <c r="F3847" s="75"/>
      <c r="G3847" s="41" t="s">
        <v>11</v>
      </c>
      <c r="H3847" s="50" t="s">
        <v>277</v>
      </c>
      <c r="I3847" s="16" t="s">
        <v>585</v>
      </c>
      <c r="J3847" s="79">
        <v>65000</v>
      </c>
      <c r="K3847" s="79"/>
      <c r="L3847" s="79">
        <v>100000</v>
      </c>
      <c r="M3847" s="63"/>
      <c r="N3847" s="79"/>
    </row>
    <row r="3848" spans="1:14">
      <c r="A3848" s="52"/>
      <c r="C3848" s="41"/>
      <c r="D3848" s="41"/>
      <c r="E3848" s="41"/>
      <c r="F3848" s="75"/>
      <c r="G3848" s="41"/>
      <c r="H3848" s="50"/>
      <c r="I3848" s="16"/>
      <c r="J3848" s="79">
        <v>0</v>
      </c>
      <c r="K3848" s="79"/>
      <c r="L3848" s="79">
        <v>0</v>
      </c>
      <c r="M3848" s="63"/>
      <c r="N3848" s="79">
        <v>0</v>
      </c>
    </row>
    <row r="3849" spans="1:14">
      <c r="A3849" s="52"/>
      <c r="B3849" s="52"/>
      <c r="C3849" s="41" t="s">
        <v>11</v>
      </c>
      <c r="D3849" s="41"/>
      <c r="E3849" s="41" t="s">
        <v>11</v>
      </c>
      <c r="F3849" s="75"/>
      <c r="G3849" s="41" t="s">
        <v>11</v>
      </c>
      <c r="H3849" s="52" t="s">
        <v>1940</v>
      </c>
      <c r="I3849" s="52" t="s">
        <v>215</v>
      </c>
      <c r="J3849" s="79">
        <v>9000</v>
      </c>
      <c r="K3849" s="79"/>
      <c r="L3849" s="79">
        <v>9000</v>
      </c>
      <c r="M3849" s="63"/>
      <c r="N3849" s="79">
        <v>8369.48</v>
      </c>
    </row>
    <row r="3850" spans="1:14">
      <c r="A3850" s="52"/>
      <c r="C3850" s="115"/>
      <c r="D3850" s="115"/>
      <c r="E3850" s="115"/>
      <c r="F3850" s="77"/>
      <c r="G3850" s="115"/>
      <c r="I3850" s="16"/>
      <c r="J3850" s="79">
        <v>0</v>
      </c>
      <c r="K3850" s="79"/>
      <c r="L3850" s="79">
        <v>0</v>
      </c>
      <c r="M3850" s="63"/>
      <c r="N3850" s="79">
        <v>0</v>
      </c>
    </row>
    <row r="3851" spans="1:14">
      <c r="A3851" s="52"/>
      <c r="C3851" s="115"/>
      <c r="D3851" s="115"/>
      <c r="E3851" s="115"/>
      <c r="F3851" s="77"/>
      <c r="G3851" s="115"/>
      <c r="H3851" s="52" t="s">
        <v>270</v>
      </c>
      <c r="I3851" s="52" t="s">
        <v>216</v>
      </c>
      <c r="J3851" s="79">
        <v>4680000</v>
      </c>
      <c r="K3851" s="79"/>
      <c r="L3851" s="79">
        <v>3800000</v>
      </c>
      <c r="M3851" s="63"/>
      <c r="N3851" s="79">
        <v>3838349.8</v>
      </c>
    </row>
    <row r="3852" spans="1:14">
      <c r="A3852" s="52"/>
      <c r="C3852" s="115"/>
      <c r="D3852" s="115"/>
      <c r="E3852" s="115"/>
      <c r="F3852" s="77"/>
      <c r="G3852" s="115"/>
      <c r="H3852" s="52"/>
      <c r="I3852" s="16"/>
      <c r="J3852" s="79">
        <v>0</v>
      </c>
      <c r="K3852" s="79"/>
      <c r="L3852" s="79">
        <v>0</v>
      </c>
      <c r="M3852" s="63"/>
      <c r="N3852" s="79">
        <v>0</v>
      </c>
    </row>
    <row r="3853" spans="1:14">
      <c r="A3853" s="52"/>
      <c r="B3853" s="52"/>
      <c r="C3853" s="115" t="s">
        <v>11</v>
      </c>
      <c r="D3853" s="115"/>
      <c r="E3853" s="115" t="s">
        <v>11</v>
      </c>
      <c r="F3853" s="77"/>
      <c r="G3853" s="115" t="s">
        <v>11</v>
      </c>
      <c r="H3853" s="52" t="s">
        <v>271</v>
      </c>
      <c r="I3853" s="16" t="s">
        <v>217</v>
      </c>
      <c r="J3853" s="79">
        <v>24000</v>
      </c>
      <c r="K3853" s="79"/>
      <c r="L3853" s="79">
        <v>24000</v>
      </c>
      <c r="M3853" s="63"/>
      <c r="N3853" s="79">
        <v>19321</v>
      </c>
    </row>
    <row r="3854" spans="1:14">
      <c r="A3854" s="52"/>
      <c r="C3854" s="104" t="s">
        <v>11</v>
      </c>
      <c r="D3854" s="104"/>
      <c r="E3854" s="104" t="s">
        <v>11</v>
      </c>
      <c r="F3854" s="47"/>
      <c r="G3854" s="104" t="s">
        <v>11</v>
      </c>
      <c r="H3854" s="52"/>
      <c r="I3854" s="16"/>
      <c r="J3854" s="79">
        <v>0</v>
      </c>
      <c r="K3854" s="79"/>
      <c r="L3854" s="79">
        <v>0</v>
      </c>
      <c r="M3854" s="63"/>
      <c r="N3854" s="79">
        <v>0</v>
      </c>
    </row>
    <row r="3855" spans="1:14">
      <c r="A3855" s="52"/>
      <c r="C3855" s="115"/>
      <c r="D3855" s="115"/>
      <c r="E3855" s="115"/>
      <c r="F3855" s="77"/>
      <c r="G3855" s="115"/>
      <c r="H3855" s="50" t="s">
        <v>272</v>
      </c>
      <c r="I3855" s="16" t="s">
        <v>1776</v>
      </c>
      <c r="J3855" s="79">
        <v>15000</v>
      </c>
      <c r="K3855" s="79"/>
      <c r="L3855" s="79">
        <v>25000</v>
      </c>
      <c r="M3855" s="63"/>
      <c r="N3855" s="79">
        <v>12368</v>
      </c>
    </row>
    <row r="3856" spans="1:14">
      <c r="A3856" s="52"/>
      <c r="C3856" s="104"/>
      <c r="D3856" s="104"/>
      <c r="E3856" s="104"/>
      <c r="F3856" s="47"/>
      <c r="G3856" s="104"/>
      <c r="H3856" s="50"/>
      <c r="I3856" s="16"/>
      <c r="J3856" s="79">
        <v>0</v>
      </c>
      <c r="K3856" s="79"/>
      <c r="L3856" s="79">
        <v>0</v>
      </c>
      <c r="M3856" s="63"/>
      <c r="N3856" s="79">
        <v>0</v>
      </c>
    </row>
    <row r="3857" spans="1:14">
      <c r="A3857" s="52"/>
      <c r="B3857" s="52"/>
      <c r="C3857" s="41"/>
      <c r="D3857" s="41"/>
      <c r="E3857" s="41"/>
      <c r="F3857" s="75"/>
      <c r="G3857" s="41"/>
      <c r="H3857" s="52" t="s">
        <v>1452</v>
      </c>
      <c r="I3857" s="52" t="s">
        <v>218</v>
      </c>
      <c r="J3857" s="79">
        <v>396000</v>
      </c>
      <c r="K3857" s="79"/>
      <c r="L3857" s="79">
        <v>357000</v>
      </c>
      <c r="M3857" s="63"/>
      <c r="N3857" s="79">
        <v>236338.59</v>
      </c>
    </row>
    <row r="3858" spans="1:14">
      <c r="A3858" s="52"/>
      <c r="C3858" s="136"/>
      <c r="D3858" s="136"/>
      <c r="E3858" s="136"/>
      <c r="F3858" s="76"/>
      <c r="G3858" s="136"/>
      <c r="H3858" s="52"/>
      <c r="I3858" s="16" t="s">
        <v>811</v>
      </c>
      <c r="J3858" s="79">
        <v>0</v>
      </c>
      <c r="K3858" s="79"/>
      <c r="L3858" s="79">
        <v>0</v>
      </c>
      <c r="M3858" s="63"/>
      <c r="N3858" s="79">
        <v>0</v>
      </c>
    </row>
    <row r="3859" spans="1:14">
      <c r="A3859" s="50"/>
      <c r="C3859" s="41"/>
      <c r="D3859" s="41"/>
      <c r="E3859" s="41"/>
      <c r="F3859" s="75"/>
      <c r="G3859" s="41"/>
      <c r="H3859" s="50" t="s">
        <v>1929</v>
      </c>
      <c r="I3859" s="16" t="s">
        <v>812</v>
      </c>
      <c r="J3859" s="79">
        <v>42000</v>
      </c>
      <c r="K3859" s="79"/>
      <c r="L3859" s="79">
        <v>42000</v>
      </c>
      <c r="M3859" s="63"/>
      <c r="N3859" s="79">
        <v>41837.040000000001</v>
      </c>
    </row>
    <row r="3860" spans="1:14">
      <c r="A3860" s="52"/>
      <c r="C3860" s="41"/>
      <c r="D3860" s="41"/>
      <c r="E3860" s="41"/>
      <c r="F3860" s="75"/>
      <c r="G3860" s="41"/>
      <c r="H3860" s="52"/>
      <c r="I3860" s="16" t="s">
        <v>811</v>
      </c>
      <c r="J3860" s="41" t="s">
        <v>11</v>
      </c>
      <c r="K3860" s="41"/>
      <c r="L3860" s="41" t="s">
        <v>11</v>
      </c>
      <c r="M3860" s="41"/>
      <c r="N3860" s="83" t="s">
        <v>11</v>
      </c>
    </row>
    <row r="3861" spans="1:14">
      <c r="A3861" s="48"/>
      <c r="B3861" s="48"/>
      <c r="C3861" s="41"/>
      <c r="D3861" s="41"/>
      <c r="E3861" s="41"/>
      <c r="F3861" s="75"/>
      <c r="G3861" s="41"/>
      <c r="H3861" s="48"/>
      <c r="I3861" s="48"/>
      <c r="J3861" s="41"/>
      <c r="K3861" s="41"/>
      <c r="L3861" s="41"/>
      <c r="M3861" s="41"/>
      <c r="N3861" s="83"/>
    </row>
    <row r="3862" spans="1:14">
      <c r="A3862" s="62"/>
      <c r="C3862" s="136"/>
      <c r="D3862" s="136"/>
      <c r="E3862" s="136"/>
      <c r="F3862" s="76"/>
      <c r="G3862" s="136"/>
      <c r="H3862" s="62"/>
      <c r="I3862" s="16"/>
      <c r="J3862" s="115"/>
      <c r="K3862" s="115"/>
      <c r="L3862" s="115"/>
      <c r="M3862" s="115"/>
      <c r="N3862" s="83"/>
    </row>
    <row r="3863" spans="1:14">
      <c r="A3863" s="52"/>
      <c r="B3863" s="52"/>
      <c r="C3863" s="139"/>
      <c r="D3863" s="139"/>
      <c r="E3863" s="139"/>
      <c r="F3863" s="128"/>
      <c r="G3863" s="139"/>
      <c r="H3863" s="52" t="s">
        <v>1660</v>
      </c>
      <c r="I3863" s="52" t="s">
        <v>464</v>
      </c>
      <c r="J3863" s="41">
        <f>SUM(J3865)</f>
        <v>416000</v>
      </c>
      <c r="K3863" s="41"/>
      <c r="L3863" s="41">
        <f>SUM(L3865)</f>
        <v>332000</v>
      </c>
      <c r="M3863" s="63"/>
      <c r="N3863" s="41">
        <f>SUM(N3865)</f>
        <v>296857</v>
      </c>
    </row>
    <row r="3864" spans="1:14">
      <c r="C3864" s="139"/>
      <c r="D3864" s="139"/>
      <c r="E3864" s="139"/>
      <c r="F3864" s="128"/>
      <c r="G3864" s="139"/>
      <c r="H3864" s="157" t="s">
        <v>12</v>
      </c>
      <c r="I3864" s="157" t="s">
        <v>994</v>
      </c>
      <c r="J3864" s="176" t="s">
        <v>660</v>
      </c>
      <c r="K3864" s="131"/>
      <c r="L3864" s="176" t="s">
        <v>7</v>
      </c>
      <c r="M3864" s="158"/>
      <c r="N3864" s="176" t="s">
        <v>7</v>
      </c>
    </row>
    <row r="3865" spans="1:14">
      <c r="A3865" s="52"/>
      <c r="B3865" s="52"/>
      <c r="C3865" s="104"/>
      <c r="D3865" s="104"/>
      <c r="E3865" s="104"/>
      <c r="F3865" s="47"/>
      <c r="G3865" s="104"/>
      <c r="H3865" s="52" t="s">
        <v>1661</v>
      </c>
      <c r="I3865" s="52" t="s">
        <v>465</v>
      </c>
      <c r="J3865" s="41">
        <f>SUM(J3867:J3869)</f>
        <v>416000</v>
      </c>
      <c r="K3865" s="41"/>
      <c r="L3865" s="41">
        <f>SUM(L3867:L3869)</f>
        <v>332000</v>
      </c>
      <c r="M3865" s="63"/>
      <c r="N3865" s="41">
        <f>SUM(N3867:N3869)</f>
        <v>296857</v>
      </c>
    </row>
    <row r="3866" spans="1:14">
      <c r="A3866" s="54"/>
      <c r="B3866" s="54"/>
      <c r="C3866" s="41"/>
      <c r="D3866" s="41"/>
      <c r="E3866" s="41"/>
      <c r="F3866" s="75"/>
      <c r="G3866" s="41"/>
      <c r="H3866" s="157" t="s">
        <v>12</v>
      </c>
      <c r="I3866" s="157" t="s">
        <v>994</v>
      </c>
      <c r="J3866" s="176" t="s">
        <v>660</v>
      </c>
      <c r="K3866" s="131"/>
      <c r="L3866" s="176" t="s">
        <v>7</v>
      </c>
      <c r="M3866" s="158"/>
      <c r="N3866" s="176" t="s">
        <v>7</v>
      </c>
    </row>
    <row r="3867" spans="1:14">
      <c r="A3867" s="52"/>
      <c r="B3867" s="52"/>
      <c r="C3867" s="41"/>
      <c r="D3867" s="41"/>
      <c r="E3867" s="41"/>
      <c r="F3867" s="75"/>
      <c r="G3867" s="41"/>
      <c r="H3867" s="52">
        <v>811</v>
      </c>
      <c r="I3867" s="52" t="s">
        <v>466</v>
      </c>
      <c r="J3867" s="79">
        <v>140000</v>
      </c>
      <c r="K3867" s="79"/>
      <c r="L3867" s="79">
        <v>120000</v>
      </c>
      <c r="M3867" s="63"/>
      <c r="N3867" s="79">
        <v>98004</v>
      </c>
    </row>
    <row r="3868" spans="1:14">
      <c r="A3868" s="90"/>
      <c r="B3868" s="52"/>
      <c r="C3868" s="41"/>
      <c r="D3868" s="41"/>
      <c r="E3868" s="41"/>
      <c r="F3868" s="75"/>
      <c r="G3868" s="41"/>
      <c r="H3868" s="56"/>
      <c r="I3868" s="52"/>
      <c r="J3868" s="79"/>
      <c r="K3868" s="79"/>
      <c r="L3868" s="79">
        <v>0</v>
      </c>
      <c r="M3868" s="63"/>
      <c r="N3868" s="79">
        <v>0</v>
      </c>
    </row>
    <row r="3869" spans="1:14">
      <c r="C3869" s="139"/>
      <c r="D3869" s="139"/>
      <c r="E3869" s="139"/>
      <c r="F3869" s="128"/>
      <c r="G3869" s="139"/>
      <c r="H3869" s="50" t="s">
        <v>273</v>
      </c>
      <c r="I3869" s="16" t="s">
        <v>1201</v>
      </c>
      <c r="J3869" s="79">
        <v>276000</v>
      </c>
      <c r="K3869" s="79"/>
      <c r="L3869" s="79">
        <v>212000</v>
      </c>
      <c r="M3869" s="63"/>
      <c r="N3869" s="79">
        <v>198853</v>
      </c>
    </row>
    <row r="3870" spans="1:14">
      <c r="A3870" s="62"/>
      <c r="C3870" s="136"/>
      <c r="D3870" s="136"/>
      <c r="E3870" s="136"/>
      <c r="F3870" s="76"/>
      <c r="G3870" s="136"/>
      <c r="H3870" s="50"/>
      <c r="I3870" s="16"/>
      <c r="J3870" s="115"/>
      <c r="K3870" s="115"/>
      <c r="L3870" s="115"/>
      <c r="M3870" s="115"/>
      <c r="N3870" s="79"/>
    </row>
    <row r="3871" spans="1:14">
      <c r="A3871" s="50"/>
      <c r="C3871" s="41"/>
      <c r="D3871" s="41"/>
      <c r="E3871" s="136"/>
      <c r="F3871" s="75"/>
      <c r="G3871" s="41"/>
      <c r="H3871" s="50"/>
      <c r="I3871" s="16"/>
      <c r="J3871" s="115"/>
      <c r="K3871" s="115"/>
      <c r="L3871" s="115"/>
      <c r="M3871" s="115"/>
      <c r="N3871" s="83"/>
    </row>
    <row r="3872" spans="1:14">
      <c r="A3872" s="52"/>
      <c r="B3872" s="69" t="s">
        <v>2093</v>
      </c>
      <c r="C3872" s="41">
        <f>SUM(C3874,C3919)</f>
        <v>35000</v>
      </c>
      <c r="D3872" s="41"/>
      <c r="E3872" s="41">
        <f>SUM(E3874,E3919)</f>
        <v>0</v>
      </c>
      <c r="F3872" s="63"/>
      <c r="G3872" s="41">
        <f>SUM(G3874,G3919)</f>
        <v>0</v>
      </c>
      <c r="H3872" s="52"/>
      <c r="I3872" s="69" t="s">
        <v>2093</v>
      </c>
      <c r="J3872" s="41">
        <f>SUM(J3874,J3919)</f>
        <v>6327000</v>
      </c>
      <c r="K3872" s="41"/>
      <c r="L3872" s="41">
        <f>SUM(L3874,L3919)</f>
        <v>5671300</v>
      </c>
      <c r="M3872" s="63"/>
      <c r="N3872" s="41">
        <f>SUM(N3874,N3919)</f>
        <v>5649133.2899999991</v>
      </c>
    </row>
    <row r="3873" spans="1:14">
      <c r="A3873" s="104" t="s">
        <v>8</v>
      </c>
      <c r="B3873" s="37" t="s">
        <v>1306</v>
      </c>
      <c r="C3873" s="129" t="s">
        <v>8</v>
      </c>
      <c r="D3873" s="129"/>
      <c r="E3873" s="104" t="s">
        <v>8</v>
      </c>
      <c r="F3873" s="47"/>
      <c r="G3873" s="129" t="s">
        <v>8</v>
      </c>
      <c r="H3873" s="129" t="s">
        <v>8</v>
      </c>
      <c r="I3873" s="129" t="s">
        <v>8</v>
      </c>
      <c r="J3873" s="129" t="s">
        <v>8</v>
      </c>
      <c r="K3873" s="129"/>
      <c r="L3873" s="129" t="s">
        <v>8</v>
      </c>
      <c r="M3873" s="48"/>
      <c r="N3873" s="129" t="s">
        <v>8</v>
      </c>
    </row>
    <row r="3874" spans="1:14">
      <c r="A3874" s="52" t="s">
        <v>1290</v>
      </c>
      <c r="B3874" s="52" t="s">
        <v>2094</v>
      </c>
      <c r="C3874" s="41">
        <v>5000</v>
      </c>
      <c r="D3874" s="41"/>
      <c r="E3874" s="41">
        <v>0</v>
      </c>
      <c r="F3874" s="63"/>
      <c r="G3874" s="41">
        <v>0</v>
      </c>
      <c r="H3874" s="52" t="s">
        <v>1290</v>
      </c>
      <c r="I3874" s="52" t="s">
        <v>2094</v>
      </c>
      <c r="J3874" s="41">
        <f>SUM(J3876:J3916)</f>
        <v>5463700</v>
      </c>
      <c r="K3874" s="41"/>
      <c r="L3874" s="41">
        <f>SUM(L3876:L3916)</f>
        <v>4907000</v>
      </c>
      <c r="M3874" s="63"/>
      <c r="N3874" s="41">
        <f>SUM(N3876:N3916)</f>
        <v>4868922.1499999994</v>
      </c>
    </row>
    <row r="3875" spans="1:14">
      <c r="A3875" s="157" t="s">
        <v>12</v>
      </c>
      <c r="B3875" s="157" t="s">
        <v>994</v>
      </c>
      <c r="C3875" s="176" t="s">
        <v>660</v>
      </c>
      <c r="D3875" s="131"/>
      <c r="E3875" s="176" t="s">
        <v>7</v>
      </c>
      <c r="F3875" s="158"/>
      <c r="G3875" s="176" t="s">
        <v>7</v>
      </c>
      <c r="H3875" s="157" t="s">
        <v>12</v>
      </c>
      <c r="I3875" s="157" t="s">
        <v>994</v>
      </c>
      <c r="J3875" s="176" t="s">
        <v>660</v>
      </c>
      <c r="K3875" s="131"/>
      <c r="L3875" s="176" t="s">
        <v>7</v>
      </c>
      <c r="M3875" s="158"/>
      <c r="N3875" s="176" t="s">
        <v>7</v>
      </c>
    </row>
    <row r="3876" spans="1:14">
      <c r="A3876" s="50" t="s">
        <v>1916</v>
      </c>
      <c r="B3876" s="16" t="s">
        <v>1398</v>
      </c>
      <c r="C3876" s="115">
        <v>5000</v>
      </c>
      <c r="D3876" s="41"/>
      <c r="E3876" s="104"/>
      <c r="F3876" s="75"/>
      <c r="G3876" s="41"/>
      <c r="H3876" s="52" t="s">
        <v>1915</v>
      </c>
      <c r="I3876" s="52" t="s">
        <v>666</v>
      </c>
      <c r="J3876" s="79">
        <v>4371800</v>
      </c>
      <c r="K3876" s="79"/>
      <c r="L3876" s="79">
        <v>4044000</v>
      </c>
      <c r="M3876" s="63"/>
      <c r="N3876" s="79">
        <v>3910504.86</v>
      </c>
    </row>
    <row r="3877" spans="1:14">
      <c r="A3877" s="52"/>
      <c r="C3877" s="41"/>
      <c r="D3877" s="41"/>
      <c r="E3877" s="41"/>
      <c r="F3877" s="75"/>
      <c r="G3877" s="41"/>
      <c r="H3877" s="52"/>
      <c r="I3877" s="52"/>
      <c r="J3877" s="79">
        <v>0</v>
      </c>
      <c r="K3877" s="79"/>
      <c r="L3877" s="79">
        <v>0</v>
      </c>
      <c r="M3877" s="63"/>
      <c r="N3877" s="79">
        <v>0</v>
      </c>
    </row>
    <row r="3878" spans="1:14">
      <c r="A3878" s="52"/>
      <c r="B3878" s="52"/>
      <c r="C3878" s="41"/>
      <c r="D3878" s="41"/>
      <c r="E3878" s="41"/>
      <c r="F3878" s="75"/>
      <c r="G3878" s="41"/>
      <c r="H3878" s="50" t="s">
        <v>1932</v>
      </c>
      <c r="I3878" s="16" t="s">
        <v>1369</v>
      </c>
      <c r="J3878" s="79">
        <v>5000</v>
      </c>
      <c r="K3878" s="79"/>
      <c r="L3878" s="79">
        <v>5000</v>
      </c>
      <c r="M3878" s="63"/>
      <c r="N3878" s="79">
        <v>5997.16</v>
      </c>
    </row>
    <row r="3879" spans="1:14">
      <c r="A3879" s="52"/>
      <c r="C3879" s="41"/>
      <c r="D3879" s="41"/>
      <c r="E3879" s="41"/>
      <c r="F3879" s="75"/>
      <c r="G3879" s="41"/>
      <c r="H3879" s="50"/>
      <c r="I3879" s="16"/>
      <c r="J3879" s="79">
        <v>0</v>
      </c>
      <c r="K3879" s="79"/>
      <c r="L3879" s="79">
        <v>0</v>
      </c>
      <c r="M3879" s="63"/>
      <c r="N3879" s="79">
        <v>0</v>
      </c>
    </row>
    <row r="3880" spans="1:14">
      <c r="A3880" s="52"/>
      <c r="B3880" s="52"/>
      <c r="C3880" s="41"/>
      <c r="D3880" s="41"/>
      <c r="E3880" s="139"/>
      <c r="F3880" s="75"/>
      <c r="G3880" s="41"/>
      <c r="H3880" s="50" t="s">
        <v>1916</v>
      </c>
      <c r="I3880" s="16" t="s">
        <v>661</v>
      </c>
      <c r="J3880" s="79">
        <v>5200</v>
      </c>
      <c r="K3880" s="79"/>
      <c r="L3880" s="79">
        <v>3800</v>
      </c>
      <c r="M3880" s="63"/>
      <c r="N3880" s="79">
        <v>6538.36</v>
      </c>
    </row>
    <row r="3881" spans="1:14">
      <c r="A3881" s="52"/>
      <c r="C3881" s="41"/>
      <c r="D3881" s="41"/>
      <c r="E3881" s="136"/>
      <c r="F3881" s="75"/>
      <c r="G3881" s="41"/>
      <c r="H3881" s="50"/>
      <c r="I3881" s="16"/>
      <c r="J3881" s="79">
        <v>0</v>
      </c>
      <c r="K3881" s="79"/>
      <c r="L3881" s="79">
        <v>0</v>
      </c>
      <c r="M3881" s="63"/>
      <c r="N3881" s="79">
        <v>0</v>
      </c>
    </row>
    <row r="3882" spans="1:14">
      <c r="A3882" s="50"/>
      <c r="C3882" s="41"/>
      <c r="D3882" s="41"/>
      <c r="E3882" s="136"/>
      <c r="F3882" s="75"/>
      <c r="G3882" s="41"/>
      <c r="H3882" s="52" t="s">
        <v>1917</v>
      </c>
      <c r="I3882" s="52" t="s">
        <v>1355</v>
      </c>
      <c r="J3882" s="79">
        <v>52000</v>
      </c>
      <c r="K3882" s="79"/>
      <c r="L3882" s="79">
        <v>28000</v>
      </c>
      <c r="M3882" s="63"/>
      <c r="N3882" s="79">
        <v>48129.279999999999</v>
      </c>
    </row>
    <row r="3883" spans="1:14">
      <c r="A3883" s="52"/>
      <c r="C3883" s="41"/>
      <c r="D3883" s="41"/>
      <c r="E3883" s="41"/>
      <c r="F3883" s="75"/>
      <c r="G3883" s="41"/>
      <c r="H3883" s="52"/>
      <c r="I3883" s="16"/>
      <c r="J3883" s="79">
        <v>0</v>
      </c>
      <c r="K3883" s="79"/>
      <c r="L3883" s="79">
        <v>0</v>
      </c>
      <c r="M3883" s="63"/>
      <c r="N3883" s="79">
        <v>0</v>
      </c>
    </row>
    <row r="3884" spans="1:14">
      <c r="A3884" s="52"/>
      <c r="B3884" s="52"/>
      <c r="C3884" s="41"/>
      <c r="D3884" s="41"/>
      <c r="E3884" s="41"/>
      <c r="F3884" s="75"/>
      <c r="G3884" s="41"/>
      <c r="H3884" s="52" t="s">
        <v>1918</v>
      </c>
      <c r="I3884" s="52" t="s">
        <v>1357</v>
      </c>
      <c r="J3884" s="79">
        <v>6200</v>
      </c>
      <c r="K3884" s="79"/>
      <c r="L3884" s="79">
        <v>6500</v>
      </c>
      <c r="M3884" s="63"/>
      <c r="N3884" s="79">
        <v>5835.73</v>
      </c>
    </row>
    <row r="3885" spans="1:14">
      <c r="A3885" s="52"/>
      <c r="C3885" s="41"/>
      <c r="D3885" s="41"/>
      <c r="E3885" s="41"/>
      <c r="F3885" s="75"/>
      <c r="G3885" s="41"/>
      <c r="H3885" s="52"/>
      <c r="I3885" s="16"/>
      <c r="J3885" s="79">
        <v>0</v>
      </c>
      <c r="K3885" s="79"/>
      <c r="L3885" s="79">
        <v>0</v>
      </c>
      <c r="M3885" s="63"/>
      <c r="N3885" s="79">
        <v>0</v>
      </c>
    </row>
    <row r="3886" spans="1:14">
      <c r="A3886" s="50"/>
      <c r="C3886" s="41"/>
      <c r="D3886" s="41"/>
      <c r="E3886" s="41"/>
      <c r="F3886" s="75"/>
      <c r="G3886" s="41"/>
      <c r="H3886" s="52" t="s">
        <v>1919</v>
      </c>
      <c r="I3886" s="52" t="s">
        <v>1026</v>
      </c>
      <c r="J3886" s="79">
        <v>43000</v>
      </c>
      <c r="K3886" s="79"/>
      <c r="L3886" s="79">
        <v>34000</v>
      </c>
      <c r="M3886" s="63"/>
      <c r="N3886" s="79">
        <v>41911.379999999997</v>
      </c>
    </row>
    <row r="3887" spans="1:14">
      <c r="A3887" s="50"/>
      <c r="C3887" s="41"/>
      <c r="D3887" s="41"/>
      <c r="E3887" s="41"/>
      <c r="F3887" s="75"/>
      <c r="G3887" s="41"/>
      <c r="H3887" s="52"/>
      <c r="I3887" s="16"/>
      <c r="J3887" s="79">
        <v>0</v>
      </c>
      <c r="K3887" s="79"/>
      <c r="L3887" s="79">
        <v>0</v>
      </c>
      <c r="M3887" s="63"/>
      <c r="N3887" s="79">
        <v>0</v>
      </c>
    </row>
    <row r="3888" spans="1:14">
      <c r="A3888" s="52"/>
      <c r="B3888" s="52"/>
      <c r="C3888" s="41"/>
      <c r="D3888" s="41"/>
      <c r="E3888" s="41"/>
      <c r="F3888" s="75"/>
      <c r="G3888" s="41"/>
      <c r="H3888" s="52" t="s">
        <v>1920</v>
      </c>
      <c r="I3888" s="52" t="s">
        <v>1358</v>
      </c>
      <c r="J3888" s="79">
        <v>7300</v>
      </c>
      <c r="K3888" s="79"/>
      <c r="L3888" s="79">
        <v>5900</v>
      </c>
      <c r="M3888" s="63"/>
      <c r="N3888" s="79">
        <v>5956.22</v>
      </c>
    </row>
    <row r="3889" spans="1:14">
      <c r="A3889" s="52"/>
      <c r="C3889" s="41"/>
      <c r="D3889" s="41"/>
      <c r="E3889" s="41"/>
      <c r="F3889" s="75"/>
      <c r="G3889" s="41"/>
      <c r="H3889" s="52"/>
      <c r="I3889" s="16"/>
      <c r="J3889" s="79">
        <v>0</v>
      </c>
      <c r="K3889" s="79"/>
      <c r="L3889" s="79">
        <v>0</v>
      </c>
      <c r="M3889" s="63"/>
      <c r="N3889" s="79">
        <v>0</v>
      </c>
    </row>
    <row r="3890" spans="1:14">
      <c r="A3890" s="52"/>
      <c r="B3890" s="52"/>
      <c r="C3890" s="41"/>
      <c r="D3890" s="41"/>
      <c r="E3890" s="41"/>
      <c r="F3890" s="75"/>
      <c r="G3890" s="41"/>
      <c r="H3890" s="52" t="s">
        <v>1921</v>
      </c>
      <c r="I3890" s="52" t="s">
        <v>1791</v>
      </c>
      <c r="J3890" s="79">
        <v>1800</v>
      </c>
      <c r="K3890" s="79"/>
      <c r="L3890" s="79">
        <v>1800</v>
      </c>
      <c r="M3890" s="63"/>
      <c r="N3890" s="79">
        <v>1628</v>
      </c>
    </row>
    <row r="3891" spans="1:14">
      <c r="A3891" s="52"/>
      <c r="C3891" s="41"/>
      <c r="D3891" s="41"/>
      <c r="E3891" s="41"/>
      <c r="F3891" s="75"/>
      <c r="G3891" s="41"/>
      <c r="H3891" s="52"/>
      <c r="I3891" s="16"/>
      <c r="J3891" s="79">
        <v>0</v>
      </c>
      <c r="K3891" s="79"/>
      <c r="L3891" s="79">
        <v>0</v>
      </c>
      <c r="M3891" s="63"/>
      <c r="N3891" s="79">
        <v>0</v>
      </c>
    </row>
    <row r="3892" spans="1:14">
      <c r="A3892" s="50"/>
      <c r="C3892" s="41"/>
      <c r="D3892" s="41"/>
      <c r="E3892" s="41"/>
      <c r="F3892" s="75"/>
      <c r="G3892" s="41"/>
      <c r="H3892" s="50" t="s">
        <v>1922</v>
      </c>
      <c r="I3892" s="16" t="s">
        <v>114</v>
      </c>
      <c r="J3892" s="79">
        <v>163900</v>
      </c>
      <c r="K3892" s="79"/>
      <c r="L3892" s="79">
        <v>156000</v>
      </c>
      <c r="M3892" s="63"/>
      <c r="N3892" s="79">
        <v>156047.43</v>
      </c>
    </row>
    <row r="3893" spans="1:14">
      <c r="A3893" s="52"/>
      <c r="C3893" s="41"/>
      <c r="D3893" s="41"/>
      <c r="E3893" s="41"/>
      <c r="F3893" s="75"/>
      <c r="G3893" s="41"/>
      <c r="H3893" s="52"/>
      <c r="I3893" s="16"/>
      <c r="J3893" s="79">
        <v>0</v>
      </c>
      <c r="K3893" s="79"/>
      <c r="L3893" s="79">
        <v>0</v>
      </c>
      <c r="M3893" s="63"/>
      <c r="N3893" s="79">
        <v>0</v>
      </c>
    </row>
    <row r="3894" spans="1:14">
      <c r="A3894" s="52"/>
      <c r="B3894" s="52"/>
      <c r="C3894" s="41"/>
      <c r="D3894" s="41"/>
      <c r="E3894" s="41"/>
      <c r="F3894" s="75"/>
      <c r="G3894" s="41"/>
      <c r="H3894" s="52" t="s">
        <v>1923</v>
      </c>
      <c r="I3894" s="52" t="s">
        <v>1361</v>
      </c>
      <c r="J3894" s="79">
        <v>212100</v>
      </c>
      <c r="K3894" s="79"/>
      <c r="L3894" s="79">
        <v>180000</v>
      </c>
      <c r="M3894" s="63"/>
      <c r="N3894" s="79">
        <v>209966.71</v>
      </c>
    </row>
    <row r="3895" spans="1:14">
      <c r="C3895" s="41"/>
      <c r="D3895" s="41"/>
      <c r="E3895" s="41"/>
      <c r="F3895" s="75"/>
      <c r="G3895" s="41"/>
      <c r="H3895" s="59"/>
      <c r="I3895" s="60"/>
      <c r="J3895" s="79">
        <v>0</v>
      </c>
      <c r="K3895" s="79"/>
      <c r="L3895" s="79">
        <v>0</v>
      </c>
      <c r="M3895" s="63"/>
      <c r="N3895" s="79">
        <v>0</v>
      </c>
    </row>
    <row r="3896" spans="1:14">
      <c r="A3896" s="52"/>
      <c r="C3896" s="41"/>
      <c r="D3896" s="41"/>
      <c r="E3896" s="41"/>
      <c r="F3896" s="75"/>
      <c r="G3896" s="41"/>
      <c r="H3896" s="50" t="s">
        <v>1925</v>
      </c>
      <c r="I3896" s="16" t="s">
        <v>1363</v>
      </c>
      <c r="J3896" s="79">
        <v>2800</v>
      </c>
      <c r="K3896" s="79"/>
      <c r="L3896" s="79">
        <v>2800</v>
      </c>
      <c r="M3896" s="63"/>
      <c r="N3896" s="79">
        <v>0</v>
      </c>
    </row>
    <row r="3897" spans="1:14">
      <c r="A3897" s="52"/>
      <c r="C3897" s="137"/>
      <c r="D3897" s="137"/>
      <c r="E3897" s="41"/>
      <c r="F3897" s="138"/>
      <c r="G3897" s="137"/>
      <c r="H3897" s="50"/>
      <c r="I3897" s="16"/>
      <c r="J3897" s="79">
        <v>0</v>
      </c>
      <c r="K3897" s="79"/>
      <c r="L3897" s="79">
        <v>0</v>
      </c>
      <c r="M3897" s="63"/>
      <c r="N3897" s="79">
        <v>0</v>
      </c>
    </row>
    <row r="3898" spans="1:14">
      <c r="A3898" s="50"/>
      <c r="C3898" s="115"/>
      <c r="D3898" s="115"/>
      <c r="E3898" s="41"/>
      <c r="F3898" s="77"/>
      <c r="G3898" s="115"/>
      <c r="H3898" s="52" t="s">
        <v>1926</v>
      </c>
      <c r="I3898" s="52" t="s">
        <v>1364</v>
      </c>
      <c r="J3898" s="79">
        <v>7600</v>
      </c>
      <c r="K3898" s="79"/>
      <c r="L3898" s="79">
        <v>7600</v>
      </c>
      <c r="M3898" s="63"/>
      <c r="N3898" s="79">
        <v>7610.86</v>
      </c>
    </row>
    <row r="3899" spans="1:14">
      <c r="A3899" s="50"/>
      <c r="C3899" s="41"/>
      <c r="D3899" s="41"/>
      <c r="E3899" s="41"/>
      <c r="F3899" s="75"/>
      <c r="G3899" s="41"/>
      <c r="H3899" s="52"/>
      <c r="I3899" s="16"/>
      <c r="J3899" s="79">
        <v>0</v>
      </c>
      <c r="K3899" s="79"/>
      <c r="L3899" s="79">
        <v>0</v>
      </c>
      <c r="M3899" s="63"/>
      <c r="N3899" s="79">
        <v>0</v>
      </c>
    </row>
    <row r="3900" spans="1:14">
      <c r="A3900" s="50"/>
      <c r="B3900" s="52"/>
      <c r="C3900" s="41"/>
      <c r="D3900" s="41"/>
      <c r="E3900" s="41"/>
      <c r="F3900" s="75"/>
      <c r="G3900" s="41"/>
      <c r="H3900" s="52" t="s">
        <v>1927</v>
      </c>
      <c r="I3900" s="52" t="s">
        <v>818</v>
      </c>
      <c r="J3900" s="79">
        <v>256700</v>
      </c>
      <c r="K3900" s="79"/>
      <c r="L3900" s="79">
        <v>123800</v>
      </c>
      <c r="M3900" s="63"/>
      <c r="N3900" s="79">
        <v>244478.77</v>
      </c>
    </row>
    <row r="3901" spans="1:14">
      <c r="A3901" s="50"/>
      <c r="B3901" s="28"/>
      <c r="C3901" s="140"/>
      <c r="D3901" s="140"/>
      <c r="E3901" s="41"/>
      <c r="F3901" s="122"/>
      <c r="G3901" s="140"/>
      <c r="H3901" s="52"/>
      <c r="I3901" s="52"/>
      <c r="J3901" s="79">
        <v>0</v>
      </c>
      <c r="K3901" s="79"/>
      <c r="L3901" s="79">
        <v>0</v>
      </c>
      <c r="M3901" s="63"/>
      <c r="N3901" s="79">
        <v>0</v>
      </c>
    </row>
    <row r="3902" spans="1:14">
      <c r="A3902" s="50"/>
      <c r="C3902" s="140"/>
      <c r="D3902" s="140"/>
      <c r="E3902" s="41"/>
      <c r="F3902" s="122"/>
      <c r="G3902" s="140"/>
      <c r="H3902" s="52" t="s">
        <v>1526</v>
      </c>
      <c r="I3902" s="52" t="s">
        <v>109</v>
      </c>
      <c r="J3902" s="79">
        <v>15500</v>
      </c>
      <c r="K3902" s="79"/>
      <c r="L3902" s="79">
        <v>15500</v>
      </c>
      <c r="M3902" s="63"/>
      <c r="N3902" s="79">
        <v>4184.17</v>
      </c>
    </row>
    <row r="3903" spans="1:14">
      <c r="A3903" s="50"/>
      <c r="C3903" s="136"/>
      <c r="D3903" s="136"/>
      <c r="E3903" s="41"/>
      <c r="F3903" s="76"/>
      <c r="G3903" s="136"/>
      <c r="H3903" s="50"/>
      <c r="I3903" s="16"/>
      <c r="J3903" s="79">
        <v>0</v>
      </c>
      <c r="K3903" s="79"/>
      <c r="L3903" s="79">
        <v>0</v>
      </c>
      <c r="M3903" s="63"/>
      <c r="N3903" s="79">
        <v>0</v>
      </c>
    </row>
    <row r="3904" spans="1:14">
      <c r="A3904" s="50"/>
      <c r="C3904" s="41"/>
      <c r="D3904" s="41"/>
      <c r="E3904" s="41"/>
      <c r="F3904" s="75"/>
      <c r="G3904" s="41"/>
      <c r="H3904" s="50" t="s">
        <v>1459</v>
      </c>
      <c r="I3904" s="16" t="s">
        <v>351</v>
      </c>
      <c r="J3904" s="79">
        <v>9500</v>
      </c>
      <c r="K3904" s="79"/>
      <c r="L3904" s="79">
        <v>9500</v>
      </c>
      <c r="M3904" s="63"/>
      <c r="N3904" s="79">
        <v>3852.72</v>
      </c>
    </row>
    <row r="3905" spans="1:14">
      <c r="A3905" s="62"/>
      <c r="C3905" s="115"/>
      <c r="D3905" s="115"/>
      <c r="E3905" s="41"/>
      <c r="F3905" s="77"/>
      <c r="G3905" s="115"/>
      <c r="H3905" s="52"/>
      <c r="I3905" s="16"/>
      <c r="J3905" s="79">
        <v>0</v>
      </c>
      <c r="K3905" s="79"/>
      <c r="L3905" s="79">
        <v>0</v>
      </c>
      <c r="M3905" s="63"/>
      <c r="N3905" s="79">
        <v>0</v>
      </c>
    </row>
    <row r="3906" spans="1:14">
      <c r="A3906" s="50"/>
      <c r="C3906" s="41"/>
      <c r="D3906" s="41"/>
      <c r="E3906" s="41"/>
      <c r="F3906" s="75"/>
      <c r="G3906" s="41"/>
      <c r="H3906" s="52" t="s">
        <v>1928</v>
      </c>
      <c r="I3906" s="52" t="s">
        <v>1366</v>
      </c>
      <c r="J3906" s="79">
        <v>40000</v>
      </c>
      <c r="K3906" s="79"/>
      <c r="L3906" s="79">
        <v>16700</v>
      </c>
      <c r="M3906" s="63"/>
      <c r="N3906" s="79">
        <v>36363.53</v>
      </c>
    </row>
    <row r="3907" spans="1:14">
      <c r="A3907" s="56"/>
      <c r="C3907" s="115"/>
      <c r="D3907" s="115"/>
      <c r="E3907" s="41"/>
      <c r="F3907" s="77"/>
      <c r="G3907" s="115"/>
      <c r="I3907" s="16"/>
      <c r="J3907" s="79">
        <v>0</v>
      </c>
      <c r="K3907" s="79"/>
      <c r="L3907" s="79">
        <v>0</v>
      </c>
      <c r="M3907" s="63"/>
      <c r="N3907" s="79">
        <v>0</v>
      </c>
    </row>
    <row r="3908" spans="1:14">
      <c r="C3908" s="139"/>
      <c r="D3908" s="139"/>
      <c r="E3908" s="41"/>
      <c r="F3908" s="128"/>
      <c r="G3908" s="139"/>
      <c r="H3908" s="50" t="s">
        <v>277</v>
      </c>
      <c r="I3908" s="52" t="s">
        <v>657</v>
      </c>
      <c r="J3908" s="79">
        <v>6500</v>
      </c>
      <c r="K3908" s="79"/>
      <c r="L3908" s="79">
        <v>6500</v>
      </c>
      <c r="M3908" s="63"/>
      <c r="N3908" s="79">
        <v>6970.49</v>
      </c>
    </row>
    <row r="3909" spans="1:14">
      <c r="A3909" s="50"/>
      <c r="C3909" s="104"/>
      <c r="D3909" s="104"/>
      <c r="E3909" s="137"/>
      <c r="F3909" s="47"/>
      <c r="G3909" s="104"/>
      <c r="H3909" s="64"/>
      <c r="I3909" s="16"/>
      <c r="J3909" s="79">
        <v>0</v>
      </c>
      <c r="K3909" s="79"/>
      <c r="L3909" s="79">
        <v>0</v>
      </c>
      <c r="M3909" s="63"/>
      <c r="N3909" s="79">
        <v>0</v>
      </c>
    </row>
    <row r="3910" spans="1:14">
      <c r="A3910" s="50"/>
      <c r="C3910" s="41"/>
      <c r="D3910" s="41"/>
      <c r="E3910" s="115"/>
      <c r="F3910" s="75"/>
      <c r="G3910" s="41"/>
      <c r="H3910" s="50" t="s">
        <v>1940</v>
      </c>
      <c r="I3910" s="52" t="s">
        <v>1792</v>
      </c>
      <c r="J3910" s="79">
        <v>228000</v>
      </c>
      <c r="K3910" s="79"/>
      <c r="L3910" s="79">
        <v>228000</v>
      </c>
      <c r="M3910" s="63"/>
      <c r="N3910" s="79">
        <v>154924.89000000001</v>
      </c>
    </row>
    <row r="3911" spans="1:14">
      <c r="A3911" s="56"/>
      <c r="B3911" s="52"/>
      <c r="C3911" s="136"/>
      <c r="D3911" s="136"/>
      <c r="E3911" s="41"/>
      <c r="F3911" s="76"/>
      <c r="G3911" s="136"/>
      <c r="H3911" s="50"/>
      <c r="I3911" s="28"/>
      <c r="J3911" s="79">
        <v>0</v>
      </c>
      <c r="K3911" s="79"/>
      <c r="L3911" s="79">
        <v>0</v>
      </c>
      <c r="M3911" s="63"/>
      <c r="N3911" s="79">
        <v>0</v>
      </c>
    </row>
    <row r="3912" spans="1:14">
      <c r="C3912" s="41"/>
      <c r="D3912" s="41"/>
      <c r="E3912" s="41"/>
      <c r="F3912" s="75"/>
      <c r="G3912" s="41"/>
      <c r="H3912" s="50" t="s">
        <v>273</v>
      </c>
      <c r="I3912" s="16" t="s">
        <v>288</v>
      </c>
      <c r="J3912" s="79">
        <v>5000</v>
      </c>
      <c r="K3912" s="79"/>
      <c r="L3912" s="79">
        <v>7800</v>
      </c>
      <c r="M3912" s="63"/>
      <c r="N3912" s="79">
        <v>1200</v>
      </c>
    </row>
    <row r="3913" spans="1:14">
      <c r="A3913" s="46"/>
      <c r="B3913" s="46"/>
      <c r="C3913" s="136"/>
      <c r="D3913" s="136"/>
      <c r="E3913" s="140"/>
      <c r="F3913" s="76"/>
      <c r="G3913" s="136"/>
      <c r="H3913" s="50"/>
      <c r="I3913" s="16"/>
      <c r="J3913" s="79">
        <v>0</v>
      </c>
      <c r="K3913" s="79"/>
      <c r="L3913" s="79">
        <v>0</v>
      </c>
      <c r="M3913" s="63"/>
      <c r="N3913" s="79">
        <v>0</v>
      </c>
    </row>
    <row r="3914" spans="1:14">
      <c r="A3914" s="48"/>
      <c r="B3914" s="48"/>
      <c r="C3914" s="41"/>
      <c r="D3914" s="41"/>
      <c r="E3914" s="140"/>
      <c r="F3914" s="75"/>
      <c r="G3914" s="41"/>
      <c r="H3914" s="50" t="s">
        <v>272</v>
      </c>
      <c r="I3914" s="16" t="s">
        <v>1398</v>
      </c>
      <c r="J3914" s="79">
        <v>23800</v>
      </c>
      <c r="K3914" s="79"/>
      <c r="L3914" s="79">
        <v>23800</v>
      </c>
      <c r="M3914" s="63"/>
      <c r="N3914" s="79">
        <v>280</v>
      </c>
    </row>
    <row r="3915" spans="1:14">
      <c r="A3915" s="48"/>
      <c r="B3915" s="48"/>
      <c r="C3915" s="41"/>
      <c r="D3915" s="41"/>
      <c r="E3915" s="140"/>
      <c r="F3915" s="75"/>
      <c r="G3915" s="41"/>
      <c r="H3915" s="50"/>
      <c r="I3915" s="16"/>
      <c r="J3915" s="79"/>
      <c r="K3915" s="79"/>
      <c r="L3915" s="79"/>
      <c r="M3915" s="63"/>
      <c r="N3915" s="79">
        <v>0</v>
      </c>
    </row>
    <row r="3916" spans="1:14">
      <c r="A3916" s="48"/>
      <c r="B3916" s="48"/>
      <c r="C3916" s="41"/>
      <c r="D3916" s="41"/>
      <c r="E3916" s="140"/>
      <c r="F3916" s="75"/>
      <c r="G3916" s="41"/>
      <c r="H3916" s="50" t="s">
        <v>1452</v>
      </c>
      <c r="I3916" s="16" t="s">
        <v>765</v>
      </c>
      <c r="J3916" s="79">
        <v>0</v>
      </c>
      <c r="K3916" s="79"/>
      <c r="L3916" s="79">
        <v>0</v>
      </c>
      <c r="M3916" s="63"/>
      <c r="N3916" s="79">
        <v>16541.59</v>
      </c>
    </row>
    <row r="3917" spans="1:14">
      <c r="A3917" s="48"/>
      <c r="B3917" s="48"/>
      <c r="C3917" s="41"/>
      <c r="D3917" s="41"/>
      <c r="E3917" s="136"/>
      <c r="F3917" s="75"/>
      <c r="G3917" s="41"/>
      <c r="H3917" s="50"/>
      <c r="I3917" s="16"/>
      <c r="J3917" s="115"/>
      <c r="K3917" s="115"/>
      <c r="L3917" s="115"/>
      <c r="M3917" s="115"/>
      <c r="N3917" s="83"/>
    </row>
    <row r="3918" spans="1:14">
      <c r="A3918" s="48"/>
      <c r="B3918" s="48"/>
      <c r="C3918" s="41"/>
      <c r="D3918" s="41"/>
      <c r="E3918" s="41"/>
      <c r="F3918" s="75"/>
      <c r="G3918" s="41"/>
      <c r="H3918" s="50"/>
      <c r="I3918" s="16"/>
      <c r="J3918" s="41"/>
      <c r="K3918" s="41"/>
      <c r="L3918" s="41"/>
      <c r="M3918" s="41"/>
      <c r="N3918" s="83"/>
    </row>
    <row r="3919" spans="1:14">
      <c r="A3919" s="56">
        <v>31</v>
      </c>
      <c r="B3919" s="16" t="s">
        <v>289</v>
      </c>
      <c r="C3919" s="41">
        <f>SUM(C3921)</f>
        <v>30000</v>
      </c>
      <c r="D3919" s="41"/>
      <c r="E3919" s="41">
        <f>SUM(E3921)</f>
        <v>0</v>
      </c>
      <c r="F3919" s="41">
        <f>SUM(F3921)</f>
        <v>0</v>
      </c>
      <c r="G3919" s="41">
        <f>SUM(G3921)</f>
        <v>0</v>
      </c>
      <c r="H3919" s="56" t="s">
        <v>1291</v>
      </c>
      <c r="I3919" s="16" t="s">
        <v>289</v>
      </c>
      <c r="J3919" s="41">
        <f>SUM(J3921:J3923)</f>
        <v>863300</v>
      </c>
      <c r="K3919" s="41"/>
      <c r="L3919" s="41">
        <f>SUM(L3921:L3923)</f>
        <v>764300</v>
      </c>
      <c r="M3919" s="63"/>
      <c r="N3919" s="41">
        <f>SUM(N3921:N3923)</f>
        <v>780211.14</v>
      </c>
    </row>
    <row r="3920" spans="1:14">
      <c r="A3920" s="157" t="s">
        <v>12</v>
      </c>
      <c r="B3920" s="157" t="s">
        <v>994</v>
      </c>
      <c r="C3920" s="176" t="s">
        <v>660</v>
      </c>
      <c r="D3920" s="131"/>
      <c r="E3920" s="176" t="s">
        <v>7</v>
      </c>
      <c r="F3920" s="158"/>
      <c r="G3920" s="176" t="s">
        <v>7</v>
      </c>
      <c r="H3920" s="157" t="s">
        <v>12</v>
      </c>
      <c r="I3920" s="157" t="s">
        <v>994</v>
      </c>
      <c r="J3920" s="176" t="s">
        <v>660</v>
      </c>
      <c r="K3920" s="131"/>
      <c r="L3920" s="176" t="s">
        <v>7</v>
      </c>
      <c r="M3920" s="158"/>
      <c r="N3920" s="176" t="s">
        <v>7</v>
      </c>
    </row>
    <row r="3921" spans="1:15">
      <c r="A3921" s="48"/>
      <c r="B3921" s="48" t="s">
        <v>1935</v>
      </c>
      <c r="C3921" s="115">
        <v>30000</v>
      </c>
      <c r="D3921" s="41"/>
      <c r="E3921" s="115"/>
      <c r="F3921" s="75"/>
      <c r="G3921" s="41"/>
      <c r="H3921" s="50" t="s">
        <v>1292</v>
      </c>
      <c r="I3921" s="16" t="s">
        <v>290</v>
      </c>
      <c r="J3921" s="79">
        <v>210000</v>
      </c>
      <c r="K3921" s="79"/>
      <c r="L3921" s="79">
        <v>118800</v>
      </c>
      <c r="M3921" s="63"/>
      <c r="N3921" s="79">
        <v>134076.42000000001</v>
      </c>
    </row>
    <row r="3922" spans="1:15">
      <c r="A3922" s="48"/>
      <c r="B3922" s="48"/>
      <c r="C3922" s="41"/>
      <c r="D3922" s="41"/>
      <c r="E3922" s="41"/>
      <c r="F3922" s="75"/>
      <c r="G3922" s="41"/>
      <c r="I3922" s="16"/>
      <c r="J3922" s="79">
        <v>0</v>
      </c>
      <c r="K3922" s="79"/>
      <c r="L3922" s="79">
        <v>0</v>
      </c>
      <c r="M3922" s="63"/>
      <c r="N3922" s="79">
        <v>0</v>
      </c>
    </row>
    <row r="3923" spans="1:15">
      <c r="A3923" s="48"/>
      <c r="B3923" s="48"/>
      <c r="C3923" s="41"/>
      <c r="D3923" s="41"/>
      <c r="E3923" s="41"/>
      <c r="F3923" s="75"/>
      <c r="G3923" s="41"/>
      <c r="H3923" s="56" t="s">
        <v>1293</v>
      </c>
      <c r="I3923" s="52" t="s">
        <v>291</v>
      </c>
      <c r="J3923" s="79">
        <v>653300</v>
      </c>
      <c r="K3923" s="79"/>
      <c r="L3923" s="79">
        <v>645500</v>
      </c>
      <c r="M3923" s="63"/>
      <c r="N3923" s="79">
        <v>646134.72</v>
      </c>
    </row>
    <row r="3924" spans="1:15">
      <c r="A3924" s="48"/>
      <c r="B3924" s="48"/>
      <c r="C3924" s="41"/>
      <c r="D3924" s="41"/>
      <c r="E3924" s="41"/>
      <c r="F3924" s="75"/>
      <c r="G3924" s="41"/>
      <c r="H3924" s="56"/>
      <c r="I3924" s="52"/>
      <c r="J3924" s="41"/>
      <c r="K3924" s="41"/>
      <c r="L3924" s="41"/>
      <c r="M3924" s="41"/>
      <c r="N3924" s="79">
        <v>0</v>
      </c>
    </row>
    <row r="3925" spans="1:15">
      <c r="A3925" s="48"/>
      <c r="B3925" s="48"/>
      <c r="C3925" s="132"/>
      <c r="D3925" s="132"/>
      <c r="E3925" s="104"/>
      <c r="F3925" s="63"/>
      <c r="G3925" s="132"/>
      <c r="I3925" s="16"/>
      <c r="J3925" s="41"/>
      <c r="K3925" s="41"/>
      <c r="L3925" s="41" t="s">
        <v>11</v>
      </c>
      <c r="M3925" s="41"/>
      <c r="N3925" s="83" t="s">
        <v>11</v>
      </c>
    </row>
    <row r="3926" spans="1:15">
      <c r="A3926" s="48"/>
      <c r="B3926" s="52" t="s">
        <v>1516</v>
      </c>
      <c r="C3926" s="73">
        <f>SUM(C3928,C4019,C4081,C4105,C4143,C4223,C4299,C4334,C4343)</f>
        <v>358087200</v>
      </c>
      <c r="D3926" s="73"/>
      <c r="E3926" s="73">
        <f>SUM(E3928,E4019,E4081,E4105,E4143,E4223,E4299,E4334,E4343)</f>
        <v>352497000</v>
      </c>
      <c r="F3926" s="63"/>
      <c r="G3926" s="73">
        <f>SUM(G3928,G4019,G4081,G4105,G4143,G4223,G4299,G4334,G4343)</f>
        <v>342090910.05000001</v>
      </c>
      <c r="H3926" s="52"/>
      <c r="I3926" s="52" t="s">
        <v>1516</v>
      </c>
      <c r="J3926" s="41">
        <f>SUM(J3928,J3990,J4019,J4030,J4081,J4105,J4111,J4116,J4122,J4143,J4223,J4299,J4334,J4343)</f>
        <v>154292200</v>
      </c>
      <c r="K3926" s="41"/>
      <c r="L3926" s="41">
        <f>SUM(L3928,L3990,L4019,L4030,L4081,L4105,L4111,L4116,L4122,L4143,L4223,L4299,L4334,L4343)</f>
        <v>153928100</v>
      </c>
      <c r="M3926" s="63"/>
      <c r="N3926" s="41">
        <f>SUM(N3928,N3990,N4019,N4030,N4081,N4105,N4111,N4116,N4122,N4143,N4223,N4299,N4334,N4343)</f>
        <v>139177630.35000002</v>
      </c>
    </row>
    <row r="3927" spans="1:15">
      <c r="A3927" s="104" t="s">
        <v>8</v>
      </c>
      <c r="B3927" s="48" t="s">
        <v>8</v>
      </c>
      <c r="C3927" s="104" t="s">
        <v>8</v>
      </c>
      <c r="D3927" s="104"/>
      <c r="E3927" s="104" t="s">
        <v>8</v>
      </c>
      <c r="F3927" s="74"/>
      <c r="G3927" s="104" t="s">
        <v>8</v>
      </c>
      <c r="H3927" s="104" t="s">
        <v>8</v>
      </c>
      <c r="I3927" s="48" t="s">
        <v>8</v>
      </c>
      <c r="J3927" s="104" t="s">
        <v>8</v>
      </c>
      <c r="K3927" s="104"/>
      <c r="L3927" s="104" t="s">
        <v>8</v>
      </c>
      <c r="M3927" s="104"/>
      <c r="N3927" s="104" t="s">
        <v>8</v>
      </c>
    </row>
    <row r="3928" spans="1:15" s="4" customFormat="1">
      <c r="A3928" s="48"/>
      <c r="B3928" s="52" t="s">
        <v>1517</v>
      </c>
      <c r="C3928" s="41">
        <f>SUM(C3930,C3960,C4043)</f>
        <v>273450000</v>
      </c>
      <c r="D3928" s="73"/>
      <c r="E3928" s="41">
        <f>SUM(E3930,E3960,E4043)</f>
        <v>267064000</v>
      </c>
      <c r="F3928" s="63"/>
      <c r="G3928" s="41">
        <f>SUM(G3930,G3960,G4043)</f>
        <v>255565766.43000001</v>
      </c>
      <c r="H3928" s="52" t="s">
        <v>1294</v>
      </c>
      <c r="I3928" s="52" t="s">
        <v>1517</v>
      </c>
      <c r="J3928" s="41">
        <f>SUM(J3930,J3960,J4043)</f>
        <v>15422100</v>
      </c>
      <c r="K3928" s="41"/>
      <c r="L3928" s="41">
        <f>SUM(L3930,L3960,L4043)</f>
        <v>15080800</v>
      </c>
      <c r="M3928" s="63"/>
      <c r="N3928" s="41">
        <f>SUM(N3930,N3960,N4043)</f>
        <v>15825802.619999997</v>
      </c>
      <c r="O3928" s="23"/>
    </row>
    <row r="3929" spans="1:15">
      <c r="A3929" s="157" t="s">
        <v>12</v>
      </c>
      <c r="B3929" s="157" t="s">
        <v>994</v>
      </c>
      <c r="C3929" s="176" t="s">
        <v>660</v>
      </c>
      <c r="D3929" s="131"/>
      <c r="E3929" s="176" t="s">
        <v>7</v>
      </c>
      <c r="F3929" s="158"/>
      <c r="G3929" s="176" t="s">
        <v>7</v>
      </c>
      <c r="H3929" s="157" t="s">
        <v>12</v>
      </c>
      <c r="I3929" s="157" t="s">
        <v>994</v>
      </c>
      <c r="J3929" s="176" t="s">
        <v>660</v>
      </c>
      <c r="K3929" s="131"/>
      <c r="L3929" s="176" t="s">
        <v>7</v>
      </c>
      <c r="M3929" s="158"/>
      <c r="N3929" s="176" t="s">
        <v>7</v>
      </c>
    </row>
    <row r="3930" spans="1:15" s="4" customFormat="1">
      <c r="A3930" s="111">
        <v>192</v>
      </c>
      <c r="B3930" s="52" t="s">
        <v>1518</v>
      </c>
      <c r="C3930" s="73">
        <f>SUM(C3932:C3936)</f>
        <v>100000</v>
      </c>
      <c r="D3930" s="73"/>
      <c r="E3930" s="73">
        <f>SUM(E3932:E3936)</f>
        <v>100000</v>
      </c>
      <c r="F3930" s="63"/>
      <c r="G3930" s="73">
        <f>SUM(G3932:G3936)</f>
        <v>439705</v>
      </c>
      <c r="H3930" s="111">
        <v>6211</v>
      </c>
      <c r="I3930" s="52" t="s">
        <v>1352</v>
      </c>
      <c r="J3930" s="41">
        <f>SUM(J3932:J3959)</f>
        <v>1094400</v>
      </c>
      <c r="K3930" s="41"/>
      <c r="L3930" s="41">
        <f>SUM(L3932:L3959)</f>
        <v>1094000</v>
      </c>
      <c r="M3930" s="63"/>
      <c r="N3930" s="41">
        <f>SUM(N3932:N3959)</f>
        <v>936606.58999999985</v>
      </c>
      <c r="O3930" s="23"/>
    </row>
    <row r="3931" spans="1:15">
      <c r="A3931" s="157" t="s">
        <v>12</v>
      </c>
      <c r="B3931" s="157" t="s">
        <v>994</v>
      </c>
      <c r="C3931" s="176" t="s">
        <v>660</v>
      </c>
      <c r="D3931" s="131"/>
      <c r="E3931" s="176" t="s">
        <v>7</v>
      </c>
      <c r="F3931" s="158"/>
      <c r="G3931" s="176" t="s">
        <v>7</v>
      </c>
      <c r="H3931" s="157" t="s">
        <v>12</v>
      </c>
      <c r="I3931" s="157" t="s">
        <v>994</v>
      </c>
      <c r="J3931" s="176" t="s">
        <v>660</v>
      </c>
      <c r="K3931" s="131"/>
      <c r="L3931" s="176" t="s">
        <v>7</v>
      </c>
      <c r="M3931" s="158"/>
      <c r="N3931" s="176" t="s">
        <v>7</v>
      </c>
    </row>
    <row r="3932" spans="1:15" s="4" customFormat="1">
      <c r="A3932" s="52" t="s">
        <v>2033</v>
      </c>
      <c r="B3932" s="52" t="s">
        <v>1113</v>
      </c>
      <c r="C3932" s="79"/>
      <c r="D3932" s="79"/>
      <c r="E3932" s="132"/>
      <c r="F3932" s="63"/>
      <c r="G3932" s="79">
        <v>211106</v>
      </c>
      <c r="H3932" s="52" t="s">
        <v>1915</v>
      </c>
      <c r="I3932" s="52" t="s">
        <v>1353</v>
      </c>
      <c r="J3932" s="79">
        <v>858900</v>
      </c>
      <c r="K3932" s="79"/>
      <c r="L3932" s="79">
        <v>850000</v>
      </c>
      <c r="M3932" s="63"/>
      <c r="N3932" s="79">
        <v>742050.25</v>
      </c>
      <c r="O3932" s="23"/>
    </row>
    <row r="3933" spans="1:15">
      <c r="A3933" s="52"/>
      <c r="C3933" s="79">
        <v>0</v>
      </c>
      <c r="D3933" s="79"/>
      <c r="E3933" s="132">
        <v>0</v>
      </c>
      <c r="F3933" s="63"/>
      <c r="G3933" s="79">
        <v>0</v>
      </c>
      <c r="H3933" s="50"/>
      <c r="I3933" s="16"/>
      <c r="J3933" s="79">
        <v>0</v>
      </c>
      <c r="K3933" s="79"/>
      <c r="L3933" s="79">
        <v>0</v>
      </c>
      <c r="M3933" s="63"/>
      <c r="N3933" s="79">
        <v>0</v>
      </c>
    </row>
    <row r="3934" spans="1:15">
      <c r="A3934" s="52" t="s">
        <v>2034</v>
      </c>
      <c r="B3934" s="52" t="s">
        <v>1040</v>
      </c>
      <c r="C3934" s="79">
        <v>100000</v>
      </c>
      <c r="D3934" s="79"/>
      <c r="E3934" s="132">
        <v>100000</v>
      </c>
      <c r="F3934" s="63"/>
      <c r="G3934" s="79">
        <v>76368</v>
      </c>
      <c r="H3934" s="52" t="s">
        <v>1916</v>
      </c>
      <c r="I3934" s="52" t="s">
        <v>1354</v>
      </c>
      <c r="J3934" s="79">
        <v>7000</v>
      </c>
      <c r="K3934" s="79"/>
      <c r="L3934" s="79">
        <v>7000</v>
      </c>
      <c r="M3934" s="63"/>
      <c r="N3934" s="79">
        <v>7695.16</v>
      </c>
    </row>
    <row r="3935" spans="1:15">
      <c r="A3935" s="52"/>
      <c r="C3935" s="132">
        <v>0</v>
      </c>
      <c r="D3935" s="132"/>
      <c r="E3935" s="132"/>
      <c r="F3935" s="63"/>
      <c r="G3935" s="132">
        <v>0</v>
      </c>
      <c r="H3935" s="52"/>
      <c r="I3935" s="16"/>
      <c r="J3935" s="79">
        <v>0</v>
      </c>
      <c r="K3935" s="79"/>
      <c r="L3935" s="79">
        <v>0</v>
      </c>
      <c r="M3935" s="63"/>
      <c r="N3935" s="79">
        <v>0</v>
      </c>
    </row>
    <row r="3936" spans="1:15">
      <c r="A3936" s="50" t="s">
        <v>2032</v>
      </c>
      <c r="B3936" s="52" t="s">
        <v>30</v>
      </c>
      <c r="C3936" s="132"/>
      <c r="D3936" s="132"/>
      <c r="E3936" s="132"/>
      <c r="F3936" s="63"/>
      <c r="G3936" s="132">
        <v>152231</v>
      </c>
      <c r="H3936" s="52" t="s">
        <v>1917</v>
      </c>
      <c r="I3936" s="52" t="s">
        <v>1355</v>
      </c>
      <c r="J3936" s="79">
        <v>11900</v>
      </c>
      <c r="K3936" s="79"/>
      <c r="L3936" s="79">
        <v>12000</v>
      </c>
      <c r="M3936" s="63"/>
      <c r="N3936" s="79">
        <v>9547.58</v>
      </c>
    </row>
    <row r="3937" spans="1:14">
      <c r="A3937" s="52"/>
      <c r="B3937" s="52" t="s">
        <v>29</v>
      </c>
      <c r="C3937" s="132">
        <v>0</v>
      </c>
      <c r="D3937" s="132"/>
      <c r="E3937" s="132">
        <v>0</v>
      </c>
      <c r="F3937" s="63"/>
      <c r="G3937" s="132">
        <v>0</v>
      </c>
      <c r="H3937" s="52"/>
      <c r="I3937" s="16"/>
      <c r="J3937" s="79">
        <v>0</v>
      </c>
      <c r="K3937" s="79"/>
      <c r="L3937" s="79">
        <v>0</v>
      </c>
      <c r="M3937" s="63"/>
      <c r="N3937" s="79">
        <v>0</v>
      </c>
    </row>
    <row r="3938" spans="1:14">
      <c r="A3938" s="52"/>
      <c r="B3938" s="52"/>
      <c r="C3938" s="132"/>
      <c r="D3938" s="132"/>
      <c r="E3938" s="132"/>
      <c r="F3938" s="63"/>
      <c r="G3938" s="132"/>
      <c r="H3938" s="52" t="s">
        <v>1918</v>
      </c>
      <c r="I3938" s="52" t="s">
        <v>1357</v>
      </c>
      <c r="J3938" s="79">
        <v>4000</v>
      </c>
      <c r="K3938" s="79"/>
      <c r="L3938" s="79">
        <v>2400</v>
      </c>
      <c r="M3938" s="63"/>
      <c r="N3938" s="79">
        <v>1769.54</v>
      </c>
    </row>
    <row r="3939" spans="1:14">
      <c r="A3939" s="52"/>
      <c r="C3939" s="41"/>
      <c r="D3939" s="41"/>
      <c r="E3939" s="41"/>
      <c r="F3939" s="75"/>
      <c r="G3939" s="41"/>
      <c r="H3939" s="52"/>
      <c r="I3939" s="16"/>
      <c r="J3939" s="79">
        <v>0</v>
      </c>
      <c r="K3939" s="79"/>
      <c r="L3939" s="79">
        <v>0</v>
      </c>
      <c r="M3939" s="63"/>
      <c r="N3939" s="79">
        <v>0</v>
      </c>
    </row>
    <row r="3940" spans="1:14">
      <c r="A3940" s="52"/>
      <c r="B3940" s="52"/>
      <c r="C3940" s="41" t="s">
        <v>11</v>
      </c>
      <c r="D3940" s="41"/>
      <c r="E3940" s="41" t="s">
        <v>11</v>
      </c>
      <c r="F3940" s="75"/>
      <c r="G3940" s="41" t="s">
        <v>11</v>
      </c>
      <c r="H3940" s="52" t="s">
        <v>1919</v>
      </c>
      <c r="I3940" s="52" t="s">
        <v>1026</v>
      </c>
      <c r="J3940" s="79">
        <v>14000</v>
      </c>
      <c r="K3940" s="79"/>
      <c r="L3940" s="79">
        <v>14000</v>
      </c>
      <c r="M3940" s="63"/>
      <c r="N3940" s="79">
        <v>11104.08</v>
      </c>
    </row>
    <row r="3941" spans="1:14">
      <c r="A3941" s="50"/>
      <c r="C3941" s="41" t="s">
        <v>11</v>
      </c>
      <c r="D3941" s="41"/>
      <c r="E3941" s="41" t="s">
        <v>11</v>
      </c>
      <c r="F3941" s="75"/>
      <c r="G3941" s="41" t="s">
        <v>11</v>
      </c>
      <c r="H3941" s="52"/>
      <c r="I3941" s="16"/>
      <c r="J3941" s="79">
        <v>0</v>
      </c>
      <c r="K3941" s="79"/>
      <c r="L3941" s="79">
        <v>0</v>
      </c>
      <c r="M3941" s="63"/>
      <c r="N3941" s="79">
        <v>0</v>
      </c>
    </row>
    <row r="3942" spans="1:14">
      <c r="A3942" s="52"/>
      <c r="B3942" s="52"/>
      <c r="C3942" s="41" t="s">
        <v>11</v>
      </c>
      <c r="D3942" s="41"/>
      <c r="E3942" s="41" t="s">
        <v>11</v>
      </c>
      <c r="F3942" s="75"/>
      <c r="G3942" s="41" t="s">
        <v>11</v>
      </c>
      <c r="H3942" s="52" t="s">
        <v>1920</v>
      </c>
      <c r="I3942" s="52" t="s">
        <v>1358</v>
      </c>
      <c r="J3942" s="79">
        <v>3700</v>
      </c>
      <c r="K3942" s="79"/>
      <c r="L3942" s="79">
        <v>3600</v>
      </c>
      <c r="M3942" s="63"/>
      <c r="N3942" s="79">
        <v>1253.48</v>
      </c>
    </row>
    <row r="3943" spans="1:14">
      <c r="A3943" s="52"/>
      <c r="C3943" s="41" t="s">
        <v>11</v>
      </c>
      <c r="D3943" s="41"/>
      <c r="E3943" s="41" t="s">
        <v>11</v>
      </c>
      <c r="F3943" s="75"/>
      <c r="G3943" s="41" t="s">
        <v>11</v>
      </c>
      <c r="H3943" s="52"/>
      <c r="I3943" s="16"/>
      <c r="J3943" s="79">
        <v>0</v>
      </c>
      <c r="K3943" s="79"/>
      <c r="L3943" s="79">
        <v>0</v>
      </c>
      <c r="M3943" s="63"/>
      <c r="N3943" s="79">
        <v>0</v>
      </c>
    </row>
    <row r="3944" spans="1:14">
      <c r="A3944" s="52"/>
      <c r="B3944" s="52"/>
      <c r="C3944" s="41" t="s">
        <v>11</v>
      </c>
      <c r="D3944" s="41"/>
      <c r="E3944" s="41" t="s">
        <v>11</v>
      </c>
      <c r="F3944" s="75"/>
      <c r="G3944" s="41" t="s">
        <v>11</v>
      </c>
      <c r="H3944" s="52" t="s">
        <v>1921</v>
      </c>
      <c r="I3944" s="52" t="s">
        <v>1359</v>
      </c>
      <c r="J3944" s="79">
        <v>6000</v>
      </c>
      <c r="K3944" s="79"/>
      <c r="L3944" s="79">
        <v>6000</v>
      </c>
      <c r="M3944" s="63"/>
      <c r="N3944" s="79">
        <v>4078.88</v>
      </c>
    </row>
    <row r="3945" spans="1:14">
      <c r="A3945" s="52"/>
      <c r="C3945" s="41" t="s">
        <v>11</v>
      </c>
      <c r="D3945" s="41"/>
      <c r="E3945" s="41" t="s">
        <v>11</v>
      </c>
      <c r="F3945" s="75"/>
      <c r="G3945" s="41" t="s">
        <v>11</v>
      </c>
      <c r="H3945" s="52"/>
      <c r="I3945" s="16"/>
      <c r="J3945" s="79">
        <v>0</v>
      </c>
      <c r="K3945" s="79"/>
      <c r="L3945" s="79">
        <v>0</v>
      </c>
      <c r="M3945" s="63"/>
      <c r="N3945" s="79">
        <v>0</v>
      </c>
    </row>
    <row r="3946" spans="1:14">
      <c r="A3946" s="52"/>
      <c r="B3946" s="52"/>
      <c r="C3946" s="41" t="s">
        <v>11</v>
      </c>
      <c r="D3946" s="41"/>
      <c r="E3946" s="41" t="s">
        <v>11</v>
      </c>
      <c r="F3946" s="75"/>
      <c r="G3946" s="41" t="s">
        <v>11</v>
      </c>
      <c r="H3946" s="52" t="s">
        <v>1922</v>
      </c>
      <c r="I3946" s="52" t="s">
        <v>421</v>
      </c>
      <c r="J3946" s="79">
        <v>67400</v>
      </c>
      <c r="K3946" s="79"/>
      <c r="L3946" s="79">
        <v>75000</v>
      </c>
      <c r="M3946" s="63"/>
      <c r="N3946" s="79">
        <v>64156.46</v>
      </c>
    </row>
    <row r="3947" spans="1:14">
      <c r="A3947" s="52"/>
      <c r="C3947" s="41" t="s">
        <v>11</v>
      </c>
      <c r="D3947" s="41"/>
      <c r="E3947" s="41" t="s">
        <v>11</v>
      </c>
      <c r="F3947" s="75"/>
      <c r="G3947" s="41" t="s">
        <v>11</v>
      </c>
      <c r="H3947" s="52"/>
      <c r="I3947" s="16"/>
      <c r="J3947" s="79">
        <v>0</v>
      </c>
      <c r="K3947" s="79"/>
      <c r="L3947" s="79">
        <v>0</v>
      </c>
      <c r="M3947" s="63"/>
      <c r="N3947" s="79">
        <v>0</v>
      </c>
    </row>
    <row r="3948" spans="1:14">
      <c r="A3948" s="52"/>
      <c r="B3948" s="52"/>
      <c r="C3948" s="41" t="s">
        <v>11</v>
      </c>
      <c r="D3948" s="41"/>
      <c r="E3948" s="41" t="s">
        <v>11</v>
      </c>
      <c r="F3948" s="75"/>
      <c r="G3948" s="41" t="s">
        <v>11</v>
      </c>
      <c r="H3948" s="52" t="s">
        <v>1923</v>
      </c>
      <c r="I3948" s="52" t="s">
        <v>1361</v>
      </c>
      <c r="J3948" s="79">
        <v>20000</v>
      </c>
      <c r="K3948" s="79"/>
      <c r="L3948" s="79">
        <v>25000</v>
      </c>
      <c r="M3948" s="63"/>
      <c r="N3948" s="79">
        <v>17253.45</v>
      </c>
    </row>
    <row r="3949" spans="1:14">
      <c r="A3949" s="52"/>
      <c r="C3949" s="41" t="s">
        <v>11</v>
      </c>
      <c r="D3949" s="41"/>
      <c r="E3949" s="41" t="s">
        <v>11</v>
      </c>
      <c r="F3949" s="75"/>
      <c r="G3949" s="41" t="s">
        <v>11</v>
      </c>
      <c r="H3949" s="52"/>
      <c r="I3949" s="16"/>
      <c r="J3949" s="79">
        <v>0</v>
      </c>
      <c r="K3949" s="79"/>
      <c r="L3949" s="79">
        <v>0</v>
      </c>
      <c r="M3949" s="63"/>
      <c r="N3949" s="79">
        <v>0</v>
      </c>
    </row>
    <row r="3950" spans="1:14">
      <c r="A3950" s="52"/>
      <c r="B3950" s="52"/>
      <c r="C3950" s="115" t="s">
        <v>11</v>
      </c>
      <c r="D3950" s="115"/>
      <c r="E3950" s="115" t="s">
        <v>11</v>
      </c>
      <c r="F3950" s="77"/>
      <c r="G3950" s="115" t="s">
        <v>11</v>
      </c>
      <c r="H3950" s="52" t="s">
        <v>1924</v>
      </c>
      <c r="I3950" s="52" t="s">
        <v>648</v>
      </c>
      <c r="J3950" s="79">
        <v>7000</v>
      </c>
      <c r="K3950" s="79"/>
      <c r="L3950" s="79">
        <v>7000</v>
      </c>
      <c r="M3950" s="63"/>
      <c r="N3950" s="79">
        <v>6935.76</v>
      </c>
    </row>
    <row r="3951" spans="1:14">
      <c r="A3951" s="32"/>
      <c r="B3951" s="32"/>
      <c r="C3951" s="41" t="s">
        <v>11</v>
      </c>
      <c r="D3951" s="41"/>
      <c r="E3951" s="41" t="s">
        <v>11</v>
      </c>
      <c r="F3951" s="75"/>
      <c r="G3951" s="41" t="s">
        <v>11</v>
      </c>
      <c r="H3951" s="32"/>
      <c r="I3951" s="32"/>
      <c r="J3951" s="79">
        <v>0</v>
      </c>
      <c r="K3951" s="79"/>
      <c r="L3951" s="79">
        <v>0</v>
      </c>
      <c r="M3951" s="63"/>
      <c r="N3951" s="79">
        <v>0</v>
      </c>
    </row>
    <row r="3952" spans="1:14">
      <c r="A3952" s="111"/>
      <c r="B3952" s="52"/>
      <c r="C3952" s="41" t="s">
        <v>11</v>
      </c>
      <c r="D3952" s="41"/>
      <c r="E3952" s="41" t="s">
        <v>11</v>
      </c>
      <c r="F3952" s="75"/>
      <c r="G3952" s="41" t="s">
        <v>11</v>
      </c>
      <c r="H3952" s="111" t="s">
        <v>1926</v>
      </c>
      <c r="I3952" s="52" t="s">
        <v>1364</v>
      </c>
      <c r="J3952" s="79">
        <v>18500</v>
      </c>
      <c r="K3952" s="79"/>
      <c r="L3952" s="79">
        <v>18000</v>
      </c>
      <c r="M3952" s="63"/>
      <c r="N3952" s="79">
        <v>10943.41</v>
      </c>
    </row>
    <row r="3953" spans="1:14">
      <c r="A3953" s="111"/>
      <c r="B3953" s="52"/>
      <c r="C3953" s="41"/>
      <c r="D3953" s="41"/>
      <c r="E3953" s="41"/>
      <c r="F3953" s="75"/>
      <c r="G3953" s="41"/>
      <c r="H3953" s="111"/>
      <c r="I3953" s="52"/>
      <c r="J3953" s="79">
        <v>0</v>
      </c>
      <c r="K3953" s="79"/>
      <c r="L3953" s="79">
        <v>0</v>
      </c>
      <c r="M3953" s="63"/>
      <c r="N3953" s="79">
        <v>0</v>
      </c>
    </row>
    <row r="3954" spans="1:14">
      <c r="A3954" s="52"/>
      <c r="B3954" s="52"/>
      <c r="C3954" s="41" t="s">
        <v>11</v>
      </c>
      <c r="D3954" s="41"/>
      <c r="E3954" s="41" t="s">
        <v>11</v>
      </c>
      <c r="F3954" s="75"/>
      <c r="G3954" s="41" t="s">
        <v>11</v>
      </c>
      <c r="H3954" s="52" t="s">
        <v>1927</v>
      </c>
      <c r="I3954" s="52" t="s">
        <v>818</v>
      </c>
      <c r="J3954" s="79">
        <v>1000</v>
      </c>
      <c r="K3954" s="79"/>
      <c r="L3954" s="79">
        <v>1000</v>
      </c>
      <c r="M3954" s="63"/>
      <c r="N3954" s="79">
        <v>555.34</v>
      </c>
    </row>
    <row r="3955" spans="1:14">
      <c r="A3955" s="52"/>
      <c r="B3955" s="52"/>
      <c r="C3955" s="41"/>
      <c r="D3955" s="41"/>
      <c r="E3955" s="41"/>
      <c r="F3955" s="75"/>
      <c r="G3955" s="41"/>
      <c r="H3955" s="52"/>
      <c r="I3955" s="52"/>
      <c r="J3955" s="79">
        <v>0</v>
      </c>
      <c r="K3955" s="79"/>
      <c r="L3955" s="79">
        <v>0</v>
      </c>
      <c r="M3955" s="63"/>
      <c r="N3955" s="79">
        <v>0</v>
      </c>
    </row>
    <row r="3956" spans="1:14">
      <c r="A3956" s="50"/>
      <c r="B3956" s="52"/>
      <c r="C3956" s="115" t="s">
        <v>11</v>
      </c>
      <c r="D3956" s="115"/>
      <c r="E3956" s="115" t="s">
        <v>11</v>
      </c>
      <c r="F3956" s="77"/>
      <c r="G3956" s="115" t="s">
        <v>11</v>
      </c>
      <c r="H3956" s="52" t="s">
        <v>1928</v>
      </c>
      <c r="I3956" s="52" t="s">
        <v>1366</v>
      </c>
      <c r="J3956" s="79">
        <v>39000</v>
      </c>
      <c r="K3956" s="79"/>
      <c r="L3956" s="79">
        <v>37000</v>
      </c>
      <c r="M3956" s="63"/>
      <c r="N3956" s="79">
        <v>32982.199999999997</v>
      </c>
    </row>
    <row r="3957" spans="1:14">
      <c r="A3957" s="50"/>
      <c r="B3957" s="52"/>
      <c r="C3957" s="115"/>
      <c r="D3957" s="115"/>
      <c r="E3957" s="115"/>
      <c r="F3957" s="77"/>
      <c r="G3957" s="115"/>
      <c r="H3957" s="52"/>
      <c r="I3957" s="52"/>
      <c r="J3957" s="79">
        <v>0</v>
      </c>
      <c r="K3957" s="79"/>
      <c r="L3957" s="79">
        <v>0</v>
      </c>
      <c r="M3957" s="63"/>
      <c r="N3957" s="79">
        <v>0</v>
      </c>
    </row>
    <row r="3958" spans="1:14">
      <c r="A3958" s="52"/>
      <c r="B3958" s="52"/>
      <c r="C3958" s="115" t="s">
        <v>11</v>
      </c>
      <c r="D3958" s="115"/>
      <c r="E3958" s="115" t="s">
        <v>11</v>
      </c>
      <c r="F3958" s="77"/>
      <c r="G3958" s="115" t="s">
        <v>11</v>
      </c>
      <c r="H3958" s="52" t="s">
        <v>277</v>
      </c>
      <c r="I3958" s="52" t="s">
        <v>657</v>
      </c>
      <c r="J3958" s="79">
        <v>36000</v>
      </c>
      <c r="K3958" s="79"/>
      <c r="L3958" s="79">
        <v>36000</v>
      </c>
      <c r="M3958" s="63"/>
      <c r="N3958" s="79">
        <v>26281</v>
      </c>
    </row>
    <row r="3959" spans="1:14">
      <c r="A3959" s="52"/>
      <c r="B3959" s="52"/>
      <c r="C3959" s="115"/>
      <c r="D3959" s="115"/>
      <c r="E3959" s="115"/>
      <c r="F3959" s="77"/>
      <c r="G3959" s="115"/>
      <c r="H3959" s="52"/>
      <c r="I3959" s="52"/>
      <c r="J3959" s="41"/>
      <c r="K3959" s="41"/>
      <c r="L3959" s="41"/>
      <c r="M3959" s="41"/>
      <c r="N3959" s="79"/>
    </row>
    <row r="3960" spans="1:14">
      <c r="A3960" s="54"/>
      <c r="B3960" s="54"/>
      <c r="C3960" s="115"/>
      <c r="D3960" s="115"/>
      <c r="E3960" s="115"/>
      <c r="F3960" s="77"/>
      <c r="G3960" s="115"/>
      <c r="H3960" s="111">
        <v>6213</v>
      </c>
      <c r="I3960" s="52" t="s">
        <v>1517</v>
      </c>
      <c r="J3960" s="41">
        <f>SUM(J3962:J3988)</f>
        <v>4733300</v>
      </c>
      <c r="K3960" s="41"/>
      <c r="L3960" s="41">
        <f>SUM(L3962:L3988)</f>
        <v>4537500</v>
      </c>
      <c r="M3960" s="63"/>
      <c r="N3960" s="41">
        <f>SUM(N3962:N3988)</f>
        <v>4394653.16</v>
      </c>
    </row>
    <row r="3961" spans="1:14">
      <c r="A3961" s="52"/>
      <c r="B3961" s="52"/>
      <c r="C3961" s="115"/>
      <c r="D3961" s="115"/>
      <c r="E3961" s="115"/>
      <c r="F3961" s="77"/>
      <c r="G3961" s="115"/>
      <c r="H3961" s="157" t="s">
        <v>12</v>
      </c>
      <c r="I3961" s="157" t="s">
        <v>994</v>
      </c>
      <c r="J3961" s="176" t="s">
        <v>660</v>
      </c>
      <c r="K3961" s="131"/>
      <c r="L3961" s="176" t="s">
        <v>7</v>
      </c>
      <c r="M3961" s="158"/>
      <c r="N3961" s="176" t="s">
        <v>7</v>
      </c>
    </row>
    <row r="3962" spans="1:14">
      <c r="A3962" s="50"/>
      <c r="C3962" s="115"/>
      <c r="D3962" s="115"/>
      <c r="E3962" s="115"/>
      <c r="F3962" s="77"/>
      <c r="G3962" s="115"/>
      <c r="H3962" s="52" t="s">
        <v>1915</v>
      </c>
      <c r="I3962" s="52" t="s">
        <v>1353</v>
      </c>
      <c r="J3962" s="79">
        <v>3291700</v>
      </c>
      <c r="K3962" s="79"/>
      <c r="L3962" s="79">
        <v>3131000</v>
      </c>
      <c r="M3962" s="63"/>
      <c r="N3962" s="79">
        <v>3062272.52</v>
      </c>
    </row>
    <row r="3963" spans="1:14">
      <c r="A3963" s="52"/>
      <c r="B3963" s="52"/>
      <c r="C3963" s="115"/>
      <c r="D3963" s="115"/>
      <c r="E3963" s="115"/>
      <c r="F3963" s="77"/>
      <c r="G3963" s="115"/>
      <c r="H3963" s="50"/>
      <c r="I3963" s="16"/>
      <c r="J3963" s="79">
        <v>0</v>
      </c>
      <c r="K3963" s="79"/>
      <c r="L3963" s="79">
        <v>0</v>
      </c>
      <c r="M3963" s="63"/>
      <c r="N3963" s="79">
        <v>0</v>
      </c>
    </row>
    <row r="3964" spans="1:14">
      <c r="A3964" s="52"/>
      <c r="C3964" s="115"/>
      <c r="D3964" s="115"/>
      <c r="E3964" s="115"/>
      <c r="F3964" s="77"/>
      <c r="G3964" s="115"/>
      <c r="H3964" s="52" t="s">
        <v>1917</v>
      </c>
      <c r="I3964" s="52" t="s">
        <v>1355</v>
      </c>
      <c r="J3964" s="79">
        <v>36100</v>
      </c>
      <c r="K3964" s="79"/>
      <c r="L3964" s="79">
        <v>36000</v>
      </c>
      <c r="M3964" s="63"/>
      <c r="N3964" s="79">
        <v>32222.98</v>
      </c>
    </row>
    <row r="3965" spans="1:14">
      <c r="A3965" s="52"/>
      <c r="B3965" s="52"/>
      <c r="C3965" s="115"/>
      <c r="D3965" s="115"/>
      <c r="E3965" s="115"/>
      <c r="F3965" s="77"/>
      <c r="G3965" s="115"/>
      <c r="H3965" s="50"/>
      <c r="I3965" s="16"/>
      <c r="J3965" s="79">
        <v>0</v>
      </c>
      <c r="K3965" s="79"/>
      <c r="L3965" s="79">
        <v>0</v>
      </c>
      <c r="M3965" s="63"/>
      <c r="N3965" s="79">
        <v>0</v>
      </c>
    </row>
    <row r="3966" spans="1:14">
      <c r="A3966" s="50"/>
      <c r="C3966" s="115"/>
      <c r="D3966" s="115"/>
      <c r="E3966" s="115"/>
      <c r="F3966" s="77"/>
      <c r="G3966" s="115"/>
      <c r="H3966" s="52" t="s">
        <v>1919</v>
      </c>
      <c r="I3966" s="52" t="s">
        <v>1026</v>
      </c>
      <c r="J3966" s="79">
        <v>19000</v>
      </c>
      <c r="K3966" s="79"/>
      <c r="L3966" s="79">
        <v>19000</v>
      </c>
      <c r="M3966" s="63"/>
      <c r="N3966" s="79">
        <v>15104.76</v>
      </c>
    </row>
    <row r="3967" spans="1:14">
      <c r="A3967" s="52"/>
      <c r="B3967" s="52"/>
      <c r="C3967" s="115"/>
      <c r="D3967" s="115"/>
      <c r="E3967" s="115"/>
      <c r="F3967" s="77"/>
      <c r="G3967" s="115"/>
      <c r="H3967" s="50"/>
      <c r="I3967" s="16"/>
      <c r="J3967" s="79">
        <v>0</v>
      </c>
      <c r="K3967" s="79"/>
      <c r="L3967" s="79">
        <v>0</v>
      </c>
      <c r="M3967" s="63"/>
      <c r="N3967" s="79">
        <v>0</v>
      </c>
    </row>
    <row r="3968" spans="1:14">
      <c r="A3968" s="62"/>
      <c r="C3968" s="115"/>
      <c r="D3968" s="115"/>
      <c r="E3968" s="115"/>
      <c r="F3968" s="77"/>
      <c r="G3968" s="115"/>
      <c r="H3968" s="52" t="s">
        <v>1920</v>
      </c>
      <c r="I3968" s="52" t="s">
        <v>1358</v>
      </c>
      <c r="J3968" s="79">
        <v>10000</v>
      </c>
      <c r="K3968" s="79"/>
      <c r="L3968" s="79">
        <v>10000</v>
      </c>
      <c r="M3968" s="63"/>
      <c r="N3968" s="79">
        <v>2367.5</v>
      </c>
    </row>
    <row r="3969" spans="1:14">
      <c r="A3969" s="50"/>
      <c r="B3969" s="52"/>
      <c r="C3969" s="115"/>
      <c r="D3969" s="115"/>
      <c r="E3969" s="115"/>
      <c r="F3969" s="77"/>
      <c r="G3969" s="115"/>
      <c r="H3969" s="62"/>
      <c r="I3969" s="16"/>
      <c r="J3969" s="79">
        <v>0</v>
      </c>
      <c r="K3969" s="79"/>
      <c r="L3969" s="79">
        <v>0</v>
      </c>
      <c r="M3969" s="63"/>
      <c r="N3969" s="79">
        <v>0</v>
      </c>
    </row>
    <row r="3970" spans="1:14">
      <c r="A3970" s="62"/>
      <c r="C3970" s="115"/>
      <c r="D3970" s="115"/>
      <c r="E3970" s="115"/>
      <c r="F3970" s="77"/>
      <c r="G3970" s="115"/>
      <c r="H3970" s="50" t="s">
        <v>1922</v>
      </c>
      <c r="I3970" s="52" t="s">
        <v>1360</v>
      </c>
      <c r="J3970" s="79">
        <v>60000</v>
      </c>
      <c r="K3970" s="79"/>
      <c r="L3970" s="79">
        <v>60000</v>
      </c>
      <c r="M3970" s="63"/>
      <c r="N3970" s="79">
        <v>57889.18</v>
      </c>
    </row>
    <row r="3971" spans="1:14">
      <c r="A3971" s="52"/>
      <c r="B3971" s="52"/>
      <c r="C3971" s="115"/>
      <c r="D3971" s="115"/>
      <c r="E3971" s="115"/>
      <c r="F3971" s="77"/>
      <c r="G3971" s="115"/>
      <c r="H3971" s="62"/>
      <c r="I3971" s="16"/>
      <c r="J3971" s="79">
        <v>0</v>
      </c>
      <c r="K3971" s="79"/>
      <c r="L3971" s="79">
        <v>0</v>
      </c>
      <c r="M3971" s="63"/>
      <c r="N3971" s="79">
        <v>0</v>
      </c>
    </row>
    <row r="3972" spans="1:14">
      <c r="A3972" s="50"/>
      <c r="C3972" s="115"/>
      <c r="D3972" s="115"/>
      <c r="E3972" s="115"/>
      <c r="F3972" s="77"/>
      <c r="G3972" s="115"/>
      <c r="H3972" s="52" t="s">
        <v>1923</v>
      </c>
      <c r="I3972" s="52" t="s">
        <v>1361</v>
      </c>
      <c r="J3972" s="79">
        <v>38000</v>
      </c>
      <c r="K3972" s="79"/>
      <c r="L3972" s="79">
        <v>25000</v>
      </c>
      <c r="M3972" s="63"/>
      <c r="N3972" s="79">
        <v>37628.58</v>
      </c>
    </row>
    <row r="3973" spans="1:14">
      <c r="A3973" s="52"/>
      <c r="B3973" s="52"/>
      <c r="C3973" s="115"/>
      <c r="D3973" s="115"/>
      <c r="E3973" s="115"/>
      <c r="F3973" s="77"/>
      <c r="G3973" s="115"/>
      <c r="H3973" s="50"/>
      <c r="I3973" s="16"/>
      <c r="J3973" s="79">
        <v>0</v>
      </c>
      <c r="K3973" s="79"/>
      <c r="L3973" s="79">
        <v>0</v>
      </c>
      <c r="M3973" s="63"/>
      <c r="N3973" s="79">
        <v>0</v>
      </c>
    </row>
    <row r="3974" spans="1:14">
      <c r="A3974" s="52"/>
      <c r="B3974" s="52"/>
      <c r="C3974" s="139"/>
      <c r="D3974" s="139"/>
      <c r="E3974" s="139"/>
      <c r="F3974" s="128"/>
      <c r="G3974" s="139"/>
      <c r="H3974" s="52" t="s">
        <v>1924</v>
      </c>
      <c r="I3974" s="52" t="s">
        <v>648</v>
      </c>
      <c r="J3974" s="79">
        <v>69000</v>
      </c>
      <c r="K3974" s="79"/>
      <c r="L3974" s="79">
        <v>50000</v>
      </c>
      <c r="M3974" s="63"/>
      <c r="N3974" s="79">
        <v>56780.26</v>
      </c>
    </row>
    <row r="3975" spans="1:14">
      <c r="A3975" s="52"/>
      <c r="B3975" s="52"/>
      <c r="C3975" s="139"/>
      <c r="D3975" s="139"/>
      <c r="E3975" s="139"/>
      <c r="F3975" s="128"/>
      <c r="G3975" s="139"/>
      <c r="H3975" s="52"/>
      <c r="I3975" s="52"/>
      <c r="J3975" s="79">
        <v>0</v>
      </c>
      <c r="K3975" s="79"/>
      <c r="L3975" s="79">
        <v>0</v>
      </c>
      <c r="M3975" s="63"/>
      <c r="N3975" s="79">
        <v>0</v>
      </c>
    </row>
    <row r="3976" spans="1:14">
      <c r="A3976" s="50"/>
      <c r="C3976" s="104"/>
      <c r="D3976" s="104"/>
      <c r="E3976" s="104"/>
      <c r="F3976" s="47"/>
      <c r="G3976" s="104"/>
      <c r="H3976" s="52" t="s">
        <v>1925</v>
      </c>
      <c r="I3976" s="52" t="s">
        <v>1363</v>
      </c>
      <c r="J3976" s="79">
        <v>9000</v>
      </c>
      <c r="K3976" s="79"/>
      <c r="L3976" s="79">
        <v>9000</v>
      </c>
      <c r="M3976" s="63"/>
      <c r="N3976" s="79">
        <v>4060</v>
      </c>
    </row>
    <row r="3977" spans="1:14">
      <c r="A3977" s="52"/>
      <c r="B3977" s="52"/>
      <c r="C3977" s="115"/>
      <c r="D3977" s="115"/>
      <c r="E3977" s="115"/>
      <c r="F3977" s="77"/>
      <c r="G3977" s="115"/>
      <c r="H3977" s="50"/>
      <c r="I3977" s="16"/>
      <c r="J3977" s="79">
        <v>0</v>
      </c>
      <c r="K3977" s="79"/>
      <c r="L3977" s="79">
        <v>0</v>
      </c>
      <c r="M3977" s="63"/>
      <c r="N3977" s="79">
        <v>0</v>
      </c>
    </row>
    <row r="3978" spans="1:14">
      <c r="A3978" s="52"/>
      <c r="C3978" s="115"/>
      <c r="D3978" s="115"/>
      <c r="E3978" s="115"/>
      <c r="F3978" s="77"/>
      <c r="G3978" s="115"/>
      <c r="H3978" s="52" t="s">
        <v>1926</v>
      </c>
      <c r="I3978" s="52" t="s">
        <v>1364</v>
      </c>
      <c r="J3978" s="79">
        <v>43300</v>
      </c>
      <c r="K3978" s="79"/>
      <c r="L3978" s="79">
        <v>43300</v>
      </c>
      <c r="M3978" s="63"/>
      <c r="N3978" s="79">
        <v>23541.1</v>
      </c>
    </row>
    <row r="3979" spans="1:14">
      <c r="A3979" s="50"/>
      <c r="B3979" s="52"/>
      <c r="C3979" s="136"/>
      <c r="D3979" s="136"/>
      <c r="E3979" s="136"/>
      <c r="F3979" s="76"/>
      <c r="G3979" s="136"/>
      <c r="H3979" s="52"/>
      <c r="I3979" s="16"/>
      <c r="J3979" s="79">
        <v>0</v>
      </c>
      <c r="K3979" s="79"/>
      <c r="L3979" s="79">
        <v>0</v>
      </c>
      <c r="M3979" s="63"/>
      <c r="N3979" s="79">
        <v>0</v>
      </c>
    </row>
    <row r="3980" spans="1:14">
      <c r="A3980" s="46"/>
      <c r="B3980" s="46"/>
      <c r="C3980" s="115"/>
      <c r="D3980" s="115"/>
      <c r="E3980" s="115"/>
      <c r="F3980" s="77"/>
      <c r="G3980" s="115"/>
      <c r="H3980" s="50" t="s">
        <v>1278</v>
      </c>
      <c r="I3980" s="52" t="s">
        <v>1340</v>
      </c>
      <c r="J3980" s="79">
        <v>15000</v>
      </c>
      <c r="K3980" s="79"/>
      <c r="L3980" s="79">
        <v>15000</v>
      </c>
      <c r="M3980" s="63"/>
      <c r="N3980" s="79">
        <v>7656</v>
      </c>
    </row>
    <row r="3981" spans="1:14">
      <c r="A3981" s="52"/>
      <c r="B3981" s="52"/>
      <c r="C3981" s="115"/>
      <c r="D3981" s="115"/>
      <c r="E3981" s="115"/>
      <c r="F3981" s="77"/>
      <c r="G3981" s="115"/>
      <c r="H3981" s="46"/>
      <c r="I3981" s="46"/>
      <c r="J3981" s="79">
        <v>0</v>
      </c>
      <c r="K3981" s="79"/>
      <c r="L3981" s="79">
        <v>0</v>
      </c>
      <c r="M3981" s="63"/>
      <c r="N3981" s="79">
        <v>0</v>
      </c>
    </row>
    <row r="3982" spans="1:14">
      <c r="A3982" s="50"/>
      <c r="C3982" s="115"/>
      <c r="D3982" s="115"/>
      <c r="E3982" s="115"/>
      <c r="F3982" s="77"/>
      <c r="G3982" s="115"/>
      <c r="H3982" s="52" t="s">
        <v>1927</v>
      </c>
      <c r="I3982" s="52" t="s">
        <v>818</v>
      </c>
      <c r="J3982" s="79">
        <v>130000</v>
      </c>
      <c r="K3982" s="79"/>
      <c r="L3982" s="79">
        <v>130000</v>
      </c>
      <c r="M3982" s="63"/>
      <c r="N3982" s="79">
        <v>128054.26</v>
      </c>
    </row>
    <row r="3983" spans="1:14">
      <c r="A3983" s="50"/>
      <c r="B3983" s="52"/>
      <c r="C3983" s="115"/>
      <c r="D3983" s="115"/>
      <c r="E3983" s="115"/>
      <c r="F3983" s="77"/>
      <c r="G3983" s="115"/>
      <c r="H3983" s="50"/>
      <c r="I3983" s="16"/>
      <c r="J3983" s="79">
        <v>0</v>
      </c>
      <c r="K3983" s="79"/>
      <c r="L3983" s="79">
        <v>0</v>
      </c>
      <c r="M3983" s="63"/>
      <c r="N3983" s="79">
        <v>0</v>
      </c>
    </row>
    <row r="3984" spans="1:14">
      <c r="A3984" s="50"/>
      <c r="C3984" s="41"/>
      <c r="D3984" s="41"/>
      <c r="E3984" s="41"/>
      <c r="F3984" s="75"/>
      <c r="G3984" s="41"/>
      <c r="H3984" s="50" t="s">
        <v>277</v>
      </c>
      <c r="I3984" s="52" t="s">
        <v>657</v>
      </c>
      <c r="J3984" s="79">
        <v>7200</v>
      </c>
      <c r="K3984" s="79"/>
      <c r="L3984" s="79">
        <v>7200</v>
      </c>
      <c r="M3984" s="63"/>
      <c r="N3984" s="79">
        <v>980</v>
      </c>
    </row>
    <row r="3985" spans="1:14">
      <c r="A3985" s="50"/>
      <c r="C3985" s="41"/>
      <c r="D3985" s="41"/>
      <c r="E3985" s="41"/>
      <c r="F3985" s="75"/>
      <c r="G3985" s="41"/>
      <c r="H3985" s="50"/>
      <c r="I3985" s="52"/>
      <c r="J3985" s="79">
        <v>0</v>
      </c>
      <c r="K3985" s="79"/>
      <c r="L3985" s="79">
        <v>0</v>
      </c>
      <c r="M3985" s="63"/>
      <c r="N3985" s="79">
        <v>0</v>
      </c>
    </row>
    <row r="3986" spans="1:14">
      <c r="A3986" s="52"/>
      <c r="B3986" s="52"/>
      <c r="C3986" s="132"/>
      <c r="D3986" s="132"/>
      <c r="E3986" s="132"/>
      <c r="F3986" s="63"/>
      <c r="G3986" s="132"/>
      <c r="H3986" s="50" t="s">
        <v>1940</v>
      </c>
      <c r="I3986" s="52" t="s">
        <v>292</v>
      </c>
      <c r="J3986" s="79">
        <v>15000</v>
      </c>
      <c r="K3986" s="79"/>
      <c r="L3986" s="79">
        <v>12000</v>
      </c>
      <c r="M3986" s="63"/>
      <c r="N3986" s="79">
        <v>13565</v>
      </c>
    </row>
    <row r="3987" spans="1:14">
      <c r="A3987" s="52"/>
      <c r="B3987" s="52"/>
      <c r="C3987" s="132"/>
      <c r="D3987" s="132"/>
      <c r="E3987" s="132"/>
      <c r="F3987" s="63"/>
      <c r="G3987" s="132"/>
      <c r="H3987" s="50"/>
      <c r="I3987" s="52"/>
      <c r="J3987" s="79">
        <v>0</v>
      </c>
      <c r="K3987" s="79"/>
      <c r="L3987" s="79">
        <v>0</v>
      </c>
      <c r="M3987" s="63"/>
      <c r="N3987" s="79">
        <v>0</v>
      </c>
    </row>
    <row r="3988" spans="1:14">
      <c r="C3988" s="115"/>
      <c r="D3988" s="115"/>
      <c r="E3988" s="115"/>
      <c r="F3988" s="77"/>
      <c r="G3988" s="115"/>
      <c r="H3988" s="50" t="s">
        <v>1295</v>
      </c>
      <c r="I3988" s="16" t="s">
        <v>293</v>
      </c>
      <c r="J3988" s="79">
        <v>990000</v>
      </c>
      <c r="K3988" s="79"/>
      <c r="L3988" s="79">
        <v>990000</v>
      </c>
      <c r="M3988" s="63"/>
      <c r="N3988" s="79">
        <v>952531.02</v>
      </c>
    </row>
    <row r="3989" spans="1:14">
      <c r="C3989" s="132">
        <v>0</v>
      </c>
      <c r="D3989" s="132"/>
      <c r="E3989" s="132">
        <v>0</v>
      </c>
      <c r="F3989" s="63"/>
      <c r="G3989" s="132">
        <v>0</v>
      </c>
      <c r="I3989" s="16"/>
      <c r="J3989" s="41"/>
      <c r="K3989" s="41"/>
      <c r="L3989" s="41"/>
      <c r="M3989" s="41"/>
      <c r="N3989" s="79"/>
    </row>
    <row r="3990" spans="1:14">
      <c r="A3990" s="50"/>
      <c r="C3990" s="132"/>
      <c r="D3990" s="132"/>
      <c r="E3990" s="132"/>
      <c r="F3990" s="63"/>
      <c r="G3990" s="132"/>
      <c r="H3990" s="50"/>
      <c r="I3990" s="16" t="s">
        <v>1041</v>
      </c>
      <c r="J3990" s="41">
        <f>SUM(J3992:J4016)</f>
        <v>6000000</v>
      </c>
      <c r="K3990" s="41"/>
      <c r="L3990" s="41">
        <f>SUM(L3992:L4016)</f>
        <v>6000000</v>
      </c>
      <c r="M3990" s="63"/>
      <c r="N3990" s="41">
        <f>SUM(N3992:N4016)</f>
        <v>5973433</v>
      </c>
    </row>
    <row r="3991" spans="1:14">
      <c r="A3991" s="54"/>
      <c r="B3991" s="54"/>
      <c r="C3991" s="136"/>
      <c r="D3991" s="136"/>
      <c r="E3991" s="136"/>
      <c r="F3991" s="76"/>
      <c r="G3991" s="136"/>
      <c r="H3991" s="157" t="s">
        <v>12</v>
      </c>
      <c r="I3991" s="157" t="s">
        <v>994</v>
      </c>
      <c r="J3991" s="176" t="s">
        <v>660</v>
      </c>
      <c r="K3991" s="131"/>
      <c r="L3991" s="176" t="s">
        <v>7</v>
      </c>
      <c r="M3991" s="158"/>
      <c r="N3991" s="176" t="s">
        <v>7</v>
      </c>
    </row>
    <row r="3992" spans="1:14">
      <c r="A3992" s="54"/>
      <c r="B3992" s="54"/>
      <c r="C3992" s="136"/>
      <c r="D3992" s="136"/>
      <c r="E3992" s="136"/>
      <c r="F3992" s="76"/>
      <c r="G3992" s="136"/>
      <c r="H3992" s="56" t="s">
        <v>1421</v>
      </c>
      <c r="I3992" s="52" t="s">
        <v>2044</v>
      </c>
      <c r="J3992" s="79"/>
      <c r="K3992" s="79"/>
      <c r="L3992" s="79"/>
      <c r="M3992" s="63"/>
      <c r="N3992" s="79">
        <v>68550</v>
      </c>
    </row>
    <row r="3993" spans="1:14">
      <c r="A3993" s="54"/>
      <c r="B3993" s="54"/>
      <c r="C3993" s="136"/>
      <c r="D3993" s="136"/>
      <c r="E3993" s="136"/>
      <c r="F3993" s="76"/>
      <c r="G3993" s="136"/>
      <c r="H3993" s="54"/>
      <c r="I3993" s="54"/>
      <c r="J3993" s="136"/>
      <c r="K3993" s="136"/>
      <c r="L3993" s="136"/>
      <c r="M3993" s="136"/>
      <c r="N3993" s="105"/>
    </row>
    <row r="3994" spans="1:14">
      <c r="C3994" s="115"/>
      <c r="D3994" s="115"/>
      <c r="E3994" s="115"/>
      <c r="F3994" s="77"/>
      <c r="G3994" s="115"/>
      <c r="H3994" s="56" t="s">
        <v>2045</v>
      </c>
      <c r="I3994" s="52" t="s">
        <v>631</v>
      </c>
      <c r="J3994" s="79">
        <v>63000</v>
      </c>
      <c r="K3994" s="79"/>
      <c r="L3994" s="79">
        <v>63000</v>
      </c>
      <c r="M3994" s="63"/>
      <c r="N3994" s="79">
        <v>59200</v>
      </c>
    </row>
    <row r="3995" spans="1:14">
      <c r="A3995" s="50"/>
      <c r="C3995" s="104" t="s">
        <v>11</v>
      </c>
      <c r="D3995" s="104"/>
      <c r="E3995" s="104" t="s">
        <v>11</v>
      </c>
      <c r="F3995" s="47"/>
      <c r="G3995" s="104" t="s">
        <v>11</v>
      </c>
      <c r="H3995" s="56"/>
      <c r="I3995" s="52"/>
      <c r="J3995" s="79">
        <v>0</v>
      </c>
      <c r="K3995" s="79"/>
      <c r="L3995" s="79">
        <v>0</v>
      </c>
      <c r="M3995" s="63"/>
      <c r="N3995" s="79">
        <v>0</v>
      </c>
    </row>
    <row r="3996" spans="1:14">
      <c r="A3996" s="50"/>
      <c r="C3996" s="104"/>
      <c r="D3996" s="104"/>
      <c r="E3996" s="104"/>
      <c r="F3996" s="47"/>
      <c r="G3996" s="104"/>
      <c r="H3996" s="56" t="s">
        <v>632</v>
      </c>
      <c r="I3996" s="52" t="s">
        <v>633</v>
      </c>
      <c r="J3996" s="79">
        <v>905000</v>
      </c>
      <c r="K3996" s="79"/>
      <c r="L3996" s="79">
        <v>905000</v>
      </c>
      <c r="M3996" s="63"/>
      <c r="N3996" s="79">
        <v>905000</v>
      </c>
    </row>
    <row r="3997" spans="1:14">
      <c r="A3997" s="50"/>
      <c r="C3997" s="104"/>
      <c r="D3997" s="104"/>
      <c r="E3997" s="104"/>
      <c r="F3997" s="47"/>
      <c r="G3997" s="104"/>
      <c r="H3997" s="56"/>
      <c r="I3997" s="52"/>
      <c r="J3997" s="79">
        <v>0</v>
      </c>
      <c r="K3997" s="79"/>
      <c r="L3997" s="79">
        <v>0</v>
      </c>
      <c r="M3997" s="63"/>
      <c r="N3997" s="79">
        <v>0</v>
      </c>
    </row>
    <row r="3998" spans="1:14">
      <c r="A3998" s="50"/>
      <c r="C3998" s="104"/>
      <c r="D3998" s="104"/>
      <c r="E3998" s="104"/>
      <c r="F3998" s="47"/>
      <c r="G3998" s="104"/>
      <c r="H3998" s="56" t="s">
        <v>634</v>
      </c>
      <c r="I3998" s="52" t="s">
        <v>464</v>
      </c>
      <c r="J3998" s="79">
        <v>27000</v>
      </c>
      <c r="K3998" s="79"/>
      <c r="L3998" s="79">
        <v>27000</v>
      </c>
      <c r="M3998" s="63"/>
      <c r="N3998" s="79">
        <v>27000</v>
      </c>
    </row>
    <row r="3999" spans="1:14">
      <c r="A3999" s="50"/>
      <c r="C3999" s="104"/>
      <c r="D3999" s="104"/>
      <c r="E3999" s="104"/>
      <c r="F3999" s="47"/>
      <c r="G3999" s="104"/>
      <c r="H3999" s="56"/>
      <c r="I3999" s="52"/>
      <c r="J3999" s="79">
        <v>0</v>
      </c>
      <c r="K3999" s="79"/>
      <c r="L3999" s="79">
        <v>0</v>
      </c>
      <c r="M3999" s="63"/>
      <c r="N3999" s="79">
        <v>0</v>
      </c>
    </row>
    <row r="4000" spans="1:14">
      <c r="A4000" s="50"/>
      <c r="C4000" s="104"/>
      <c r="D4000" s="104"/>
      <c r="E4000" s="104"/>
      <c r="F4000" s="47"/>
      <c r="G4000" s="104"/>
      <c r="H4000" s="56" t="s">
        <v>635</v>
      </c>
      <c r="I4000" s="52" t="s">
        <v>595</v>
      </c>
      <c r="J4000" s="79">
        <v>170000</v>
      </c>
      <c r="K4000" s="79"/>
      <c r="L4000" s="79">
        <v>170000</v>
      </c>
      <c r="M4000" s="63"/>
      <c r="N4000" s="79">
        <v>285800</v>
      </c>
    </row>
    <row r="4001" spans="1:14">
      <c r="A4001" s="50"/>
      <c r="C4001" s="104"/>
      <c r="D4001" s="104"/>
      <c r="E4001" s="104"/>
      <c r="F4001" s="47"/>
      <c r="G4001" s="104"/>
      <c r="H4001" s="56"/>
      <c r="I4001" s="52"/>
      <c r="J4001" s="79">
        <v>0</v>
      </c>
      <c r="K4001" s="79"/>
      <c r="L4001" s="79">
        <v>0</v>
      </c>
      <c r="M4001" s="63"/>
      <c r="N4001" s="79">
        <v>0</v>
      </c>
    </row>
    <row r="4002" spans="1:14">
      <c r="A4002" s="50"/>
      <c r="C4002" s="104"/>
      <c r="D4002" s="104"/>
      <c r="E4002" s="104"/>
      <c r="F4002" s="47"/>
      <c r="G4002" s="104"/>
      <c r="H4002" s="56" t="s">
        <v>1964</v>
      </c>
      <c r="I4002" s="52" t="s">
        <v>86</v>
      </c>
      <c r="J4002" s="79">
        <v>10000</v>
      </c>
      <c r="K4002" s="79"/>
      <c r="L4002" s="79">
        <v>10000</v>
      </c>
      <c r="M4002" s="63"/>
      <c r="N4002" s="79"/>
    </row>
    <row r="4003" spans="1:14">
      <c r="A4003" s="50"/>
      <c r="C4003" s="104"/>
      <c r="D4003" s="104"/>
      <c r="E4003" s="104"/>
      <c r="F4003" s="47"/>
      <c r="G4003" s="104"/>
      <c r="H4003" s="50"/>
      <c r="I4003" s="16"/>
      <c r="J4003" s="79">
        <v>0</v>
      </c>
      <c r="K4003" s="79"/>
      <c r="L4003" s="79">
        <v>0</v>
      </c>
      <c r="M4003" s="63"/>
      <c r="N4003" s="79">
        <v>0</v>
      </c>
    </row>
    <row r="4004" spans="1:14">
      <c r="A4004" s="50"/>
      <c r="C4004" s="104"/>
      <c r="D4004" s="104"/>
      <c r="E4004" s="104"/>
      <c r="F4004" s="47"/>
      <c r="G4004" s="104"/>
      <c r="H4004" s="50" t="s">
        <v>1965</v>
      </c>
      <c r="I4004" s="52" t="s">
        <v>596</v>
      </c>
      <c r="J4004" s="79">
        <v>25500</v>
      </c>
      <c r="K4004" s="79"/>
      <c r="L4004" s="79">
        <v>25500</v>
      </c>
      <c r="M4004" s="63"/>
      <c r="N4004" s="79"/>
    </row>
    <row r="4005" spans="1:14">
      <c r="A4005" s="50"/>
      <c r="C4005" s="104"/>
      <c r="D4005" s="104"/>
      <c r="E4005" s="104"/>
      <c r="F4005" s="47"/>
      <c r="G4005" s="104"/>
      <c r="H4005" s="50"/>
      <c r="I4005" s="16"/>
      <c r="J4005" s="79">
        <v>0</v>
      </c>
      <c r="K4005" s="79"/>
      <c r="L4005" s="79">
        <v>0</v>
      </c>
      <c r="M4005" s="63"/>
      <c r="N4005" s="79">
        <v>0</v>
      </c>
    </row>
    <row r="4006" spans="1:14">
      <c r="A4006" s="50"/>
      <c r="C4006" s="104"/>
      <c r="D4006" s="104"/>
      <c r="E4006" s="104"/>
      <c r="F4006" s="47"/>
      <c r="G4006" s="104"/>
      <c r="H4006" s="56" t="s">
        <v>1966</v>
      </c>
      <c r="I4006" s="52" t="s">
        <v>597</v>
      </c>
      <c r="J4006" s="79">
        <v>7500</v>
      </c>
      <c r="K4006" s="79"/>
      <c r="L4006" s="79">
        <v>7500</v>
      </c>
      <c r="M4006" s="63"/>
      <c r="N4006" s="79"/>
    </row>
    <row r="4007" spans="1:14">
      <c r="A4007" s="50"/>
      <c r="C4007" s="104"/>
      <c r="D4007" s="104"/>
      <c r="E4007" s="104"/>
      <c r="F4007" s="47"/>
      <c r="G4007" s="104"/>
      <c r="H4007" s="50"/>
      <c r="I4007" s="16"/>
      <c r="J4007" s="79">
        <v>0</v>
      </c>
      <c r="K4007" s="79"/>
      <c r="L4007" s="79">
        <v>0</v>
      </c>
      <c r="M4007" s="63"/>
      <c r="N4007" s="79">
        <v>0</v>
      </c>
    </row>
    <row r="4008" spans="1:14">
      <c r="A4008" s="50"/>
      <c r="C4008" s="104"/>
      <c r="D4008" s="104"/>
      <c r="E4008" s="104"/>
      <c r="F4008" s="47"/>
      <c r="G4008" s="104"/>
      <c r="H4008" s="50" t="s">
        <v>1967</v>
      </c>
      <c r="I4008" s="52" t="s">
        <v>598</v>
      </c>
      <c r="J4008" s="79">
        <v>37000</v>
      </c>
      <c r="K4008" s="79"/>
      <c r="L4008" s="79">
        <v>37000</v>
      </c>
      <c r="M4008" s="63"/>
      <c r="N4008" s="79"/>
    </row>
    <row r="4009" spans="1:14">
      <c r="A4009" s="50"/>
      <c r="C4009" s="104"/>
      <c r="D4009" s="104"/>
      <c r="E4009" s="104"/>
      <c r="F4009" s="47"/>
      <c r="G4009" s="104"/>
      <c r="H4009" s="50"/>
      <c r="I4009" s="16" t="s">
        <v>87</v>
      </c>
      <c r="J4009" s="79">
        <v>0</v>
      </c>
      <c r="K4009" s="79"/>
      <c r="L4009" s="79">
        <v>0</v>
      </c>
      <c r="M4009" s="63"/>
      <c r="N4009" s="79">
        <v>0</v>
      </c>
    </row>
    <row r="4010" spans="1:14">
      <c r="A4010" s="50"/>
      <c r="C4010" s="104"/>
      <c r="D4010" s="104"/>
      <c r="E4010" s="104"/>
      <c r="F4010" s="47"/>
      <c r="G4010" s="104"/>
      <c r="H4010" s="50" t="s">
        <v>1968</v>
      </c>
      <c r="I4010" s="16" t="s">
        <v>599</v>
      </c>
      <c r="J4010" s="79">
        <v>13000</v>
      </c>
      <c r="K4010" s="79"/>
      <c r="L4010" s="79">
        <v>13000</v>
      </c>
      <c r="M4010" s="63"/>
      <c r="N4010" s="79"/>
    </row>
    <row r="4011" spans="1:14">
      <c r="A4011" s="50"/>
      <c r="C4011" s="104"/>
      <c r="D4011" s="104"/>
      <c r="E4011" s="104"/>
      <c r="F4011" s="47"/>
      <c r="G4011" s="104"/>
      <c r="H4011" s="50"/>
      <c r="I4011" s="16"/>
      <c r="J4011" s="79">
        <v>0</v>
      </c>
      <c r="K4011" s="79"/>
      <c r="L4011" s="79">
        <v>0</v>
      </c>
      <c r="M4011" s="63"/>
      <c r="N4011" s="79">
        <v>0</v>
      </c>
    </row>
    <row r="4012" spans="1:14">
      <c r="A4012" s="50"/>
      <c r="C4012" s="104"/>
      <c r="D4012" s="104"/>
      <c r="E4012" s="104"/>
      <c r="F4012" s="47"/>
      <c r="G4012" s="104"/>
      <c r="H4012" s="50" t="s">
        <v>1969</v>
      </c>
      <c r="I4012" s="16" t="s">
        <v>646</v>
      </c>
      <c r="J4012" s="79">
        <v>112000</v>
      </c>
      <c r="K4012" s="79"/>
      <c r="L4012" s="79">
        <v>112000</v>
      </c>
      <c r="M4012" s="63"/>
      <c r="N4012" s="79"/>
    </row>
    <row r="4013" spans="1:14">
      <c r="A4013" s="50"/>
      <c r="C4013" s="104"/>
      <c r="D4013" s="104"/>
      <c r="E4013" s="104"/>
      <c r="F4013" s="47"/>
      <c r="G4013" s="104"/>
      <c r="H4013" s="50"/>
      <c r="I4013" s="16"/>
      <c r="J4013" s="79">
        <v>0</v>
      </c>
      <c r="K4013" s="79"/>
      <c r="L4013" s="79">
        <v>0</v>
      </c>
      <c r="M4013" s="63"/>
      <c r="N4013" s="79">
        <v>0</v>
      </c>
    </row>
    <row r="4014" spans="1:14">
      <c r="A4014" s="50"/>
      <c r="C4014" s="104"/>
      <c r="D4014" s="104"/>
      <c r="E4014" s="104"/>
      <c r="F4014" s="47"/>
      <c r="G4014" s="104"/>
      <c r="H4014" s="56" t="s">
        <v>636</v>
      </c>
      <c r="I4014" s="52" t="s">
        <v>637</v>
      </c>
      <c r="J4014" s="79">
        <v>630000</v>
      </c>
      <c r="K4014" s="79"/>
      <c r="L4014" s="79">
        <v>630000</v>
      </c>
      <c r="M4014" s="63"/>
      <c r="N4014" s="79">
        <v>630000</v>
      </c>
    </row>
    <row r="4015" spans="1:14">
      <c r="A4015" s="50"/>
      <c r="C4015" s="104"/>
      <c r="D4015" s="104"/>
      <c r="E4015" s="104"/>
      <c r="F4015" s="47"/>
      <c r="G4015" s="104"/>
      <c r="H4015" s="50"/>
      <c r="I4015" s="16"/>
      <c r="J4015" s="79">
        <v>0</v>
      </c>
      <c r="K4015" s="79"/>
      <c r="L4015" s="79">
        <v>0</v>
      </c>
      <c r="M4015" s="63"/>
      <c r="N4015" s="79">
        <v>0</v>
      </c>
    </row>
    <row r="4016" spans="1:14">
      <c r="A4016" s="50"/>
      <c r="C4016" s="104"/>
      <c r="D4016" s="104"/>
      <c r="E4016" s="104"/>
      <c r="F4016" s="47"/>
      <c r="G4016" s="104"/>
      <c r="H4016" s="50" t="s">
        <v>1296</v>
      </c>
      <c r="I4016" s="52" t="s">
        <v>294</v>
      </c>
      <c r="J4016" s="79">
        <v>4000000</v>
      </c>
      <c r="K4016" s="79"/>
      <c r="L4016" s="79">
        <v>4000000</v>
      </c>
      <c r="M4016" s="63"/>
      <c r="N4016" s="79">
        <v>3997883</v>
      </c>
    </row>
    <row r="4017" spans="1:14">
      <c r="A4017" s="50"/>
      <c r="C4017" s="104"/>
      <c r="D4017" s="104"/>
      <c r="E4017" s="104"/>
      <c r="F4017" s="47"/>
      <c r="G4017" s="104"/>
      <c r="H4017" s="50"/>
      <c r="I4017" s="16"/>
      <c r="J4017" s="41"/>
      <c r="K4017" s="41"/>
      <c r="L4017" s="41"/>
      <c r="M4017" s="41"/>
      <c r="N4017" s="79"/>
    </row>
    <row r="4018" spans="1:14">
      <c r="A4018" s="50"/>
      <c r="C4018" s="104"/>
      <c r="D4018" s="104"/>
      <c r="E4018" s="104"/>
      <c r="F4018" s="47"/>
      <c r="G4018" s="104"/>
      <c r="H4018" s="50"/>
      <c r="I4018" s="52"/>
      <c r="J4018" s="41"/>
      <c r="K4018" s="41"/>
      <c r="L4018" s="41"/>
      <c r="M4018" s="41"/>
      <c r="N4018" s="79"/>
    </row>
    <row r="4019" spans="1:14">
      <c r="A4019" s="52" t="s">
        <v>548</v>
      </c>
      <c r="B4019" s="52" t="s">
        <v>1042</v>
      </c>
      <c r="C4019" s="79">
        <f>SUM(C4021,C4030)</f>
        <v>31928000</v>
      </c>
      <c r="D4019" s="79"/>
      <c r="E4019" s="79">
        <f>SUM(E4021,E4030)</f>
        <v>31901000</v>
      </c>
      <c r="F4019" s="63"/>
      <c r="G4019" s="79">
        <f>SUM(G4021,G4030)</f>
        <v>38378810.719999999</v>
      </c>
      <c r="H4019" s="52" t="s">
        <v>1297</v>
      </c>
      <c r="I4019" s="52" t="s">
        <v>295</v>
      </c>
      <c r="J4019" s="41">
        <f>SUM(J4021:J4027)</f>
        <v>3582000</v>
      </c>
      <c r="K4019" s="41"/>
      <c r="L4019" s="41">
        <f>SUM(L4021:L4027)</f>
        <v>3582500</v>
      </c>
      <c r="M4019" s="63"/>
      <c r="N4019" s="41">
        <f>SUM(N4021:N4027)</f>
        <v>3708304.4299999997</v>
      </c>
    </row>
    <row r="4020" spans="1:14">
      <c r="A4020" s="157" t="s">
        <v>12</v>
      </c>
      <c r="B4020" s="157" t="s">
        <v>994</v>
      </c>
      <c r="C4020" s="176" t="s">
        <v>660</v>
      </c>
      <c r="D4020" s="131"/>
      <c r="E4020" s="176" t="s">
        <v>7</v>
      </c>
      <c r="F4020" s="158"/>
      <c r="G4020" s="176" t="s">
        <v>7</v>
      </c>
      <c r="H4020" s="157" t="s">
        <v>12</v>
      </c>
      <c r="I4020" s="157" t="s">
        <v>994</v>
      </c>
      <c r="J4020" s="176" t="s">
        <v>660</v>
      </c>
      <c r="K4020" s="131"/>
      <c r="L4020" s="176" t="s">
        <v>7</v>
      </c>
      <c r="M4020" s="158"/>
      <c r="N4020" s="176" t="s">
        <v>7</v>
      </c>
    </row>
    <row r="4021" spans="1:14">
      <c r="A4021" s="52" t="s">
        <v>549</v>
      </c>
      <c r="B4021" s="52" t="s">
        <v>1043</v>
      </c>
      <c r="C4021" s="79">
        <f>SUM(C4023)</f>
        <v>990000</v>
      </c>
      <c r="D4021" s="79"/>
      <c r="E4021" s="79">
        <f>SUM(E4023)</f>
        <v>963000</v>
      </c>
      <c r="F4021" s="63"/>
      <c r="G4021" s="79">
        <f>SUM(G4023)</f>
        <v>1030419</v>
      </c>
      <c r="H4021" s="52" t="s">
        <v>1298</v>
      </c>
      <c r="I4021" s="52" t="s">
        <v>296</v>
      </c>
      <c r="J4021" s="79">
        <v>1950000</v>
      </c>
      <c r="K4021" s="79"/>
      <c r="L4021" s="79">
        <v>1950000</v>
      </c>
      <c r="M4021" s="63"/>
      <c r="N4021" s="79">
        <v>2107575.75</v>
      </c>
    </row>
    <row r="4022" spans="1:14">
      <c r="A4022" s="157" t="s">
        <v>12</v>
      </c>
      <c r="B4022" s="157" t="s">
        <v>994</v>
      </c>
      <c r="C4022" s="176" t="s">
        <v>660</v>
      </c>
      <c r="D4022" s="131"/>
      <c r="E4022" s="176" t="s">
        <v>7</v>
      </c>
      <c r="F4022" s="158"/>
      <c r="G4022" s="176" t="s">
        <v>7</v>
      </c>
      <c r="H4022" s="52"/>
      <c r="I4022" s="52"/>
      <c r="J4022" s="79">
        <v>0</v>
      </c>
      <c r="K4022" s="79"/>
      <c r="L4022" s="79">
        <v>0</v>
      </c>
      <c r="M4022" s="63"/>
      <c r="N4022" s="79">
        <v>0</v>
      </c>
    </row>
    <row r="4023" spans="1:14">
      <c r="A4023" s="52" t="s">
        <v>2025</v>
      </c>
      <c r="B4023" s="52" t="s">
        <v>1043</v>
      </c>
      <c r="C4023" s="79">
        <v>990000</v>
      </c>
      <c r="D4023" s="79"/>
      <c r="E4023" s="132">
        <v>963000</v>
      </c>
      <c r="F4023" s="63"/>
      <c r="G4023" s="79">
        <v>1030419</v>
      </c>
      <c r="H4023" s="52" t="s">
        <v>1393</v>
      </c>
      <c r="I4023" s="52" t="s">
        <v>15</v>
      </c>
      <c r="J4023" s="79">
        <v>128000</v>
      </c>
      <c r="K4023" s="79"/>
      <c r="L4023" s="79">
        <v>128000</v>
      </c>
      <c r="M4023" s="63"/>
      <c r="N4023" s="79">
        <v>115988.07</v>
      </c>
    </row>
    <row r="4024" spans="1:14">
      <c r="A4024" s="52"/>
      <c r="C4024" s="132"/>
      <c r="D4024" s="132"/>
      <c r="E4024" s="132"/>
      <c r="F4024" s="63"/>
      <c r="G4024" s="132"/>
      <c r="H4024" s="52"/>
      <c r="I4024" s="16"/>
      <c r="J4024" s="79">
        <v>0</v>
      </c>
      <c r="K4024" s="79"/>
      <c r="L4024" s="79">
        <v>0</v>
      </c>
      <c r="M4024" s="63"/>
      <c r="N4024" s="79">
        <v>0</v>
      </c>
    </row>
    <row r="4025" spans="1:14">
      <c r="C4025" s="115"/>
      <c r="D4025" s="115"/>
      <c r="E4025" s="115"/>
      <c r="F4025" s="77"/>
      <c r="G4025" s="115"/>
      <c r="H4025" s="52" t="s">
        <v>1299</v>
      </c>
      <c r="I4025" s="52" t="s">
        <v>297</v>
      </c>
      <c r="J4025" s="79">
        <v>504000</v>
      </c>
      <c r="K4025" s="79"/>
      <c r="L4025" s="79">
        <v>504500</v>
      </c>
      <c r="M4025" s="63"/>
      <c r="N4025" s="79">
        <v>592761.61</v>
      </c>
    </row>
    <row r="4026" spans="1:14">
      <c r="C4026" s="115"/>
      <c r="D4026" s="115"/>
      <c r="E4026" s="115"/>
      <c r="F4026" s="77"/>
      <c r="G4026" s="115"/>
      <c r="H4026" s="52"/>
      <c r="I4026" s="16"/>
      <c r="J4026" s="79">
        <v>0</v>
      </c>
      <c r="K4026" s="79"/>
      <c r="L4026" s="79">
        <v>0</v>
      </c>
      <c r="M4026" s="63"/>
      <c r="N4026" s="79">
        <v>0</v>
      </c>
    </row>
    <row r="4027" spans="1:14">
      <c r="C4027" s="115"/>
      <c r="D4027" s="115"/>
      <c r="E4027" s="115"/>
      <c r="F4027" s="77"/>
      <c r="G4027" s="115"/>
      <c r="H4027" s="52" t="s">
        <v>1300</v>
      </c>
      <c r="I4027" s="52" t="s">
        <v>620</v>
      </c>
      <c r="J4027" s="79">
        <v>1000000</v>
      </c>
      <c r="K4027" s="79"/>
      <c r="L4027" s="79">
        <v>1000000</v>
      </c>
      <c r="M4027" s="63"/>
      <c r="N4027" s="79">
        <v>891979</v>
      </c>
    </row>
    <row r="4028" spans="1:14">
      <c r="A4028" s="52"/>
      <c r="C4028" s="132" t="s">
        <v>11</v>
      </c>
      <c r="D4028" s="132"/>
      <c r="E4028" s="132" t="s">
        <v>11</v>
      </c>
      <c r="F4028" s="63"/>
      <c r="G4028" s="132" t="s">
        <v>11</v>
      </c>
      <c r="H4028" s="52"/>
      <c r="I4028" s="16"/>
      <c r="J4028" s="115"/>
      <c r="K4028" s="115"/>
      <c r="L4028" s="115"/>
      <c r="M4028" s="115"/>
      <c r="N4028" s="83"/>
    </row>
    <row r="4029" spans="1:14">
      <c r="A4029" s="52"/>
      <c r="C4029" s="132">
        <v>0</v>
      </c>
      <c r="D4029" s="132"/>
      <c r="E4029" s="132"/>
      <c r="F4029" s="63"/>
      <c r="G4029" s="132"/>
      <c r="H4029" s="52"/>
      <c r="I4029" s="16"/>
      <c r="J4029" s="115">
        <v>0</v>
      </c>
      <c r="K4029" s="115"/>
      <c r="L4029" s="115"/>
      <c r="M4029" s="115"/>
      <c r="N4029" s="83"/>
    </row>
    <row r="4030" spans="1:14">
      <c r="A4030" s="52" t="s">
        <v>549</v>
      </c>
      <c r="B4030" s="52" t="s">
        <v>1044</v>
      </c>
      <c r="C4030" s="79">
        <f>SUM(C4032:C4040)</f>
        <v>30938000</v>
      </c>
      <c r="D4030" s="79"/>
      <c r="E4030" s="79">
        <f>SUM(E4032:E4040)</f>
        <v>30938000</v>
      </c>
      <c r="F4030" s="63"/>
      <c r="G4030" s="79">
        <f>SUM(G4032:G4040)</f>
        <v>37348391.719999999</v>
      </c>
      <c r="H4030" s="52" t="s">
        <v>1301</v>
      </c>
      <c r="I4030" s="52" t="s">
        <v>1044</v>
      </c>
      <c r="J4030" s="132">
        <f>SUM(J4032:J4036)</f>
        <v>39400000</v>
      </c>
      <c r="K4030" s="132"/>
      <c r="L4030" s="132">
        <f>SUM(L4032:L4036)</f>
        <v>39400000</v>
      </c>
      <c r="M4030" s="63"/>
      <c r="N4030" s="132">
        <f>SUM(N4032:N4036)</f>
        <v>39704280.490000002</v>
      </c>
    </row>
    <row r="4031" spans="1:14">
      <c r="A4031" s="157" t="s">
        <v>12</v>
      </c>
      <c r="B4031" s="157" t="s">
        <v>994</v>
      </c>
      <c r="C4031" s="176" t="s">
        <v>660</v>
      </c>
      <c r="D4031" s="131"/>
      <c r="E4031" s="176" t="s">
        <v>7</v>
      </c>
      <c r="F4031" s="158"/>
      <c r="G4031" s="176" t="s">
        <v>7</v>
      </c>
      <c r="H4031" s="157" t="s">
        <v>12</v>
      </c>
      <c r="I4031" s="157" t="s">
        <v>994</v>
      </c>
      <c r="J4031" s="176" t="s">
        <v>660</v>
      </c>
      <c r="K4031" s="131"/>
      <c r="L4031" s="176" t="s">
        <v>7</v>
      </c>
      <c r="M4031" s="158"/>
      <c r="N4031" s="176" t="s">
        <v>7</v>
      </c>
    </row>
    <row r="4032" spans="1:14">
      <c r="A4032" s="50" t="s">
        <v>550</v>
      </c>
      <c r="B4032" s="52" t="s">
        <v>1045</v>
      </c>
      <c r="C4032" s="132">
        <v>11700000</v>
      </c>
      <c r="D4032" s="132"/>
      <c r="E4032" s="132">
        <v>11700000</v>
      </c>
      <c r="F4032" s="63"/>
      <c r="G4032" s="79">
        <v>11827000</v>
      </c>
      <c r="H4032" s="52" t="s">
        <v>1302</v>
      </c>
      <c r="I4032" s="52" t="s">
        <v>298</v>
      </c>
      <c r="J4032" s="132">
        <v>25000000</v>
      </c>
      <c r="K4032" s="132"/>
      <c r="L4032" s="79">
        <v>25000000</v>
      </c>
      <c r="M4032" s="63"/>
      <c r="N4032" s="79">
        <v>24451102.670000002</v>
      </c>
    </row>
    <row r="4033" spans="1:14">
      <c r="A4033" s="50"/>
      <c r="B4033" s="52"/>
      <c r="C4033" s="79">
        <v>0</v>
      </c>
      <c r="D4033" s="79"/>
      <c r="E4033" s="132">
        <v>0</v>
      </c>
      <c r="F4033" s="63"/>
      <c r="G4033" s="79">
        <v>0</v>
      </c>
      <c r="H4033" s="52"/>
      <c r="I4033" s="52"/>
      <c r="J4033" s="79"/>
      <c r="K4033" s="79"/>
      <c r="L4033" s="79">
        <v>0</v>
      </c>
      <c r="M4033" s="63"/>
      <c r="N4033" s="79">
        <v>0</v>
      </c>
    </row>
    <row r="4034" spans="1:14">
      <c r="A4034" s="52" t="s">
        <v>551</v>
      </c>
      <c r="B4034" s="52" t="s">
        <v>1047</v>
      </c>
      <c r="C4034" s="79">
        <v>0</v>
      </c>
      <c r="D4034" s="79"/>
      <c r="E4034" s="132">
        <v>400000</v>
      </c>
      <c r="F4034" s="63"/>
      <c r="G4034" s="79">
        <v>392007</v>
      </c>
      <c r="H4034" s="52" t="s">
        <v>1303</v>
      </c>
      <c r="I4034" s="52" t="s">
        <v>299</v>
      </c>
      <c r="J4034" s="79">
        <v>9600000</v>
      </c>
      <c r="K4034" s="79"/>
      <c r="L4034" s="79">
        <v>9600000</v>
      </c>
      <c r="M4034" s="63"/>
      <c r="N4034" s="79">
        <v>10171847.51</v>
      </c>
    </row>
    <row r="4035" spans="1:14">
      <c r="C4035" s="79">
        <v>0</v>
      </c>
      <c r="D4035" s="79"/>
      <c r="E4035" s="132">
        <v>0</v>
      </c>
      <c r="F4035" s="63"/>
      <c r="G4035" s="79">
        <v>0</v>
      </c>
      <c r="H4035" s="52"/>
      <c r="I4035" s="16"/>
      <c r="J4035" s="79"/>
      <c r="K4035" s="79"/>
      <c r="L4035" s="79">
        <v>0</v>
      </c>
      <c r="M4035" s="63"/>
      <c r="N4035" s="79">
        <v>0</v>
      </c>
    </row>
    <row r="4036" spans="1:14">
      <c r="A4036" s="50">
        <v>3.6640000000000001</v>
      </c>
      <c r="B4036" s="16" t="s">
        <v>1046</v>
      </c>
      <c r="C4036" s="132">
        <v>1300000</v>
      </c>
      <c r="D4036" s="132"/>
      <c r="E4036" s="132">
        <v>1300000</v>
      </c>
      <c r="F4036" s="63"/>
      <c r="G4036" s="79">
        <v>1289256.55</v>
      </c>
      <c r="H4036" s="52" t="s">
        <v>1304</v>
      </c>
      <c r="I4036" s="52" t="s">
        <v>300</v>
      </c>
      <c r="J4036" s="79">
        <v>4800000</v>
      </c>
      <c r="K4036" s="79"/>
      <c r="L4036" s="79">
        <v>4800000</v>
      </c>
      <c r="M4036" s="63"/>
      <c r="N4036" s="79">
        <v>5081330.3099999996</v>
      </c>
    </row>
    <row r="4037" spans="1:14">
      <c r="A4037" s="52"/>
      <c r="B4037" s="52"/>
      <c r="C4037" s="132">
        <v>0</v>
      </c>
      <c r="D4037" s="132"/>
      <c r="E4037" s="132">
        <v>0</v>
      </c>
      <c r="F4037" s="63"/>
      <c r="G4037" s="79">
        <v>0</v>
      </c>
      <c r="H4037" s="52"/>
      <c r="I4037" s="52"/>
      <c r="J4037" s="41"/>
      <c r="K4037" s="41"/>
      <c r="L4037" s="41"/>
      <c r="M4037" s="41"/>
      <c r="N4037" s="79">
        <v>0</v>
      </c>
    </row>
    <row r="4038" spans="1:14">
      <c r="A4038" s="52" t="s">
        <v>552</v>
      </c>
      <c r="B4038" s="52" t="s">
        <v>1048</v>
      </c>
      <c r="C4038" s="132">
        <v>2200000</v>
      </c>
      <c r="D4038" s="132"/>
      <c r="E4038" s="132">
        <v>2200000</v>
      </c>
      <c r="F4038" s="63"/>
      <c r="G4038" s="79">
        <v>2170031.17</v>
      </c>
      <c r="H4038" s="52"/>
      <c r="I4038" s="52"/>
      <c r="J4038" s="41" t="s">
        <v>11</v>
      </c>
      <c r="K4038" s="41"/>
      <c r="L4038" s="41" t="s">
        <v>11</v>
      </c>
      <c r="M4038" s="41"/>
      <c r="N4038" s="79" t="s">
        <v>11</v>
      </c>
    </row>
    <row r="4039" spans="1:14">
      <c r="A4039" s="52"/>
      <c r="B4039" s="52"/>
      <c r="C4039" s="132">
        <v>0</v>
      </c>
      <c r="D4039" s="132"/>
      <c r="E4039" s="132">
        <v>0</v>
      </c>
      <c r="F4039" s="63"/>
      <c r="G4039" s="79">
        <v>0</v>
      </c>
      <c r="H4039" s="52"/>
      <c r="I4039" s="52"/>
      <c r="J4039" s="41"/>
      <c r="K4039" s="41"/>
      <c r="L4039" s="41"/>
      <c r="M4039" s="41"/>
      <c r="N4039" s="79"/>
    </row>
    <row r="4040" spans="1:14">
      <c r="A4040" s="50">
        <v>5.665</v>
      </c>
      <c r="B4040" s="52" t="s">
        <v>1049</v>
      </c>
      <c r="C4040" s="132">
        <v>15738000</v>
      </c>
      <c r="D4040" s="132"/>
      <c r="E4040" s="132">
        <v>15338000</v>
      </c>
      <c r="F4040" s="63"/>
      <c r="G4040" s="79">
        <v>21670097</v>
      </c>
      <c r="H4040" s="52"/>
      <c r="I4040" s="52"/>
      <c r="J4040" s="41"/>
      <c r="K4040" s="41"/>
      <c r="L4040" s="41"/>
      <c r="M4040" s="41"/>
      <c r="N4040" s="83"/>
    </row>
    <row r="4041" spans="1:14">
      <c r="A4041" s="50"/>
      <c r="B4041" s="52"/>
      <c r="C4041" s="79"/>
      <c r="D4041" s="79"/>
      <c r="E4041" s="132"/>
      <c r="F4041" s="63"/>
      <c r="G4041" s="79"/>
      <c r="H4041" s="52"/>
      <c r="I4041" s="52"/>
      <c r="J4041" s="41"/>
      <c r="K4041" s="41"/>
      <c r="L4041" s="41"/>
      <c r="M4041" s="41"/>
      <c r="N4041" s="83"/>
    </row>
    <row r="4042" spans="1:14">
      <c r="A4042" s="52"/>
      <c r="B4042" s="52"/>
      <c r="C4042" s="132"/>
      <c r="D4042" s="132"/>
      <c r="E4042" s="132"/>
      <c r="F4042" s="63"/>
      <c r="G4042" s="132"/>
      <c r="H4042" s="50"/>
      <c r="I4042" s="52"/>
      <c r="J4042" s="41"/>
      <c r="K4042" s="41"/>
      <c r="L4042" s="41"/>
      <c r="M4042" s="41"/>
      <c r="N4042" s="83"/>
    </row>
    <row r="4043" spans="1:14">
      <c r="A4043" s="52" t="s">
        <v>553</v>
      </c>
      <c r="B4043" s="110" t="s">
        <v>1050</v>
      </c>
      <c r="C4043" s="110">
        <f>SUM(C4045:C4060)</f>
        <v>273350000</v>
      </c>
      <c r="D4043" s="110"/>
      <c r="E4043" s="110">
        <f>SUM(E4045:E4060)</f>
        <v>266964000</v>
      </c>
      <c r="F4043" s="63"/>
      <c r="G4043" s="110">
        <f>SUM(G4045:G4060)</f>
        <v>255126061.43000001</v>
      </c>
      <c r="H4043" s="110">
        <v>623</v>
      </c>
      <c r="I4043" s="110" t="s">
        <v>301</v>
      </c>
      <c r="J4043" s="41">
        <f>SUM(J4045:J4079)</f>
        <v>9594400</v>
      </c>
      <c r="K4043" s="41"/>
      <c r="L4043" s="41">
        <f>SUM(L4045:L4079)</f>
        <v>9449300</v>
      </c>
      <c r="M4043" s="63"/>
      <c r="N4043" s="41">
        <f>SUM(N4045:N4079)</f>
        <v>10494542.869999997</v>
      </c>
    </row>
    <row r="4044" spans="1:14">
      <c r="A4044" s="157" t="s">
        <v>12</v>
      </c>
      <c r="B4044" s="157" t="s">
        <v>994</v>
      </c>
      <c r="C4044" s="176" t="s">
        <v>660</v>
      </c>
      <c r="D4044" s="131"/>
      <c r="E4044" s="176" t="s">
        <v>7</v>
      </c>
      <c r="F4044" s="158"/>
      <c r="G4044" s="176" t="s">
        <v>7</v>
      </c>
      <c r="H4044" s="157" t="s">
        <v>12</v>
      </c>
      <c r="I4044" s="157" t="s">
        <v>994</v>
      </c>
      <c r="J4044" s="176" t="s">
        <v>660</v>
      </c>
      <c r="K4044" s="131"/>
      <c r="L4044" s="176" t="s">
        <v>7</v>
      </c>
      <c r="M4044" s="158"/>
      <c r="N4044" s="176" t="s">
        <v>7</v>
      </c>
    </row>
    <row r="4045" spans="1:14">
      <c r="A4045" s="52" t="s">
        <v>1422</v>
      </c>
      <c r="B4045" s="52" t="s">
        <v>692</v>
      </c>
      <c r="C4045" s="79">
        <v>260050000</v>
      </c>
      <c r="D4045" s="79"/>
      <c r="E4045" s="132">
        <v>251400000</v>
      </c>
      <c r="F4045" s="63"/>
      <c r="G4045" s="79">
        <v>244738682.02000001</v>
      </c>
      <c r="H4045" s="52" t="s">
        <v>1915</v>
      </c>
      <c r="I4045" s="52" t="s">
        <v>1353</v>
      </c>
      <c r="J4045" s="79">
        <v>5988100</v>
      </c>
      <c r="K4045" s="79"/>
      <c r="L4045" s="79">
        <v>5666000</v>
      </c>
      <c r="M4045" s="63"/>
      <c r="N4045" s="79">
        <v>5600666.5300000003</v>
      </c>
    </row>
    <row r="4046" spans="1:14">
      <c r="A4046" s="52"/>
      <c r="B4046" s="52"/>
      <c r="C4046" s="79">
        <v>0</v>
      </c>
      <c r="D4046" s="79"/>
      <c r="E4046" s="132">
        <v>0</v>
      </c>
      <c r="F4046" s="63"/>
      <c r="G4046" s="79">
        <v>0</v>
      </c>
      <c r="H4046" s="52"/>
      <c r="I4046" s="52"/>
      <c r="J4046" s="79">
        <v>0</v>
      </c>
      <c r="K4046" s="79"/>
      <c r="L4046" s="79">
        <v>0</v>
      </c>
      <c r="M4046" s="63"/>
      <c r="N4046" s="79">
        <v>0</v>
      </c>
    </row>
    <row r="4047" spans="1:14">
      <c r="A4047" s="50" t="s">
        <v>1423</v>
      </c>
      <c r="B4047" s="16" t="s">
        <v>74</v>
      </c>
      <c r="C4047" s="79">
        <v>1000000</v>
      </c>
      <c r="D4047" s="79"/>
      <c r="E4047" s="132">
        <v>1200000</v>
      </c>
      <c r="F4047" s="63"/>
      <c r="G4047" s="79">
        <v>889327.15</v>
      </c>
      <c r="H4047" s="50" t="s">
        <v>1932</v>
      </c>
      <c r="I4047" s="16" t="s">
        <v>1369</v>
      </c>
      <c r="J4047" s="79">
        <v>25000</v>
      </c>
      <c r="K4047" s="79"/>
      <c r="L4047" s="79">
        <v>25000</v>
      </c>
      <c r="M4047" s="63"/>
      <c r="N4047" s="79">
        <v>83174.210000000006</v>
      </c>
    </row>
    <row r="4048" spans="1:14">
      <c r="A4048" s="50"/>
      <c r="C4048" s="79">
        <v>0</v>
      </c>
      <c r="D4048" s="79"/>
      <c r="E4048" s="132">
        <v>0</v>
      </c>
      <c r="F4048" s="63"/>
      <c r="G4048" s="79">
        <v>0</v>
      </c>
      <c r="H4048" s="50"/>
      <c r="I4048" s="52"/>
      <c r="J4048" s="79">
        <v>0</v>
      </c>
      <c r="K4048" s="79"/>
      <c r="L4048" s="79">
        <v>0</v>
      </c>
      <c r="M4048" s="63"/>
      <c r="N4048" s="79">
        <v>0</v>
      </c>
    </row>
    <row r="4049" spans="1:15">
      <c r="A4049" s="52" t="s">
        <v>1424</v>
      </c>
      <c r="B4049" s="52" t="s">
        <v>619</v>
      </c>
      <c r="C4049" s="79">
        <v>10000000</v>
      </c>
      <c r="D4049" s="79"/>
      <c r="E4049" s="132">
        <v>11500000</v>
      </c>
      <c r="F4049" s="63"/>
      <c r="G4049" s="79">
        <v>7621273.8700000001</v>
      </c>
      <c r="H4049" s="50" t="s">
        <v>1277</v>
      </c>
      <c r="I4049" s="52" t="s">
        <v>685</v>
      </c>
      <c r="J4049" s="79">
        <v>420000</v>
      </c>
      <c r="K4049" s="79"/>
      <c r="L4049" s="79">
        <v>420000</v>
      </c>
      <c r="M4049" s="63"/>
      <c r="N4049" s="79">
        <v>396553</v>
      </c>
    </row>
    <row r="4050" spans="1:15">
      <c r="A4050" s="50"/>
      <c r="B4050" s="52"/>
      <c r="C4050" s="115"/>
      <c r="D4050" s="115"/>
      <c r="E4050" s="115"/>
      <c r="F4050" s="77"/>
      <c r="G4050" s="115"/>
      <c r="H4050" s="52"/>
      <c r="I4050" s="16"/>
      <c r="J4050" s="79">
        <v>0</v>
      </c>
      <c r="K4050" s="79"/>
      <c r="L4050" s="79">
        <v>0</v>
      </c>
      <c r="M4050" s="63"/>
      <c r="N4050" s="79">
        <v>0</v>
      </c>
    </row>
    <row r="4051" spans="1:15">
      <c r="A4051" s="52" t="s">
        <v>1425</v>
      </c>
      <c r="B4051" s="52" t="s">
        <v>620</v>
      </c>
      <c r="C4051" s="79">
        <v>1000000</v>
      </c>
      <c r="D4051" s="79"/>
      <c r="E4051" s="132">
        <v>900000</v>
      </c>
      <c r="F4051" s="63"/>
      <c r="G4051" s="79">
        <v>891979</v>
      </c>
      <c r="H4051" s="52" t="s">
        <v>1917</v>
      </c>
      <c r="I4051" s="52" t="s">
        <v>1355</v>
      </c>
      <c r="J4051" s="79">
        <v>78000</v>
      </c>
      <c r="K4051" s="79"/>
      <c r="L4051" s="79">
        <v>78000</v>
      </c>
      <c r="M4051" s="63"/>
      <c r="N4051" s="79">
        <v>69666.27</v>
      </c>
    </row>
    <row r="4052" spans="1:15">
      <c r="A4052" s="50"/>
      <c r="B4052" s="52"/>
      <c r="C4052" s="79"/>
      <c r="D4052" s="79"/>
      <c r="E4052" s="132">
        <v>0</v>
      </c>
      <c r="F4052" s="63"/>
      <c r="G4052" s="79"/>
      <c r="H4052" s="52"/>
      <c r="I4052" s="16"/>
      <c r="J4052" s="79">
        <v>0</v>
      </c>
      <c r="K4052" s="79"/>
      <c r="L4052" s="79">
        <v>0</v>
      </c>
      <c r="M4052" s="63"/>
      <c r="N4052" s="79">
        <v>0</v>
      </c>
    </row>
    <row r="4053" spans="1:15">
      <c r="A4053" s="50" t="s">
        <v>1426</v>
      </c>
      <c r="B4053" s="52" t="s">
        <v>1793</v>
      </c>
      <c r="C4053" s="79">
        <v>1200000</v>
      </c>
      <c r="D4053" s="79"/>
      <c r="E4053" s="132">
        <v>900000</v>
      </c>
      <c r="F4053" s="63"/>
      <c r="G4053" s="79">
        <v>591096.68999999994</v>
      </c>
      <c r="H4053" s="52" t="s">
        <v>1918</v>
      </c>
      <c r="I4053" s="52" t="s">
        <v>1357</v>
      </c>
      <c r="J4053" s="79">
        <v>12500</v>
      </c>
      <c r="K4053" s="79"/>
      <c r="L4053" s="79">
        <v>11000</v>
      </c>
      <c r="M4053" s="63"/>
      <c r="N4053" s="79">
        <v>14485.31</v>
      </c>
    </row>
    <row r="4054" spans="1:15">
      <c r="C4054" s="79">
        <v>0</v>
      </c>
      <c r="D4054" s="79"/>
      <c r="E4054" s="132">
        <v>0</v>
      </c>
      <c r="F4054" s="63"/>
      <c r="G4054" s="79">
        <v>0</v>
      </c>
      <c r="H4054" s="52"/>
      <c r="I4054" s="16"/>
      <c r="J4054" s="79">
        <v>0</v>
      </c>
      <c r="K4054" s="79"/>
      <c r="L4054" s="79">
        <v>0</v>
      </c>
      <c r="M4054" s="63"/>
      <c r="N4054" s="79">
        <v>0</v>
      </c>
    </row>
    <row r="4055" spans="1:15">
      <c r="A4055" s="52" t="s">
        <v>1427</v>
      </c>
      <c r="B4055" s="52" t="s">
        <v>621</v>
      </c>
      <c r="C4055" s="79">
        <v>100000</v>
      </c>
      <c r="D4055" s="79"/>
      <c r="E4055" s="132">
        <v>100000</v>
      </c>
      <c r="F4055" s="63"/>
      <c r="G4055" s="79">
        <v>69202.44</v>
      </c>
      <c r="H4055" s="52" t="s">
        <v>1919</v>
      </c>
      <c r="I4055" s="52" t="s">
        <v>1026</v>
      </c>
      <c r="J4055" s="79">
        <v>65000</v>
      </c>
      <c r="K4055" s="79"/>
      <c r="L4055" s="79">
        <v>65000</v>
      </c>
      <c r="M4055" s="63"/>
      <c r="N4055" s="79">
        <v>51601.2</v>
      </c>
      <c r="O4055" s="72"/>
    </row>
    <row r="4056" spans="1:15">
      <c r="A4056" s="52"/>
      <c r="B4056" s="52"/>
      <c r="C4056" s="79">
        <v>0</v>
      </c>
      <c r="D4056" s="79"/>
      <c r="E4056" s="132">
        <v>0</v>
      </c>
      <c r="F4056" s="63"/>
      <c r="G4056" s="79">
        <v>0</v>
      </c>
      <c r="H4056" s="52"/>
      <c r="I4056" s="16"/>
      <c r="J4056" s="79">
        <v>0</v>
      </c>
      <c r="K4056" s="79"/>
      <c r="L4056" s="79">
        <v>0</v>
      </c>
      <c r="M4056" s="63"/>
      <c r="N4056" s="79">
        <v>0</v>
      </c>
    </row>
    <row r="4057" spans="1:15">
      <c r="A4057" s="52" t="s">
        <v>1428</v>
      </c>
      <c r="B4057" s="52" t="s">
        <v>622</v>
      </c>
      <c r="C4057" s="79"/>
      <c r="D4057" s="79"/>
      <c r="E4057" s="132">
        <v>650000</v>
      </c>
      <c r="F4057" s="63"/>
      <c r="G4057" s="79">
        <v>255551.26</v>
      </c>
      <c r="H4057" s="52" t="s">
        <v>1920</v>
      </c>
      <c r="I4057" s="52" t="s">
        <v>1358</v>
      </c>
      <c r="J4057" s="79">
        <v>23000</v>
      </c>
      <c r="K4057" s="79"/>
      <c r="L4057" s="79">
        <v>22800</v>
      </c>
      <c r="M4057" s="63"/>
      <c r="N4057" s="79">
        <v>13951.96</v>
      </c>
    </row>
    <row r="4058" spans="1:15">
      <c r="A4058" s="50"/>
      <c r="C4058" s="79">
        <v>0</v>
      </c>
      <c r="D4058" s="79"/>
      <c r="E4058" s="132">
        <v>0</v>
      </c>
      <c r="F4058" s="63"/>
      <c r="G4058" s="79">
        <v>0</v>
      </c>
      <c r="H4058" s="52"/>
      <c r="I4058" s="16"/>
      <c r="J4058" s="79">
        <v>0</v>
      </c>
      <c r="K4058" s="79"/>
      <c r="L4058" s="79">
        <v>0</v>
      </c>
      <c r="M4058" s="63"/>
      <c r="N4058" s="79">
        <v>0</v>
      </c>
    </row>
    <row r="4059" spans="1:15">
      <c r="A4059" s="52" t="s">
        <v>858</v>
      </c>
      <c r="B4059" s="16" t="s">
        <v>623</v>
      </c>
      <c r="C4059" s="79"/>
      <c r="D4059" s="79"/>
      <c r="E4059" s="132">
        <v>314000</v>
      </c>
      <c r="F4059" s="63"/>
      <c r="G4059" s="79">
        <v>68949</v>
      </c>
      <c r="H4059" s="52" t="s">
        <v>1921</v>
      </c>
      <c r="I4059" s="16" t="s">
        <v>1359</v>
      </c>
      <c r="J4059" s="79">
        <v>3500</v>
      </c>
      <c r="K4059" s="79"/>
      <c r="L4059" s="79">
        <v>3500</v>
      </c>
      <c r="M4059" s="63"/>
      <c r="N4059" s="79">
        <v>2686</v>
      </c>
    </row>
    <row r="4060" spans="1:15">
      <c r="C4060" s="115"/>
      <c r="D4060" s="115"/>
      <c r="E4060" s="115"/>
      <c r="F4060" s="77"/>
      <c r="G4060" s="115"/>
      <c r="H4060" s="52"/>
      <c r="I4060" s="16"/>
      <c r="J4060" s="79">
        <v>0</v>
      </c>
      <c r="K4060" s="79"/>
      <c r="L4060" s="79">
        <v>0</v>
      </c>
      <c r="M4060" s="63"/>
      <c r="N4060" s="79">
        <v>0</v>
      </c>
    </row>
    <row r="4061" spans="1:15">
      <c r="C4061" s="115">
        <v>0</v>
      </c>
      <c r="D4061" s="115"/>
      <c r="E4061" s="115"/>
      <c r="F4061" s="77"/>
      <c r="G4061" s="115">
        <v>0</v>
      </c>
      <c r="H4061" s="50" t="s">
        <v>1922</v>
      </c>
      <c r="I4061" s="52" t="s">
        <v>1360</v>
      </c>
      <c r="J4061" s="79">
        <v>120700</v>
      </c>
      <c r="K4061" s="79"/>
      <c r="L4061" s="79">
        <v>110000</v>
      </c>
      <c r="M4061" s="63"/>
      <c r="N4061" s="79">
        <v>114979.83</v>
      </c>
    </row>
    <row r="4062" spans="1:15">
      <c r="C4062" s="115">
        <v>0</v>
      </c>
      <c r="D4062" s="115"/>
      <c r="E4062" s="115">
        <v>0</v>
      </c>
      <c r="F4062" s="77"/>
      <c r="G4062" s="115">
        <v>0</v>
      </c>
      <c r="H4062" s="52"/>
      <c r="I4062" s="16"/>
      <c r="J4062" s="79">
        <v>0</v>
      </c>
      <c r="K4062" s="79"/>
      <c r="L4062" s="79">
        <v>0</v>
      </c>
      <c r="M4062" s="63"/>
      <c r="N4062" s="79">
        <v>0</v>
      </c>
    </row>
    <row r="4063" spans="1:15">
      <c r="C4063" s="115">
        <v>0</v>
      </c>
      <c r="D4063" s="115"/>
      <c r="E4063" s="115">
        <v>0</v>
      </c>
      <c r="F4063" s="77"/>
      <c r="G4063" s="115">
        <v>0</v>
      </c>
      <c r="H4063" s="52" t="s">
        <v>1923</v>
      </c>
      <c r="I4063" s="52" t="s">
        <v>1361</v>
      </c>
      <c r="J4063" s="79">
        <v>61800</v>
      </c>
      <c r="K4063" s="79"/>
      <c r="L4063" s="79">
        <v>58000</v>
      </c>
      <c r="M4063" s="63"/>
      <c r="N4063" s="79">
        <v>61218.68</v>
      </c>
    </row>
    <row r="4064" spans="1:15">
      <c r="C4064" s="41">
        <v>0</v>
      </c>
      <c r="D4064" s="41"/>
      <c r="E4064" s="41">
        <v>0</v>
      </c>
      <c r="F4064" s="75"/>
      <c r="G4064" s="41">
        <v>0</v>
      </c>
      <c r="H4064" s="52"/>
      <c r="I4064" s="16"/>
      <c r="J4064" s="79">
        <v>0</v>
      </c>
      <c r="K4064" s="79"/>
      <c r="L4064" s="79">
        <v>0</v>
      </c>
      <c r="M4064" s="63"/>
      <c r="N4064" s="79">
        <v>0</v>
      </c>
    </row>
    <row r="4065" spans="1:15">
      <c r="C4065" s="41">
        <v>0</v>
      </c>
      <c r="D4065" s="41"/>
      <c r="E4065" s="41">
        <v>0</v>
      </c>
      <c r="F4065" s="75"/>
      <c r="G4065" s="41">
        <v>0</v>
      </c>
      <c r="H4065" s="52" t="s">
        <v>1924</v>
      </c>
      <c r="I4065" s="52" t="s">
        <v>648</v>
      </c>
      <c r="J4065" s="79">
        <v>224000</v>
      </c>
      <c r="K4065" s="79"/>
      <c r="L4065" s="79">
        <v>224000</v>
      </c>
      <c r="M4065" s="63"/>
      <c r="N4065" s="79">
        <v>228581.92</v>
      </c>
    </row>
    <row r="4066" spans="1:15">
      <c r="C4066" s="41">
        <v>0</v>
      </c>
      <c r="D4066" s="41"/>
      <c r="E4066" s="41">
        <v>0</v>
      </c>
      <c r="F4066" s="75"/>
      <c r="G4066" s="41">
        <v>0</v>
      </c>
      <c r="I4066" s="16"/>
      <c r="J4066" s="79">
        <v>0</v>
      </c>
      <c r="K4066" s="79"/>
      <c r="L4066" s="79">
        <v>0</v>
      </c>
      <c r="M4066" s="63"/>
      <c r="N4066" s="79">
        <v>0</v>
      </c>
    </row>
    <row r="4067" spans="1:15">
      <c r="A4067" s="52"/>
      <c r="B4067" s="52"/>
      <c r="C4067" s="136">
        <v>0</v>
      </c>
      <c r="D4067" s="136"/>
      <c r="E4067" s="136">
        <v>0</v>
      </c>
      <c r="F4067" s="76"/>
      <c r="G4067" s="136">
        <v>0</v>
      </c>
      <c r="H4067" s="50" t="s">
        <v>1925</v>
      </c>
      <c r="I4067" s="52" t="s">
        <v>1699</v>
      </c>
      <c r="J4067" s="79">
        <v>30000</v>
      </c>
      <c r="K4067" s="79"/>
      <c r="L4067" s="79">
        <v>30000</v>
      </c>
      <c r="M4067" s="63"/>
      <c r="N4067" s="79">
        <v>29085</v>
      </c>
    </row>
    <row r="4068" spans="1:15">
      <c r="A4068" s="52"/>
      <c r="C4068" s="132">
        <v>0</v>
      </c>
      <c r="D4068" s="132"/>
      <c r="E4068" s="132">
        <v>0</v>
      </c>
      <c r="F4068" s="63"/>
      <c r="G4068" s="132">
        <v>0</v>
      </c>
      <c r="I4068" s="16"/>
      <c r="J4068" s="79">
        <v>0</v>
      </c>
      <c r="K4068" s="79"/>
      <c r="L4068" s="79">
        <v>0</v>
      </c>
      <c r="M4068" s="63"/>
      <c r="N4068" s="79">
        <v>0</v>
      </c>
    </row>
    <row r="4069" spans="1:15">
      <c r="A4069" s="52"/>
      <c r="C4069" s="115">
        <v>0</v>
      </c>
      <c r="D4069" s="115"/>
      <c r="E4069" s="115">
        <v>0</v>
      </c>
      <c r="F4069" s="77"/>
      <c r="G4069" s="115">
        <v>0</v>
      </c>
      <c r="H4069" s="52" t="s">
        <v>1926</v>
      </c>
      <c r="I4069" s="52" t="s">
        <v>1364</v>
      </c>
      <c r="J4069" s="79">
        <v>55000</v>
      </c>
      <c r="K4069" s="79"/>
      <c r="L4069" s="79">
        <v>55000</v>
      </c>
      <c r="M4069" s="63"/>
      <c r="N4069" s="79">
        <v>49091.38</v>
      </c>
    </row>
    <row r="4070" spans="1:15">
      <c r="A4070" s="50"/>
      <c r="C4070" s="41">
        <v>0</v>
      </c>
      <c r="D4070" s="41"/>
      <c r="E4070" s="41">
        <v>0</v>
      </c>
      <c r="F4070" s="75"/>
      <c r="G4070" s="41">
        <v>0</v>
      </c>
      <c r="H4070" s="52"/>
      <c r="I4070" s="16"/>
      <c r="J4070" s="79">
        <v>0</v>
      </c>
      <c r="K4070" s="79"/>
      <c r="L4070" s="79">
        <v>0</v>
      </c>
      <c r="M4070" s="63"/>
      <c r="N4070" s="79">
        <v>0</v>
      </c>
    </row>
    <row r="4071" spans="1:15" s="4" customFormat="1">
      <c r="A4071" s="50"/>
      <c r="B4071" s="16"/>
      <c r="C4071" s="41">
        <v>0</v>
      </c>
      <c r="D4071" s="41"/>
      <c r="E4071" s="41">
        <v>0</v>
      </c>
      <c r="F4071" s="75"/>
      <c r="G4071" s="41">
        <v>0</v>
      </c>
      <c r="H4071" s="52" t="s">
        <v>1278</v>
      </c>
      <c r="I4071" s="16" t="s">
        <v>302</v>
      </c>
      <c r="J4071" s="79">
        <v>1250000</v>
      </c>
      <c r="K4071" s="79"/>
      <c r="L4071" s="79">
        <v>1550000</v>
      </c>
      <c r="M4071" s="63"/>
      <c r="N4071" s="79">
        <v>2641148.89</v>
      </c>
      <c r="O4071" s="23"/>
    </row>
    <row r="4072" spans="1:15">
      <c r="A4072" s="52"/>
      <c r="B4072" s="52"/>
      <c r="C4072" s="41">
        <v>0</v>
      </c>
      <c r="D4072" s="41"/>
      <c r="E4072" s="41">
        <v>0</v>
      </c>
      <c r="F4072" s="75"/>
      <c r="G4072" s="41">
        <v>0</v>
      </c>
      <c r="H4072" s="52"/>
      <c r="I4072" s="16"/>
      <c r="J4072" s="79">
        <v>0</v>
      </c>
      <c r="K4072" s="79"/>
      <c r="L4072" s="79">
        <v>0</v>
      </c>
      <c r="M4072" s="63"/>
      <c r="N4072" s="79">
        <v>0</v>
      </c>
    </row>
    <row r="4073" spans="1:15" s="4" customFormat="1">
      <c r="A4073" s="52"/>
      <c r="B4073" s="52"/>
      <c r="C4073" s="41">
        <v>0</v>
      </c>
      <c r="D4073" s="41"/>
      <c r="E4073" s="41">
        <v>0</v>
      </c>
      <c r="F4073" s="75"/>
      <c r="G4073" s="41">
        <v>0</v>
      </c>
      <c r="H4073" s="52" t="s">
        <v>1927</v>
      </c>
      <c r="I4073" s="16" t="s">
        <v>818</v>
      </c>
      <c r="J4073" s="79">
        <v>856800</v>
      </c>
      <c r="K4073" s="79"/>
      <c r="L4073" s="79">
        <v>760000</v>
      </c>
      <c r="M4073" s="63"/>
      <c r="N4073" s="79">
        <v>840714.01</v>
      </c>
      <c r="O4073" s="23"/>
    </row>
    <row r="4074" spans="1:15">
      <c r="A4074" s="52"/>
      <c r="C4074" s="41">
        <v>0</v>
      </c>
      <c r="D4074" s="41"/>
      <c r="E4074" s="41">
        <v>0</v>
      </c>
      <c r="F4074" s="75"/>
      <c r="G4074" s="41">
        <v>0</v>
      </c>
      <c r="H4074" s="52"/>
      <c r="I4074" s="52"/>
      <c r="J4074" s="79">
        <v>0</v>
      </c>
      <c r="K4074" s="79"/>
      <c r="L4074" s="79">
        <v>0</v>
      </c>
      <c r="M4074" s="63"/>
      <c r="N4074" s="79">
        <v>0</v>
      </c>
    </row>
    <row r="4075" spans="1:15" s="4" customFormat="1">
      <c r="A4075" s="52"/>
      <c r="B4075" s="88"/>
      <c r="C4075" s="104">
        <v>0</v>
      </c>
      <c r="D4075" s="104"/>
      <c r="E4075" s="104">
        <v>0</v>
      </c>
      <c r="F4075" s="47"/>
      <c r="G4075" s="104">
        <v>0</v>
      </c>
      <c r="H4075" s="52" t="s">
        <v>1459</v>
      </c>
      <c r="I4075" s="52" t="s">
        <v>704</v>
      </c>
      <c r="J4075" s="79">
        <v>310000</v>
      </c>
      <c r="K4075" s="79"/>
      <c r="L4075" s="79">
        <v>310000</v>
      </c>
      <c r="M4075" s="63"/>
      <c r="N4075" s="79">
        <v>236175.19</v>
      </c>
      <c r="O4075" s="23"/>
    </row>
    <row r="4076" spans="1:15">
      <c r="A4076" s="52"/>
      <c r="B4076" s="52"/>
      <c r="C4076" s="136">
        <v>0</v>
      </c>
      <c r="D4076" s="136"/>
      <c r="E4076" s="136">
        <v>0</v>
      </c>
      <c r="F4076" s="76"/>
      <c r="G4076" s="136">
        <v>0</v>
      </c>
      <c r="I4076" s="16"/>
      <c r="J4076" s="79">
        <v>0</v>
      </c>
      <c r="K4076" s="79"/>
      <c r="L4076" s="79">
        <v>0</v>
      </c>
      <c r="M4076" s="63"/>
      <c r="N4076" s="79">
        <v>0</v>
      </c>
    </row>
    <row r="4077" spans="1:15" s="4" customFormat="1">
      <c r="A4077" s="52"/>
      <c r="B4077" s="52"/>
      <c r="C4077" s="136">
        <v>0</v>
      </c>
      <c r="D4077" s="136"/>
      <c r="E4077" s="136">
        <v>0</v>
      </c>
      <c r="F4077" s="76"/>
      <c r="G4077" s="136">
        <v>0</v>
      </c>
      <c r="H4077" s="52" t="s">
        <v>1928</v>
      </c>
      <c r="I4077" s="16" t="s">
        <v>1366</v>
      </c>
      <c r="J4077" s="79">
        <v>55500</v>
      </c>
      <c r="K4077" s="79"/>
      <c r="L4077" s="79">
        <v>50000</v>
      </c>
      <c r="M4077" s="63"/>
      <c r="N4077" s="79">
        <v>50461.37</v>
      </c>
      <c r="O4077" s="23"/>
    </row>
    <row r="4078" spans="1:15">
      <c r="A4078" s="52"/>
      <c r="B4078" s="52"/>
      <c r="C4078" s="136">
        <v>0</v>
      </c>
      <c r="D4078" s="136"/>
      <c r="E4078" s="136">
        <v>0</v>
      </c>
      <c r="F4078" s="76"/>
      <c r="G4078" s="136">
        <v>0</v>
      </c>
      <c r="I4078" s="16"/>
      <c r="J4078" s="79">
        <v>0</v>
      </c>
      <c r="K4078" s="79"/>
      <c r="L4078" s="79">
        <v>0</v>
      </c>
      <c r="M4078" s="63"/>
      <c r="N4078" s="79">
        <v>0</v>
      </c>
    </row>
    <row r="4079" spans="1:15" s="4" customFormat="1">
      <c r="A4079" s="52"/>
      <c r="B4079" s="52"/>
      <c r="C4079" s="136">
        <v>0</v>
      </c>
      <c r="D4079" s="136"/>
      <c r="E4079" s="136">
        <v>0</v>
      </c>
      <c r="F4079" s="76"/>
      <c r="G4079" s="136">
        <v>0</v>
      </c>
      <c r="H4079" s="52" t="s">
        <v>277</v>
      </c>
      <c r="I4079" s="52" t="s">
        <v>657</v>
      </c>
      <c r="J4079" s="79">
        <v>15500</v>
      </c>
      <c r="K4079" s="79"/>
      <c r="L4079" s="79">
        <v>11000</v>
      </c>
      <c r="M4079" s="63"/>
      <c r="N4079" s="79">
        <v>10302.120000000001</v>
      </c>
      <c r="O4079" s="23"/>
    </row>
    <row r="4080" spans="1:15">
      <c r="A4080" s="52"/>
      <c r="B4080" s="52"/>
      <c r="C4080" s="136"/>
      <c r="D4080" s="136"/>
      <c r="E4080" s="136"/>
      <c r="F4080" s="76"/>
      <c r="G4080" s="136"/>
      <c r="H4080" s="103"/>
      <c r="I4080" s="52"/>
      <c r="J4080" s="41"/>
      <c r="K4080" s="41"/>
      <c r="L4080" s="41"/>
      <c r="M4080" s="41"/>
      <c r="N4080" s="83"/>
    </row>
    <row r="4081" spans="1:14">
      <c r="A4081" s="50">
        <v>2692</v>
      </c>
      <c r="B4081" s="52" t="s">
        <v>1842</v>
      </c>
      <c r="C4081" s="16">
        <f>SUM(C4083:C4089)</f>
        <v>785000</v>
      </c>
      <c r="D4081" s="16"/>
      <c r="E4081" s="16">
        <f>SUM(E4083:E4089)</f>
        <v>725800</v>
      </c>
      <c r="F4081" s="63"/>
      <c r="G4081" s="16">
        <f>SUM(G4083:G4089)</f>
        <v>294694.65999999997</v>
      </c>
      <c r="H4081" s="52" t="s">
        <v>1305</v>
      </c>
      <c r="I4081" s="52" t="s">
        <v>784</v>
      </c>
      <c r="J4081" s="115">
        <f>SUM(J4083:J4103)</f>
        <v>449600</v>
      </c>
      <c r="K4081" s="115"/>
      <c r="L4081" s="115">
        <f>SUM(L4083:L4103)</f>
        <v>576800</v>
      </c>
      <c r="M4081" s="63"/>
      <c r="N4081" s="115">
        <f>SUM(N4083:N4103)</f>
        <v>393819.20999999996</v>
      </c>
    </row>
    <row r="4082" spans="1:14">
      <c r="A4082" s="157" t="s">
        <v>12</v>
      </c>
      <c r="B4082" s="157" t="s">
        <v>994</v>
      </c>
      <c r="C4082" s="176" t="s">
        <v>660</v>
      </c>
      <c r="D4082" s="131"/>
      <c r="E4082" s="176" t="s">
        <v>7</v>
      </c>
      <c r="F4082" s="158"/>
      <c r="G4082" s="176" t="s">
        <v>7</v>
      </c>
      <c r="H4082" s="157" t="s">
        <v>12</v>
      </c>
      <c r="I4082" s="157" t="s">
        <v>994</v>
      </c>
      <c r="J4082" s="176" t="s">
        <v>660</v>
      </c>
      <c r="K4082" s="131"/>
      <c r="L4082" s="176" t="s">
        <v>7</v>
      </c>
      <c r="M4082" s="158"/>
      <c r="N4082" s="176" t="s">
        <v>7</v>
      </c>
    </row>
    <row r="4083" spans="1:14">
      <c r="A4083" s="50" t="s">
        <v>1136</v>
      </c>
      <c r="B4083" s="52" t="s">
        <v>624</v>
      </c>
      <c r="C4083" s="79">
        <v>7000</v>
      </c>
      <c r="D4083" s="79"/>
      <c r="E4083" s="132">
        <v>3000</v>
      </c>
      <c r="F4083" s="63"/>
      <c r="G4083" s="79">
        <v>8935.2999999999993</v>
      </c>
      <c r="H4083" s="50" t="s">
        <v>1656</v>
      </c>
      <c r="I4083" s="52" t="s">
        <v>825</v>
      </c>
      <c r="J4083" s="79">
        <v>-407000</v>
      </c>
      <c r="K4083" s="79"/>
      <c r="L4083" s="79">
        <v>-400800</v>
      </c>
      <c r="M4083" s="63"/>
      <c r="N4083" s="79">
        <v>-389905</v>
      </c>
    </row>
    <row r="4084" spans="1:14">
      <c r="A4084" s="62"/>
      <c r="C4084" s="79">
        <v>0</v>
      </c>
      <c r="D4084" s="79"/>
      <c r="E4084" s="132">
        <v>0</v>
      </c>
      <c r="F4084" s="63"/>
      <c r="G4084" s="79">
        <v>0</v>
      </c>
      <c r="H4084" s="62"/>
      <c r="I4084" s="52" t="s">
        <v>826</v>
      </c>
      <c r="J4084" s="79">
        <v>0</v>
      </c>
      <c r="K4084" s="79"/>
      <c r="L4084" s="79">
        <v>0</v>
      </c>
      <c r="M4084" s="63"/>
      <c r="N4084" s="79">
        <v>0</v>
      </c>
    </row>
    <row r="4085" spans="1:14">
      <c r="A4085" s="52" t="s">
        <v>997</v>
      </c>
      <c r="B4085" s="52" t="s">
        <v>1842</v>
      </c>
      <c r="C4085" s="79">
        <v>680000</v>
      </c>
      <c r="D4085" s="79"/>
      <c r="E4085" s="132">
        <v>647800</v>
      </c>
      <c r="F4085" s="63"/>
      <c r="G4085" s="79">
        <v>265455.07</v>
      </c>
      <c r="H4085" s="52" t="s">
        <v>1927</v>
      </c>
      <c r="I4085" s="52" t="s">
        <v>1394</v>
      </c>
      <c r="J4085" s="79">
        <v>134200</v>
      </c>
      <c r="K4085" s="79"/>
      <c r="L4085" s="79">
        <v>134200</v>
      </c>
      <c r="M4085" s="63"/>
      <c r="N4085" s="79">
        <v>130942.82</v>
      </c>
    </row>
    <row r="4086" spans="1:14">
      <c r="A4086" s="62"/>
      <c r="C4086" s="79">
        <v>0</v>
      </c>
      <c r="D4086" s="79"/>
      <c r="E4086" s="132">
        <v>0</v>
      </c>
      <c r="F4086" s="63"/>
      <c r="G4086" s="79">
        <v>0</v>
      </c>
      <c r="H4086" s="62"/>
      <c r="I4086" s="16"/>
      <c r="J4086" s="79">
        <v>0</v>
      </c>
      <c r="K4086" s="79"/>
      <c r="L4086" s="79">
        <v>0</v>
      </c>
      <c r="M4086" s="63"/>
      <c r="N4086" s="79">
        <v>0</v>
      </c>
    </row>
    <row r="4087" spans="1:14">
      <c r="A4087" s="52" t="s">
        <v>1287</v>
      </c>
      <c r="B4087" s="52" t="s">
        <v>625</v>
      </c>
      <c r="C4087" s="79">
        <v>97000</v>
      </c>
      <c r="D4087" s="79"/>
      <c r="E4087" s="132">
        <v>70000</v>
      </c>
      <c r="F4087" s="63"/>
      <c r="G4087" s="79">
        <v>18857.29</v>
      </c>
      <c r="H4087" s="52" t="s">
        <v>1459</v>
      </c>
      <c r="I4087" s="52" t="s">
        <v>1395</v>
      </c>
      <c r="J4087" s="79">
        <v>23500</v>
      </c>
      <c r="K4087" s="79"/>
      <c r="L4087" s="79">
        <v>23500</v>
      </c>
      <c r="M4087" s="63"/>
      <c r="N4087" s="79">
        <v>12142.27</v>
      </c>
    </row>
    <row r="4088" spans="1:14">
      <c r="A4088" s="52"/>
      <c r="B4088" s="52"/>
      <c r="C4088" s="79">
        <v>0</v>
      </c>
      <c r="D4088" s="79"/>
      <c r="E4088" s="132">
        <v>0</v>
      </c>
      <c r="F4088" s="63"/>
      <c r="G4088" s="79">
        <v>0</v>
      </c>
      <c r="H4088" s="62"/>
      <c r="I4088" s="16"/>
      <c r="J4088" s="79">
        <v>0</v>
      </c>
      <c r="K4088" s="79"/>
      <c r="L4088" s="79">
        <v>0</v>
      </c>
      <c r="M4088" s="63"/>
      <c r="N4088" s="79">
        <v>0</v>
      </c>
    </row>
    <row r="4089" spans="1:14">
      <c r="A4089" s="50" t="s">
        <v>379</v>
      </c>
      <c r="B4089" s="52" t="s">
        <v>626</v>
      </c>
      <c r="C4089" s="79">
        <v>1000</v>
      </c>
      <c r="D4089" s="79"/>
      <c r="E4089" s="132">
        <v>5000</v>
      </c>
      <c r="F4089" s="63"/>
      <c r="G4089" s="79">
        <v>1447</v>
      </c>
      <c r="H4089" s="50" t="s">
        <v>1758</v>
      </c>
      <c r="I4089" s="52" t="s">
        <v>457</v>
      </c>
      <c r="J4089" s="79">
        <v>29600</v>
      </c>
      <c r="K4089" s="79"/>
      <c r="L4089" s="79">
        <v>31600</v>
      </c>
      <c r="M4089" s="63"/>
      <c r="N4089" s="79">
        <v>21970</v>
      </c>
    </row>
    <row r="4090" spans="1:14">
      <c r="A4090" s="50"/>
      <c r="B4090" s="52"/>
      <c r="C4090" s="132"/>
      <c r="D4090" s="132"/>
      <c r="E4090" s="132"/>
      <c r="F4090" s="63"/>
      <c r="G4090" s="132">
        <v>0</v>
      </c>
      <c r="H4090" s="50"/>
      <c r="I4090" s="52"/>
      <c r="J4090" s="79">
        <v>0</v>
      </c>
      <c r="K4090" s="79"/>
      <c r="L4090" s="79">
        <v>0</v>
      </c>
      <c r="M4090" s="63"/>
      <c r="N4090" s="79">
        <v>0</v>
      </c>
    </row>
    <row r="4091" spans="1:14">
      <c r="A4091" s="50"/>
      <c r="B4091" s="67"/>
      <c r="C4091" s="115"/>
      <c r="D4091" s="115"/>
      <c r="E4091" s="115"/>
      <c r="F4091" s="77"/>
      <c r="G4091" s="115"/>
      <c r="H4091" s="50" t="s">
        <v>169</v>
      </c>
      <c r="I4091" s="52" t="s">
        <v>458</v>
      </c>
      <c r="J4091" s="79"/>
      <c r="K4091" s="79"/>
      <c r="L4091" s="79">
        <v>80000</v>
      </c>
      <c r="M4091" s="63"/>
      <c r="N4091" s="79">
        <v>0</v>
      </c>
    </row>
    <row r="4092" spans="1:14">
      <c r="A4092" s="62"/>
      <c r="C4092" s="136"/>
      <c r="D4092" s="136"/>
      <c r="E4092" s="136"/>
      <c r="F4092" s="76"/>
      <c r="G4092" s="136"/>
      <c r="H4092" s="62"/>
      <c r="I4092" s="16"/>
      <c r="J4092" s="79">
        <v>0</v>
      </c>
      <c r="K4092" s="79"/>
      <c r="L4092" s="79">
        <v>0</v>
      </c>
      <c r="M4092" s="63"/>
      <c r="N4092" s="79">
        <v>0</v>
      </c>
    </row>
    <row r="4093" spans="1:14">
      <c r="A4093" s="52"/>
      <c r="B4093" s="52"/>
      <c r="C4093" s="41"/>
      <c r="D4093" s="41"/>
      <c r="E4093" s="41"/>
      <c r="F4093" s="75"/>
      <c r="G4093" s="41"/>
      <c r="H4093" s="52" t="s">
        <v>1940</v>
      </c>
      <c r="I4093" s="52" t="s">
        <v>459</v>
      </c>
      <c r="J4093" s="79">
        <v>74000</v>
      </c>
      <c r="K4093" s="79"/>
      <c r="L4093" s="79">
        <v>53000</v>
      </c>
      <c r="M4093" s="63"/>
      <c r="N4093" s="79">
        <v>72625</v>
      </c>
    </row>
    <row r="4094" spans="1:14">
      <c r="A4094" s="52"/>
      <c r="C4094" s="132"/>
      <c r="D4094" s="132"/>
      <c r="E4094" s="132"/>
      <c r="F4094" s="63"/>
      <c r="G4094" s="132"/>
      <c r="H4094" s="52"/>
      <c r="I4094" s="16"/>
      <c r="J4094" s="79">
        <v>0</v>
      </c>
      <c r="K4094" s="79"/>
      <c r="L4094" s="79">
        <v>0</v>
      </c>
      <c r="M4094" s="63"/>
      <c r="N4094" s="79">
        <v>0</v>
      </c>
    </row>
    <row r="4095" spans="1:14">
      <c r="A4095" s="52"/>
      <c r="B4095" s="52"/>
      <c r="C4095" s="132"/>
      <c r="D4095" s="132"/>
      <c r="E4095" s="132"/>
      <c r="F4095" s="63"/>
      <c r="G4095" s="132"/>
      <c r="H4095" s="52" t="s">
        <v>273</v>
      </c>
      <c r="I4095" s="52" t="s">
        <v>460</v>
      </c>
      <c r="J4095" s="79">
        <v>137800</v>
      </c>
      <c r="K4095" s="79"/>
      <c r="L4095" s="79">
        <v>137800</v>
      </c>
      <c r="M4095" s="63"/>
      <c r="N4095" s="79">
        <v>9020.16</v>
      </c>
    </row>
    <row r="4096" spans="1:14">
      <c r="A4096" s="50"/>
      <c r="B4096" s="52"/>
      <c r="C4096" s="132">
        <v>0</v>
      </c>
      <c r="D4096" s="132"/>
      <c r="E4096" s="132">
        <v>0</v>
      </c>
      <c r="F4096" s="63"/>
      <c r="G4096" s="132">
        <v>0</v>
      </c>
      <c r="H4096" s="59"/>
      <c r="I4096" s="52"/>
      <c r="J4096" s="79"/>
      <c r="K4096" s="79"/>
      <c r="L4096" s="79"/>
      <c r="M4096" s="63"/>
      <c r="N4096" s="79"/>
    </row>
    <row r="4097" spans="1:14">
      <c r="A4097" s="52"/>
      <c r="B4097" s="52"/>
      <c r="C4097" s="41"/>
      <c r="D4097" s="41"/>
      <c r="E4097" s="41"/>
      <c r="F4097" s="75"/>
      <c r="G4097" s="41"/>
      <c r="H4097" s="52" t="s">
        <v>1220</v>
      </c>
      <c r="I4097" s="52" t="s">
        <v>461</v>
      </c>
      <c r="J4097" s="79">
        <v>120000</v>
      </c>
      <c r="K4097" s="79"/>
      <c r="L4097" s="79">
        <v>120000</v>
      </c>
      <c r="M4097" s="63"/>
      <c r="N4097" s="79">
        <v>95442.05</v>
      </c>
    </row>
    <row r="4098" spans="1:14">
      <c r="A4098" s="52"/>
      <c r="C4098" s="115"/>
      <c r="D4098" s="115"/>
      <c r="E4098" s="115"/>
      <c r="F4098" s="77"/>
      <c r="G4098" s="115"/>
      <c r="H4098" s="50"/>
      <c r="I4098" s="16"/>
      <c r="J4098" s="79">
        <v>0</v>
      </c>
      <c r="K4098" s="79"/>
      <c r="L4098" s="79">
        <v>0</v>
      </c>
      <c r="M4098" s="63"/>
      <c r="N4098" s="79">
        <v>0</v>
      </c>
    </row>
    <row r="4099" spans="1:14">
      <c r="A4099" s="52"/>
      <c r="B4099" s="52"/>
      <c r="C4099" s="41" t="s">
        <v>11</v>
      </c>
      <c r="D4099" s="41"/>
      <c r="E4099" s="41" t="s">
        <v>11</v>
      </c>
      <c r="F4099" s="75"/>
      <c r="G4099" s="41" t="s">
        <v>11</v>
      </c>
      <c r="H4099" s="52" t="s">
        <v>175</v>
      </c>
      <c r="I4099" s="52" t="s">
        <v>462</v>
      </c>
      <c r="J4099" s="79">
        <v>47500</v>
      </c>
      <c r="K4099" s="79"/>
      <c r="L4099" s="79">
        <v>47500</v>
      </c>
      <c r="M4099" s="63"/>
      <c r="N4099" s="79">
        <v>27490</v>
      </c>
    </row>
    <row r="4100" spans="1:14">
      <c r="A4100" s="52"/>
      <c r="B4100" s="52"/>
      <c r="C4100" s="136"/>
      <c r="D4100" s="136"/>
      <c r="E4100" s="136"/>
      <c r="F4100" s="76"/>
      <c r="G4100" s="136"/>
      <c r="H4100" s="52"/>
      <c r="I4100" s="16"/>
      <c r="J4100" s="79">
        <v>0</v>
      </c>
      <c r="K4100" s="79"/>
      <c r="L4100" s="79">
        <v>0</v>
      </c>
      <c r="M4100" s="63"/>
      <c r="N4100" s="79">
        <v>0</v>
      </c>
    </row>
    <row r="4101" spans="1:14">
      <c r="A4101" s="52"/>
      <c r="B4101" s="52"/>
      <c r="C4101" s="132"/>
      <c r="D4101" s="132"/>
      <c r="E4101" s="132"/>
      <c r="F4101" s="63"/>
      <c r="G4101" s="132"/>
      <c r="H4101" s="52" t="s">
        <v>1657</v>
      </c>
      <c r="I4101" s="52" t="s">
        <v>463</v>
      </c>
      <c r="J4101" s="79">
        <v>240000</v>
      </c>
      <c r="K4101" s="79"/>
      <c r="L4101" s="79">
        <v>300000</v>
      </c>
      <c r="M4101" s="63"/>
      <c r="N4101" s="79">
        <v>224600</v>
      </c>
    </row>
    <row r="4102" spans="1:14">
      <c r="A4102" s="52"/>
      <c r="C4102" s="132"/>
      <c r="D4102" s="132"/>
      <c r="E4102" s="132"/>
      <c r="F4102" s="63"/>
      <c r="G4102" s="132"/>
      <c r="H4102" s="50"/>
      <c r="I4102" s="52"/>
      <c r="J4102" s="79"/>
      <c r="K4102" s="79"/>
      <c r="L4102" s="79"/>
      <c r="M4102" s="63"/>
      <c r="N4102" s="79">
        <v>0</v>
      </c>
    </row>
    <row r="4103" spans="1:14">
      <c r="C4103" s="115"/>
      <c r="D4103" s="115"/>
      <c r="E4103" s="115"/>
      <c r="F4103" s="77"/>
      <c r="G4103" s="115"/>
      <c r="H4103" s="52" t="s">
        <v>1212</v>
      </c>
      <c r="I4103" s="52" t="s">
        <v>657</v>
      </c>
      <c r="J4103" s="79">
        <v>50000</v>
      </c>
      <c r="K4103" s="79"/>
      <c r="L4103" s="79">
        <v>50000</v>
      </c>
      <c r="M4103" s="63"/>
      <c r="N4103" s="79">
        <v>189491.91</v>
      </c>
    </row>
    <row r="4104" spans="1:14">
      <c r="C4104" s="115"/>
      <c r="D4104" s="115"/>
      <c r="E4104" s="115"/>
      <c r="F4104" s="77"/>
      <c r="G4104" s="115"/>
      <c r="H4104" s="52"/>
      <c r="I4104" s="52"/>
      <c r="J4104" s="124"/>
      <c r="K4104" s="124"/>
      <c r="L4104" s="41"/>
      <c r="M4104" s="41"/>
      <c r="N4104" s="79"/>
    </row>
    <row r="4105" spans="1:14">
      <c r="A4105" s="52">
        <v>43</v>
      </c>
      <c r="B4105" s="16" t="s">
        <v>628</v>
      </c>
      <c r="C4105" s="79">
        <f>SUM(C4107:C4111)</f>
        <v>1135000</v>
      </c>
      <c r="D4105" s="79"/>
      <c r="E4105" s="79">
        <f>SUM(E4107:E4111)</f>
        <v>1163000</v>
      </c>
      <c r="F4105" s="63"/>
      <c r="G4105" s="79">
        <f>SUM(G4107:G4111)</f>
        <v>1018019.6</v>
      </c>
      <c r="H4105" s="52" t="s">
        <v>1658</v>
      </c>
      <c r="I4105" s="16" t="s">
        <v>2046</v>
      </c>
      <c r="J4105" s="41">
        <f>SUM(J4107)</f>
        <v>2200000</v>
      </c>
      <c r="K4105" s="41"/>
      <c r="L4105" s="41">
        <f>SUM(L4107)</f>
        <v>2003000</v>
      </c>
      <c r="M4105" s="63"/>
      <c r="N4105" s="41">
        <f>SUM(N4107)</f>
        <v>1992771</v>
      </c>
    </row>
    <row r="4106" spans="1:14">
      <c r="A4106" s="157" t="s">
        <v>12</v>
      </c>
      <c r="B4106" s="157" t="s">
        <v>994</v>
      </c>
      <c r="C4106" s="176" t="s">
        <v>660</v>
      </c>
      <c r="D4106" s="131"/>
      <c r="E4106" s="176" t="s">
        <v>7</v>
      </c>
      <c r="F4106" s="158"/>
      <c r="G4106" s="176" t="s">
        <v>7</v>
      </c>
      <c r="H4106" s="157" t="s">
        <v>12</v>
      </c>
      <c r="I4106" s="157" t="s">
        <v>994</v>
      </c>
      <c r="J4106" s="176" t="s">
        <v>660</v>
      </c>
      <c r="K4106" s="131"/>
      <c r="L4106" s="176" t="s">
        <v>7</v>
      </c>
      <c r="M4106" s="158"/>
      <c r="N4106" s="176" t="s">
        <v>7</v>
      </c>
    </row>
    <row r="4107" spans="1:14">
      <c r="A4107" s="28" t="s">
        <v>859</v>
      </c>
      <c r="B4107" s="16" t="s">
        <v>820</v>
      </c>
      <c r="C4107" s="132">
        <v>300000</v>
      </c>
      <c r="D4107" s="132"/>
      <c r="E4107" s="132">
        <v>300000</v>
      </c>
      <c r="F4107" s="63"/>
      <c r="G4107" s="79">
        <v>176778</v>
      </c>
      <c r="H4107" s="52" t="s">
        <v>1659</v>
      </c>
      <c r="I4107" s="16" t="s">
        <v>657</v>
      </c>
      <c r="J4107" s="79">
        <v>2200000</v>
      </c>
      <c r="K4107" s="79"/>
      <c r="L4107" s="79">
        <v>2003000</v>
      </c>
      <c r="M4107" s="63"/>
      <c r="N4107" s="79">
        <v>1992771</v>
      </c>
    </row>
    <row r="4108" spans="1:14">
      <c r="C4108" s="79">
        <v>0</v>
      </c>
      <c r="D4108" s="79"/>
      <c r="E4108" s="132">
        <v>0</v>
      </c>
      <c r="F4108" s="63"/>
      <c r="G4108" s="79">
        <v>0</v>
      </c>
      <c r="H4108" s="52"/>
      <c r="I4108" s="16"/>
      <c r="J4108" s="115"/>
      <c r="K4108" s="115"/>
      <c r="L4108" s="115"/>
      <c r="M4108" s="115"/>
      <c r="N4108" s="83"/>
    </row>
    <row r="4109" spans="1:14">
      <c r="A4109" s="90" t="s">
        <v>860</v>
      </c>
      <c r="B4109" s="54" t="s">
        <v>629</v>
      </c>
      <c r="C4109" s="79">
        <v>833000</v>
      </c>
      <c r="D4109" s="79"/>
      <c r="E4109" s="132">
        <v>833000</v>
      </c>
      <c r="F4109" s="63"/>
      <c r="G4109" s="79">
        <v>833000</v>
      </c>
      <c r="H4109" s="52"/>
      <c r="I4109" s="16"/>
      <c r="J4109" s="115"/>
      <c r="K4109" s="115"/>
      <c r="L4109" s="115"/>
      <c r="M4109" s="115"/>
      <c r="N4109" s="83"/>
    </row>
    <row r="4110" spans="1:14">
      <c r="C4110" s="79">
        <v>0</v>
      </c>
      <c r="D4110" s="79"/>
      <c r="E4110" s="132">
        <v>0</v>
      </c>
      <c r="F4110" s="63"/>
      <c r="G4110" s="79">
        <v>0</v>
      </c>
      <c r="H4110" s="52"/>
      <c r="I4110" s="16"/>
      <c r="J4110" s="115"/>
      <c r="K4110" s="115"/>
      <c r="L4110" s="115"/>
      <c r="M4110" s="115"/>
      <c r="N4110" s="83"/>
    </row>
    <row r="4111" spans="1:14">
      <c r="A4111" s="90" t="s">
        <v>861</v>
      </c>
      <c r="B4111" s="16" t="s">
        <v>630</v>
      </c>
      <c r="C4111" s="79">
        <v>2000</v>
      </c>
      <c r="D4111" s="79"/>
      <c r="E4111" s="132">
        <v>30000</v>
      </c>
      <c r="F4111" s="63"/>
      <c r="G4111" s="79">
        <v>8241.6</v>
      </c>
      <c r="H4111" s="50" t="s">
        <v>1662</v>
      </c>
      <c r="I4111" s="16" t="s">
        <v>467</v>
      </c>
      <c r="J4111" s="41">
        <f>SUM(J4113)</f>
        <v>1510000</v>
      </c>
      <c r="K4111" s="41"/>
      <c r="L4111" s="41">
        <f>SUM(L4113)</f>
        <v>1300000</v>
      </c>
      <c r="M4111" s="63"/>
      <c r="N4111" s="41">
        <f>SUM(N4113)</f>
        <v>1029249.13</v>
      </c>
    </row>
    <row r="4112" spans="1:14">
      <c r="C4112" s="104"/>
      <c r="D4112" s="104"/>
      <c r="E4112" s="104"/>
      <c r="F4112" s="47"/>
      <c r="G4112" s="104"/>
      <c r="H4112" s="157" t="s">
        <v>12</v>
      </c>
      <c r="I4112" s="157" t="s">
        <v>994</v>
      </c>
      <c r="J4112" s="176" t="s">
        <v>660</v>
      </c>
      <c r="K4112" s="131"/>
      <c r="L4112" s="176" t="s">
        <v>7</v>
      </c>
      <c r="M4112" s="158"/>
      <c r="N4112" s="176" t="s">
        <v>7</v>
      </c>
    </row>
    <row r="4113" spans="1:14">
      <c r="A4113" s="90"/>
      <c r="C4113" s="132"/>
      <c r="D4113" s="132"/>
      <c r="E4113" s="132"/>
      <c r="F4113" s="63"/>
      <c r="G4113" s="132"/>
      <c r="H4113" s="52" t="s">
        <v>1915</v>
      </c>
      <c r="I4113" s="52" t="s">
        <v>1353</v>
      </c>
      <c r="J4113" s="79">
        <v>1510000</v>
      </c>
      <c r="K4113" s="79"/>
      <c r="L4113" s="79">
        <v>1300000</v>
      </c>
      <c r="M4113" s="63"/>
      <c r="N4113" s="79">
        <v>1029249.13</v>
      </c>
    </row>
    <row r="4114" spans="1:14">
      <c r="C4114" s="115"/>
      <c r="D4114" s="115"/>
      <c r="E4114" s="115"/>
      <c r="F4114" s="77"/>
      <c r="G4114" s="115"/>
      <c r="H4114" s="46"/>
      <c r="I4114" s="46"/>
      <c r="J4114" s="115"/>
      <c r="K4114" s="115"/>
      <c r="L4114" s="115"/>
      <c r="M4114" s="115"/>
      <c r="N4114" s="79"/>
    </row>
    <row r="4115" spans="1:14">
      <c r="C4115" s="115"/>
      <c r="D4115" s="115"/>
      <c r="E4115" s="115"/>
      <c r="F4115" s="77"/>
      <c r="G4115" s="115"/>
      <c r="H4115" s="48"/>
      <c r="I4115" s="48"/>
      <c r="J4115" s="137"/>
      <c r="K4115" s="137"/>
      <c r="L4115" s="137"/>
      <c r="M4115" s="137"/>
      <c r="N4115" s="83"/>
    </row>
    <row r="4116" spans="1:14">
      <c r="C4116" s="115"/>
      <c r="D4116" s="115"/>
      <c r="E4116" s="115"/>
      <c r="F4116" s="77"/>
      <c r="G4116" s="115"/>
      <c r="H4116" s="52" t="s">
        <v>1663</v>
      </c>
      <c r="I4116" s="52" t="s">
        <v>468</v>
      </c>
      <c r="J4116" s="41">
        <f>SUM(J4118)</f>
        <v>3270000</v>
      </c>
      <c r="K4116" s="41"/>
      <c r="L4116" s="41">
        <f>SUM(L4118)</f>
        <v>3180000</v>
      </c>
      <c r="M4116" s="63"/>
      <c r="N4116" s="41">
        <f>SUM(N4118)</f>
        <v>3075774</v>
      </c>
    </row>
    <row r="4117" spans="1:14">
      <c r="A4117" s="52"/>
      <c r="B4117" s="52"/>
      <c r="C4117" s="41"/>
      <c r="D4117" s="41"/>
      <c r="E4117" s="41"/>
      <c r="F4117" s="75"/>
      <c r="G4117" s="41"/>
      <c r="H4117" s="157" t="s">
        <v>12</v>
      </c>
      <c r="I4117" s="157" t="s">
        <v>994</v>
      </c>
      <c r="J4117" s="176" t="s">
        <v>660</v>
      </c>
      <c r="K4117" s="131"/>
      <c r="L4117" s="176" t="s">
        <v>7</v>
      </c>
      <c r="M4117" s="158"/>
      <c r="N4117" s="176" t="s">
        <v>7</v>
      </c>
    </row>
    <row r="4118" spans="1:14">
      <c r="A4118" s="54"/>
      <c r="B4118" s="54"/>
      <c r="C4118" s="115"/>
      <c r="D4118" s="115"/>
      <c r="E4118" s="115"/>
      <c r="F4118" s="77"/>
      <c r="G4118" s="115"/>
      <c r="H4118" s="52">
        <v>851</v>
      </c>
      <c r="I4118" s="52" t="s">
        <v>469</v>
      </c>
      <c r="J4118" s="41">
        <f>SUM(J4120)</f>
        <v>3270000</v>
      </c>
      <c r="K4118" s="41"/>
      <c r="L4118" s="41">
        <f>SUM(L4120)</f>
        <v>3180000</v>
      </c>
      <c r="M4118" s="63"/>
      <c r="N4118" s="41">
        <f>SUM(N4120)</f>
        <v>3075774</v>
      </c>
    </row>
    <row r="4119" spans="1:14">
      <c r="A4119" s="52"/>
      <c r="B4119" s="52"/>
      <c r="C4119" s="41"/>
      <c r="D4119" s="41"/>
      <c r="E4119" s="41"/>
      <c r="F4119" s="75"/>
      <c r="G4119" s="41"/>
      <c r="H4119" s="157" t="s">
        <v>12</v>
      </c>
      <c r="I4119" s="157" t="s">
        <v>994</v>
      </c>
      <c r="J4119" s="176" t="s">
        <v>660</v>
      </c>
      <c r="K4119" s="131"/>
      <c r="L4119" s="176" t="s">
        <v>7</v>
      </c>
      <c r="M4119" s="158"/>
      <c r="N4119" s="176" t="s">
        <v>7</v>
      </c>
    </row>
    <row r="4120" spans="1:14">
      <c r="A4120" s="52"/>
      <c r="C4120" s="145"/>
      <c r="D4120" s="145"/>
      <c r="E4120" s="145"/>
      <c r="F4120" s="146"/>
      <c r="G4120" s="145"/>
      <c r="H4120" s="52" t="s">
        <v>175</v>
      </c>
      <c r="I4120" s="52" t="s">
        <v>470</v>
      </c>
      <c r="J4120" s="79">
        <v>3270000</v>
      </c>
      <c r="K4120" s="79"/>
      <c r="L4120" s="79">
        <v>3180000</v>
      </c>
      <c r="M4120" s="63"/>
      <c r="N4120" s="79">
        <v>3075774</v>
      </c>
    </row>
    <row r="4121" spans="1:14">
      <c r="A4121" s="52"/>
      <c r="B4121" s="52"/>
      <c r="C4121" s="41"/>
      <c r="D4121" s="41"/>
      <c r="E4121" s="41"/>
      <c r="F4121" s="75"/>
      <c r="G4121" s="41"/>
      <c r="H4121" s="52"/>
      <c r="I4121" s="16"/>
      <c r="J4121" s="41" t="s">
        <v>11</v>
      </c>
      <c r="K4121" s="41"/>
      <c r="L4121" s="41" t="s">
        <v>11</v>
      </c>
      <c r="M4121" s="41"/>
      <c r="N4121" s="83" t="s">
        <v>11</v>
      </c>
    </row>
    <row r="4122" spans="1:14">
      <c r="A4122" s="52"/>
      <c r="B4122" s="52"/>
      <c r="C4122" s="41"/>
      <c r="D4122" s="41"/>
      <c r="E4122" s="41"/>
      <c r="F4122" s="75"/>
      <c r="G4122" s="41"/>
      <c r="H4122" s="52" t="s">
        <v>1664</v>
      </c>
      <c r="I4122" s="52" t="s">
        <v>1642</v>
      </c>
      <c r="J4122" s="41">
        <f>SUM(J4124:J4140)</f>
        <v>429600</v>
      </c>
      <c r="K4122" s="41"/>
      <c r="L4122" s="41">
        <f>SUM(L4124:L4140)</f>
        <v>431400</v>
      </c>
      <c r="M4122" s="63"/>
      <c r="N4122" s="41">
        <f>SUM(N4124:N4140)</f>
        <v>36689.160000000003</v>
      </c>
    </row>
    <row r="4123" spans="1:14">
      <c r="A4123" s="52"/>
      <c r="C4123" s="115"/>
      <c r="D4123" s="115"/>
      <c r="E4123" s="115"/>
      <c r="F4123" s="77"/>
      <c r="G4123" s="115"/>
      <c r="H4123" s="157" t="s">
        <v>12</v>
      </c>
      <c r="I4123" s="157" t="s">
        <v>994</v>
      </c>
      <c r="J4123" s="176" t="s">
        <v>660</v>
      </c>
      <c r="K4123" s="131"/>
      <c r="L4123" s="176" t="s">
        <v>7</v>
      </c>
      <c r="M4123" s="158"/>
      <c r="N4123" s="176" t="s">
        <v>7</v>
      </c>
    </row>
    <row r="4124" spans="1:14">
      <c r="A4124" s="52"/>
      <c r="B4124" s="52"/>
      <c r="C4124" s="41"/>
      <c r="D4124" s="41"/>
      <c r="E4124" s="41"/>
      <c r="F4124" s="75"/>
      <c r="G4124" s="41"/>
      <c r="H4124" s="52" t="s">
        <v>1915</v>
      </c>
      <c r="I4124" s="52" t="s">
        <v>471</v>
      </c>
      <c r="J4124" s="79">
        <v>84000</v>
      </c>
      <c r="K4124" s="79"/>
      <c r="L4124" s="79">
        <v>84000</v>
      </c>
      <c r="M4124" s="63"/>
      <c r="N4124" s="79">
        <v>0</v>
      </c>
    </row>
    <row r="4125" spans="1:14">
      <c r="A4125" s="52"/>
      <c r="C4125" s="115"/>
      <c r="D4125" s="115"/>
      <c r="E4125" s="115"/>
      <c r="F4125" s="77"/>
      <c r="G4125" s="115"/>
      <c r="H4125" s="52"/>
      <c r="I4125" s="16"/>
      <c r="J4125" s="79">
        <v>0</v>
      </c>
      <c r="K4125" s="79"/>
      <c r="L4125" s="79">
        <v>0</v>
      </c>
      <c r="M4125" s="63"/>
      <c r="N4125" s="79">
        <v>0</v>
      </c>
    </row>
    <row r="4126" spans="1:14">
      <c r="A4126" s="52"/>
      <c r="B4126" s="52"/>
      <c r="C4126" s="115"/>
      <c r="D4126" s="115"/>
      <c r="E4126" s="115"/>
      <c r="F4126" s="77"/>
      <c r="G4126" s="115"/>
      <c r="H4126" s="52" t="s">
        <v>1919</v>
      </c>
      <c r="I4126" s="52" t="s">
        <v>1026</v>
      </c>
      <c r="J4126" s="79">
        <v>1800</v>
      </c>
      <c r="K4126" s="79"/>
      <c r="L4126" s="79">
        <v>1800</v>
      </c>
      <c r="M4126" s="63"/>
      <c r="N4126" s="79">
        <v>1469.64</v>
      </c>
    </row>
    <row r="4127" spans="1:14">
      <c r="A4127" s="52"/>
      <c r="C4127" s="115"/>
      <c r="D4127" s="115"/>
      <c r="E4127" s="115"/>
      <c r="F4127" s="77"/>
      <c r="G4127" s="115"/>
      <c r="H4127" s="52"/>
      <c r="I4127" s="16"/>
      <c r="J4127" s="79">
        <v>0</v>
      </c>
      <c r="K4127" s="79"/>
      <c r="L4127" s="79">
        <v>0</v>
      </c>
      <c r="M4127" s="63"/>
      <c r="N4127" s="79">
        <v>0</v>
      </c>
    </row>
    <row r="4128" spans="1:14">
      <c r="A4128" s="52"/>
      <c r="B4128" s="52"/>
      <c r="C4128" s="115"/>
      <c r="D4128" s="115"/>
      <c r="E4128" s="115"/>
      <c r="F4128" s="77"/>
      <c r="G4128" s="115"/>
      <c r="H4128" s="52" t="s">
        <v>1920</v>
      </c>
      <c r="I4128" s="52" t="s">
        <v>1358</v>
      </c>
      <c r="J4128" s="79">
        <v>1000</v>
      </c>
      <c r="K4128" s="79"/>
      <c r="L4128" s="79">
        <v>1000</v>
      </c>
      <c r="M4128" s="63"/>
      <c r="N4128" s="79">
        <v>94.9</v>
      </c>
    </row>
    <row r="4129" spans="1:14">
      <c r="C4129" s="41"/>
      <c r="D4129" s="41"/>
      <c r="E4129" s="41"/>
      <c r="F4129" s="75"/>
      <c r="G4129" s="41"/>
      <c r="H4129" s="50"/>
      <c r="I4129" s="16"/>
      <c r="J4129" s="79">
        <v>0</v>
      </c>
      <c r="K4129" s="79"/>
      <c r="L4129" s="79">
        <v>0</v>
      </c>
      <c r="M4129" s="63"/>
      <c r="N4129" s="79">
        <v>0</v>
      </c>
    </row>
    <row r="4130" spans="1:14">
      <c r="C4130" s="41"/>
      <c r="D4130" s="41"/>
      <c r="E4130" s="41"/>
      <c r="F4130" s="75"/>
      <c r="G4130" s="41"/>
      <c r="H4130" s="52" t="s">
        <v>1926</v>
      </c>
      <c r="I4130" s="52" t="s">
        <v>1364</v>
      </c>
      <c r="J4130" s="79">
        <v>1000</v>
      </c>
      <c r="K4130" s="79"/>
      <c r="L4130" s="79">
        <v>1000</v>
      </c>
      <c r="M4130" s="63"/>
      <c r="N4130" s="79">
        <v>0</v>
      </c>
    </row>
    <row r="4131" spans="1:14">
      <c r="C4131" s="41"/>
      <c r="D4131" s="41"/>
      <c r="E4131" s="41"/>
      <c r="F4131" s="75"/>
      <c r="G4131" s="41"/>
      <c r="I4131" s="16"/>
      <c r="J4131" s="79">
        <v>0</v>
      </c>
      <c r="K4131" s="79"/>
      <c r="L4131" s="79">
        <v>0</v>
      </c>
      <c r="M4131" s="63"/>
      <c r="N4131" s="79">
        <v>0</v>
      </c>
    </row>
    <row r="4132" spans="1:14">
      <c r="C4132" s="41"/>
      <c r="D4132" s="41"/>
      <c r="E4132" s="41"/>
      <c r="F4132" s="75"/>
      <c r="G4132" s="41"/>
      <c r="H4132" s="52" t="s">
        <v>1758</v>
      </c>
      <c r="I4132" s="52" t="s">
        <v>472</v>
      </c>
      <c r="J4132" s="79">
        <v>1000</v>
      </c>
      <c r="K4132" s="79"/>
      <c r="L4132" s="79">
        <v>2800</v>
      </c>
      <c r="M4132" s="63"/>
      <c r="N4132" s="79">
        <v>180</v>
      </c>
    </row>
    <row r="4133" spans="1:14">
      <c r="C4133" s="41"/>
      <c r="D4133" s="41"/>
      <c r="E4133" s="41"/>
      <c r="F4133" s="75"/>
      <c r="G4133" s="41"/>
      <c r="H4133" s="52"/>
      <c r="I4133" s="52"/>
      <c r="J4133" s="79">
        <v>0</v>
      </c>
      <c r="K4133" s="79"/>
      <c r="L4133" s="79">
        <v>0</v>
      </c>
      <c r="M4133" s="63"/>
      <c r="N4133" s="79">
        <v>0</v>
      </c>
    </row>
    <row r="4134" spans="1:14">
      <c r="C4134" s="41"/>
      <c r="D4134" s="41"/>
      <c r="E4134" s="41"/>
      <c r="F4134" s="75"/>
      <c r="G4134" s="41"/>
      <c r="H4134" s="52" t="s">
        <v>1468</v>
      </c>
      <c r="I4134" s="52" t="s">
        <v>1351</v>
      </c>
      <c r="J4134" s="79">
        <v>190000</v>
      </c>
      <c r="K4134" s="79"/>
      <c r="L4134" s="79">
        <v>190000</v>
      </c>
      <c r="M4134" s="63"/>
      <c r="N4134" s="79">
        <v>2159.0700000000002</v>
      </c>
    </row>
    <row r="4135" spans="1:14">
      <c r="C4135" s="132"/>
      <c r="D4135" s="132"/>
      <c r="E4135" s="132"/>
      <c r="F4135" s="63"/>
      <c r="G4135" s="132"/>
      <c r="H4135" s="52"/>
      <c r="I4135" s="52"/>
      <c r="J4135" s="79">
        <v>0</v>
      </c>
      <c r="K4135" s="79"/>
      <c r="L4135" s="79">
        <v>0</v>
      </c>
      <c r="M4135" s="63"/>
      <c r="N4135" s="79">
        <v>0</v>
      </c>
    </row>
    <row r="4136" spans="1:14">
      <c r="C4136" s="132"/>
      <c r="D4136" s="132"/>
      <c r="E4136" s="132"/>
      <c r="F4136" s="63"/>
      <c r="G4136" s="132"/>
      <c r="H4136" s="50" t="s">
        <v>1107</v>
      </c>
      <c r="I4136" s="52" t="s">
        <v>1332</v>
      </c>
      <c r="J4136" s="79">
        <v>130000</v>
      </c>
      <c r="K4136" s="79"/>
      <c r="L4136" s="79">
        <v>130000</v>
      </c>
      <c r="M4136" s="63"/>
      <c r="N4136" s="79"/>
    </row>
    <row r="4137" spans="1:14">
      <c r="C4137" s="132"/>
      <c r="D4137" s="132"/>
      <c r="E4137" s="132"/>
      <c r="F4137" s="63"/>
      <c r="G4137" s="132"/>
      <c r="H4137" s="50"/>
      <c r="I4137" s="52"/>
      <c r="J4137" s="79">
        <v>0</v>
      </c>
      <c r="K4137" s="79"/>
      <c r="L4137" s="79">
        <v>0</v>
      </c>
      <c r="M4137" s="63"/>
      <c r="N4137" s="79">
        <v>0</v>
      </c>
    </row>
    <row r="4138" spans="1:14">
      <c r="C4138" s="132"/>
      <c r="D4138" s="132"/>
      <c r="E4138" s="132"/>
      <c r="F4138" s="63"/>
      <c r="G4138" s="132"/>
      <c r="H4138" s="50" t="s">
        <v>277</v>
      </c>
      <c r="I4138" s="52" t="s">
        <v>657</v>
      </c>
      <c r="J4138" s="79">
        <v>20800</v>
      </c>
      <c r="K4138" s="79"/>
      <c r="L4138" s="79">
        <v>20800</v>
      </c>
      <c r="M4138" s="63"/>
      <c r="N4138" s="79">
        <v>0</v>
      </c>
    </row>
    <row r="4139" spans="1:14">
      <c r="C4139" s="132"/>
      <c r="D4139" s="132"/>
      <c r="E4139" s="132"/>
      <c r="F4139" s="63"/>
      <c r="G4139" s="132"/>
      <c r="H4139" s="50"/>
      <c r="I4139" s="52"/>
      <c r="J4139" s="79"/>
      <c r="K4139" s="79"/>
      <c r="L4139" s="79"/>
      <c r="M4139" s="63"/>
      <c r="N4139" s="79"/>
    </row>
    <row r="4140" spans="1:14">
      <c r="C4140" s="132"/>
      <c r="D4140" s="132"/>
      <c r="E4140" s="132"/>
      <c r="F4140" s="63"/>
      <c r="G4140" s="132"/>
      <c r="H4140" s="50" t="s">
        <v>1940</v>
      </c>
      <c r="I4140" s="52" t="s">
        <v>1168</v>
      </c>
      <c r="J4140" s="79">
        <v>0</v>
      </c>
      <c r="K4140" s="79"/>
      <c r="L4140" s="79">
        <v>0</v>
      </c>
      <c r="M4140" s="63"/>
      <c r="N4140" s="79">
        <v>32785.550000000003</v>
      </c>
    </row>
    <row r="4141" spans="1:14">
      <c r="C4141" s="132"/>
      <c r="D4141" s="132"/>
      <c r="E4141" s="132"/>
      <c r="F4141" s="63"/>
      <c r="G4141" s="132"/>
      <c r="H4141" s="50"/>
      <c r="I4141" s="52"/>
      <c r="J4141" s="79"/>
      <c r="K4141" s="79"/>
      <c r="L4141" s="79"/>
      <c r="M4141" s="63"/>
      <c r="N4141" s="79"/>
    </row>
    <row r="4142" spans="1:14">
      <c r="A4142" s="52"/>
      <c r="B4142" s="52" t="s">
        <v>1643</v>
      </c>
      <c r="C4142" s="132"/>
      <c r="D4142" s="132"/>
      <c r="E4142" s="132"/>
      <c r="F4142" s="63"/>
      <c r="G4142" s="132"/>
      <c r="H4142" s="52"/>
      <c r="I4142" s="52" t="s">
        <v>1645</v>
      </c>
      <c r="J4142" s="41"/>
      <c r="K4142" s="41"/>
      <c r="L4142" s="41"/>
      <c r="M4142" s="41"/>
      <c r="N4142" s="83">
        <v>0</v>
      </c>
    </row>
    <row r="4143" spans="1:14">
      <c r="A4143" s="52" t="s">
        <v>862</v>
      </c>
      <c r="B4143" s="52" t="s">
        <v>1644</v>
      </c>
      <c r="C4143" s="41">
        <f>SUM(C4145,C4199,C4207,C4214)</f>
        <v>2555000</v>
      </c>
      <c r="D4143" s="41"/>
      <c r="E4143" s="41">
        <f>SUM(E4145,E4199,E4207,E4214)</f>
        <v>2129000</v>
      </c>
      <c r="F4143" s="63"/>
      <c r="G4143" s="41">
        <f>SUM(G4145,G4199,G4207,G4214)</f>
        <v>2242339.5</v>
      </c>
      <c r="H4143" s="52" t="s">
        <v>1665</v>
      </c>
      <c r="I4143" s="52" t="s">
        <v>1644</v>
      </c>
      <c r="J4143" s="41">
        <f>SUM(J4145,J4199,J4207,J4214)</f>
        <v>3473700</v>
      </c>
      <c r="K4143" s="41"/>
      <c r="L4143" s="41">
        <f>SUM(L4145,L4199,L4207,L4214)</f>
        <v>3113500</v>
      </c>
      <c r="M4143" s="63"/>
      <c r="N4143" s="41">
        <f>SUM(N4145,N4199,N4207,N4214)</f>
        <v>2727154.6799999997</v>
      </c>
    </row>
    <row r="4144" spans="1:14">
      <c r="A4144" s="157" t="s">
        <v>12</v>
      </c>
      <c r="B4144" s="157" t="s">
        <v>994</v>
      </c>
      <c r="C4144" s="176" t="s">
        <v>660</v>
      </c>
      <c r="D4144" s="131"/>
      <c r="E4144" s="176" t="s">
        <v>7</v>
      </c>
      <c r="F4144" s="158"/>
      <c r="G4144" s="176" t="s">
        <v>7</v>
      </c>
      <c r="H4144" s="157" t="s">
        <v>12</v>
      </c>
      <c r="I4144" s="157" t="s">
        <v>994</v>
      </c>
      <c r="J4144" s="176" t="s">
        <v>660</v>
      </c>
      <c r="K4144" s="131"/>
      <c r="L4144" s="176" t="s">
        <v>7</v>
      </c>
      <c r="M4144" s="158"/>
      <c r="N4144" s="176" t="s">
        <v>7</v>
      </c>
    </row>
    <row r="4145" spans="1:15">
      <c r="A4145" s="52">
        <v>371</v>
      </c>
      <c r="B4145" s="52" t="s">
        <v>1645</v>
      </c>
      <c r="C4145" s="79">
        <f>SUM(C4147:C4153)</f>
        <v>1780000</v>
      </c>
      <c r="D4145" s="79"/>
      <c r="E4145" s="79">
        <f>SUM(E4147:E4153)</f>
        <v>1609000</v>
      </c>
      <c r="F4145" s="63"/>
      <c r="G4145" s="79">
        <f>SUM(G4147:G4153)</f>
        <v>1683480.5</v>
      </c>
      <c r="H4145" s="52">
        <v>871</v>
      </c>
      <c r="I4145" s="52" t="s">
        <v>1645</v>
      </c>
      <c r="J4145" s="41">
        <f>SUM(J4147:J4196)</f>
        <v>2407400</v>
      </c>
      <c r="K4145" s="41"/>
      <c r="L4145" s="41">
        <f>SUM(L4147:L4196)</f>
        <v>2206000</v>
      </c>
      <c r="M4145" s="41">
        <v>0</v>
      </c>
      <c r="N4145" s="41">
        <f>SUM(N4147:N4196)</f>
        <v>2083620.17</v>
      </c>
    </row>
    <row r="4146" spans="1:15">
      <c r="A4146" s="157" t="s">
        <v>12</v>
      </c>
      <c r="B4146" s="157" t="s">
        <v>994</v>
      </c>
      <c r="C4146" s="176" t="s">
        <v>660</v>
      </c>
      <c r="D4146" s="131"/>
      <c r="E4146" s="176" t="s">
        <v>7</v>
      </c>
      <c r="F4146" s="158"/>
      <c r="G4146" s="176" t="s">
        <v>7</v>
      </c>
      <c r="H4146" s="157" t="s">
        <v>12</v>
      </c>
      <c r="I4146" s="157" t="s">
        <v>994</v>
      </c>
      <c r="J4146" s="176" t="s">
        <v>660</v>
      </c>
      <c r="K4146" s="131"/>
      <c r="L4146" s="176" t="s">
        <v>7</v>
      </c>
      <c r="M4146" s="158"/>
      <c r="N4146" s="176" t="s">
        <v>7</v>
      </c>
    </row>
    <row r="4147" spans="1:15">
      <c r="A4147" s="52" t="s">
        <v>1916</v>
      </c>
      <c r="B4147" s="52" t="s">
        <v>1694</v>
      </c>
      <c r="C4147" s="79">
        <v>100000</v>
      </c>
      <c r="D4147" s="79"/>
      <c r="E4147" s="132">
        <v>36000</v>
      </c>
      <c r="F4147" s="63"/>
      <c r="G4147" s="79">
        <v>111073.5</v>
      </c>
      <c r="H4147" s="52" t="s">
        <v>1915</v>
      </c>
      <c r="I4147" s="52" t="s">
        <v>1353</v>
      </c>
      <c r="J4147" s="79">
        <v>1789700</v>
      </c>
      <c r="K4147" s="79"/>
      <c r="L4147" s="79">
        <v>1708000</v>
      </c>
      <c r="M4147" s="63"/>
      <c r="N4147" s="79">
        <v>1694497.26</v>
      </c>
    </row>
    <row r="4148" spans="1:15">
      <c r="C4148" s="79">
        <v>0</v>
      </c>
      <c r="D4148" s="79"/>
      <c r="E4148" s="132">
        <v>0</v>
      </c>
      <c r="F4148" s="63"/>
      <c r="G4148" s="79">
        <v>0</v>
      </c>
      <c r="H4148" s="52"/>
      <c r="I4148" s="52"/>
      <c r="J4148" s="79">
        <v>0</v>
      </c>
      <c r="K4148" s="79"/>
      <c r="L4148" s="79">
        <v>0</v>
      </c>
      <c r="M4148" s="63"/>
      <c r="N4148" s="79">
        <v>0</v>
      </c>
    </row>
    <row r="4149" spans="1:15">
      <c r="A4149" s="50" t="s">
        <v>1457</v>
      </c>
      <c r="B4149" s="16" t="s">
        <v>1328</v>
      </c>
      <c r="C4149" s="79">
        <v>1400000</v>
      </c>
      <c r="D4149" s="79"/>
      <c r="E4149" s="132">
        <v>1293000</v>
      </c>
      <c r="F4149" s="63"/>
      <c r="G4149" s="79">
        <v>1295796</v>
      </c>
      <c r="H4149" s="50" t="s">
        <v>1932</v>
      </c>
      <c r="I4149" s="16" t="s">
        <v>1369</v>
      </c>
      <c r="J4149" s="79">
        <v>80000</v>
      </c>
      <c r="K4149" s="79"/>
      <c r="L4149" s="79">
        <v>60000</v>
      </c>
      <c r="M4149" s="63"/>
      <c r="N4149" s="79">
        <v>37931.360000000001</v>
      </c>
    </row>
    <row r="4150" spans="1:15">
      <c r="A4150" s="50"/>
      <c r="B4150" s="16" t="s">
        <v>1970</v>
      </c>
      <c r="C4150" s="79">
        <v>0</v>
      </c>
      <c r="D4150" s="79"/>
      <c r="E4150" s="132">
        <v>0</v>
      </c>
      <c r="F4150" s="63"/>
      <c r="G4150" s="79">
        <v>0</v>
      </c>
      <c r="H4150" s="62"/>
      <c r="I4150" s="16"/>
      <c r="J4150" s="79">
        <v>0</v>
      </c>
      <c r="K4150" s="79"/>
      <c r="L4150" s="79">
        <v>0</v>
      </c>
      <c r="M4150" s="63"/>
      <c r="N4150" s="79">
        <v>0</v>
      </c>
    </row>
    <row r="4151" spans="1:15" s="4" customFormat="1">
      <c r="A4151" s="50" t="s">
        <v>863</v>
      </c>
      <c r="B4151" s="16" t="s">
        <v>1013</v>
      </c>
      <c r="C4151" s="79">
        <v>100000</v>
      </c>
      <c r="D4151" s="79"/>
      <c r="E4151" s="132">
        <v>100000</v>
      </c>
      <c r="F4151" s="63"/>
      <c r="G4151" s="79">
        <v>110644</v>
      </c>
      <c r="H4151" s="52" t="s">
        <v>1916</v>
      </c>
      <c r="I4151" s="52" t="s">
        <v>1354</v>
      </c>
      <c r="J4151" s="79">
        <v>1000</v>
      </c>
      <c r="K4151" s="79"/>
      <c r="L4151" s="79">
        <v>4100</v>
      </c>
      <c r="M4151" s="63"/>
      <c r="N4151" s="79">
        <v>2075</v>
      </c>
      <c r="O4151" s="23"/>
    </row>
    <row r="4152" spans="1:15">
      <c r="A4152" s="52"/>
      <c r="B4152" s="52" t="s">
        <v>1014</v>
      </c>
      <c r="C4152" s="79">
        <v>0</v>
      </c>
      <c r="D4152" s="79"/>
      <c r="E4152" s="132">
        <v>0</v>
      </c>
      <c r="F4152" s="63"/>
      <c r="G4152" s="79">
        <v>0</v>
      </c>
      <c r="H4152" s="50"/>
      <c r="I4152" s="16"/>
      <c r="J4152" s="79">
        <v>0</v>
      </c>
      <c r="K4152" s="79"/>
      <c r="L4152" s="79">
        <v>0</v>
      </c>
      <c r="M4152" s="63"/>
      <c r="N4152" s="79">
        <v>0</v>
      </c>
      <c r="O4152" s="87">
        <f>SUM(O4154:O4158)</f>
        <v>0</v>
      </c>
    </row>
    <row r="4153" spans="1:15" s="4" customFormat="1">
      <c r="A4153" s="52" t="s">
        <v>864</v>
      </c>
      <c r="B4153" s="52" t="s">
        <v>1646</v>
      </c>
      <c r="C4153" s="79">
        <v>180000</v>
      </c>
      <c r="D4153" s="79"/>
      <c r="E4153" s="132">
        <v>180000</v>
      </c>
      <c r="F4153" s="63"/>
      <c r="G4153" s="79">
        <v>165967</v>
      </c>
      <c r="H4153" s="52" t="s">
        <v>1917</v>
      </c>
      <c r="I4153" s="52" t="s">
        <v>1355</v>
      </c>
      <c r="J4153" s="79">
        <v>16700</v>
      </c>
      <c r="K4153" s="79"/>
      <c r="L4153" s="79">
        <v>15400</v>
      </c>
      <c r="M4153" s="63"/>
      <c r="N4153" s="79">
        <v>16184.66</v>
      </c>
      <c r="O4153" s="23"/>
    </row>
    <row r="4154" spans="1:15">
      <c r="A4154" s="50"/>
      <c r="B4154" s="52"/>
      <c r="C4154" s="79"/>
      <c r="D4154" s="79"/>
      <c r="E4154" s="132"/>
      <c r="F4154" s="63"/>
      <c r="G4154" s="79"/>
      <c r="H4154" s="52"/>
      <c r="I4154" s="16"/>
      <c r="J4154" s="79">
        <v>0</v>
      </c>
      <c r="K4154" s="79"/>
      <c r="L4154" s="79"/>
      <c r="M4154" s="63"/>
      <c r="N4154" s="79">
        <v>0</v>
      </c>
    </row>
    <row r="4155" spans="1:15" s="4" customFormat="1">
      <c r="A4155" s="50"/>
      <c r="B4155" s="52"/>
      <c r="C4155" s="79"/>
      <c r="D4155" s="79"/>
      <c r="E4155" s="132"/>
      <c r="F4155" s="63"/>
      <c r="G4155" s="79"/>
      <c r="H4155" s="52" t="s">
        <v>1918</v>
      </c>
      <c r="I4155" s="52" t="s">
        <v>1357</v>
      </c>
      <c r="J4155" s="79">
        <v>800</v>
      </c>
      <c r="K4155" s="79"/>
      <c r="L4155" s="79">
        <v>500</v>
      </c>
      <c r="M4155" s="63"/>
      <c r="N4155" s="79">
        <v>793</v>
      </c>
      <c r="O4155" s="23"/>
    </row>
    <row r="4156" spans="1:15">
      <c r="A4156" s="52"/>
      <c r="B4156" s="52"/>
      <c r="C4156" s="79">
        <v>0</v>
      </c>
      <c r="D4156" s="79"/>
      <c r="E4156" s="132">
        <v>0</v>
      </c>
      <c r="F4156" s="63"/>
      <c r="G4156" s="79">
        <v>0</v>
      </c>
      <c r="H4156" s="52"/>
      <c r="I4156" s="16"/>
      <c r="J4156" s="79">
        <v>0</v>
      </c>
      <c r="K4156" s="79"/>
      <c r="L4156" s="79"/>
      <c r="M4156" s="63"/>
      <c r="N4156" s="79">
        <v>0</v>
      </c>
    </row>
    <row r="4157" spans="1:15" s="4" customFormat="1">
      <c r="A4157" s="50"/>
      <c r="B4157" s="16"/>
      <c r="C4157" s="79"/>
      <c r="D4157" s="79"/>
      <c r="E4157" s="132"/>
      <c r="F4157" s="63"/>
      <c r="G4157" s="79"/>
      <c r="H4157" s="52" t="s">
        <v>1919</v>
      </c>
      <c r="I4157" s="52" t="s">
        <v>1026</v>
      </c>
      <c r="J4157" s="79">
        <v>39400</v>
      </c>
      <c r="K4157" s="79"/>
      <c r="L4157" s="79">
        <v>25000</v>
      </c>
      <c r="M4157" s="63"/>
      <c r="N4157" s="79">
        <v>30354.51</v>
      </c>
      <c r="O4157" s="23"/>
    </row>
    <row r="4158" spans="1:15">
      <c r="A4158" s="52"/>
      <c r="B4158" s="52"/>
      <c r="C4158" s="79"/>
      <c r="D4158" s="79"/>
      <c r="E4158" s="132"/>
      <c r="F4158" s="63"/>
      <c r="G4158" s="79"/>
      <c r="H4158" s="52"/>
      <c r="I4158" s="16"/>
      <c r="J4158" s="79">
        <v>0</v>
      </c>
      <c r="K4158" s="79"/>
      <c r="L4158" s="79"/>
      <c r="M4158" s="63"/>
      <c r="N4158" s="79">
        <v>0</v>
      </c>
    </row>
    <row r="4159" spans="1:15" s="4" customFormat="1">
      <c r="A4159" s="52"/>
      <c r="B4159" s="52"/>
      <c r="C4159" s="79"/>
      <c r="D4159" s="79"/>
      <c r="E4159" s="132"/>
      <c r="F4159" s="63"/>
      <c r="G4159" s="79"/>
      <c r="H4159" s="52" t="s">
        <v>1256</v>
      </c>
      <c r="I4159" s="52" t="s">
        <v>892</v>
      </c>
      <c r="J4159" s="79">
        <v>1900</v>
      </c>
      <c r="K4159" s="79"/>
      <c r="L4159" s="79">
        <v>1900</v>
      </c>
      <c r="M4159" s="63"/>
      <c r="N4159" s="79"/>
      <c r="O4159" s="23"/>
    </row>
    <row r="4160" spans="1:15">
      <c r="A4160" s="52"/>
      <c r="B4160" s="52" t="s">
        <v>402</v>
      </c>
      <c r="C4160" s="132">
        <v>627400</v>
      </c>
      <c r="D4160" s="132"/>
      <c r="E4160" s="132">
        <v>594200</v>
      </c>
      <c r="F4160" s="63"/>
      <c r="G4160" s="132">
        <v>0</v>
      </c>
      <c r="H4160" s="52"/>
      <c r="I4160" s="16"/>
      <c r="J4160" s="79">
        <v>0</v>
      </c>
      <c r="K4160" s="79"/>
      <c r="L4160" s="79"/>
      <c r="M4160" s="63"/>
      <c r="N4160" s="79">
        <v>0</v>
      </c>
    </row>
    <row r="4161" spans="1:14">
      <c r="A4161" s="52"/>
      <c r="B4161" s="52"/>
      <c r="C4161" s="132"/>
      <c r="D4161" s="132"/>
      <c r="E4161" s="132"/>
      <c r="F4161" s="63"/>
      <c r="G4161" s="132"/>
      <c r="H4161" s="52" t="s">
        <v>1920</v>
      </c>
      <c r="I4161" s="52" t="s">
        <v>1358</v>
      </c>
      <c r="J4161" s="79">
        <v>4700</v>
      </c>
      <c r="K4161" s="79"/>
      <c r="L4161" s="79">
        <v>4500</v>
      </c>
      <c r="M4161" s="63"/>
      <c r="N4161" s="79">
        <v>4416</v>
      </c>
    </row>
    <row r="4162" spans="1:14">
      <c r="A4162" s="52"/>
      <c r="B4162" s="52"/>
      <c r="C4162" s="132">
        <v>0</v>
      </c>
      <c r="D4162" s="132"/>
      <c r="E4162" s="132"/>
      <c r="F4162" s="63"/>
      <c r="G4162" s="132">
        <v>0</v>
      </c>
      <c r="H4162" s="52"/>
      <c r="I4162" s="16"/>
      <c r="J4162" s="79">
        <v>0</v>
      </c>
      <c r="K4162" s="79"/>
      <c r="L4162" s="79">
        <v>0</v>
      </c>
      <c r="M4162" s="63"/>
      <c r="N4162" s="79">
        <v>0</v>
      </c>
    </row>
    <row r="4163" spans="1:14">
      <c r="A4163" s="52"/>
      <c r="B4163" s="52"/>
      <c r="C4163" s="132"/>
      <c r="D4163" s="132"/>
      <c r="E4163" s="132"/>
      <c r="F4163" s="63"/>
      <c r="G4163" s="132"/>
      <c r="H4163" s="52" t="s">
        <v>1921</v>
      </c>
      <c r="I4163" s="52" t="s">
        <v>1359</v>
      </c>
      <c r="J4163" s="79">
        <v>1000</v>
      </c>
      <c r="K4163" s="79"/>
      <c r="L4163" s="79">
        <v>1000</v>
      </c>
      <c r="M4163" s="63"/>
      <c r="N4163" s="79">
        <v>1000</v>
      </c>
    </row>
    <row r="4164" spans="1:14">
      <c r="A4164" s="62"/>
      <c r="C4164" s="41">
        <v>0</v>
      </c>
      <c r="D4164" s="41"/>
      <c r="E4164" s="41">
        <v>0</v>
      </c>
      <c r="F4164" s="75"/>
      <c r="G4164" s="41">
        <v>0</v>
      </c>
      <c r="H4164" s="52"/>
      <c r="I4164" s="16"/>
      <c r="J4164" s="124"/>
      <c r="K4164" s="79"/>
      <c r="L4164" s="79">
        <v>0</v>
      </c>
      <c r="M4164" s="63"/>
      <c r="N4164" s="79">
        <v>0</v>
      </c>
    </row>
    <row r="4165" spans="1:14">
      <c r="A4165" s="50"/>
      <c r="C4165" s="115">
        <v>0</v>
      </c>
      <c r="D4165" s="115"/>
      <c r="E4165" s="115">
        <v>0</v>
      </c>
      <c r="F4165" s="77"/>
      <c r="G4165" s="115">
        <v>0</v>
      </c>
      <c r="H4165" s="50" t="s">
        <v>370</v>
      </c>
      <c r="I4165" s="52" t="s">
        <v>235</v>
      </c>
      <c r="J4165" s="124"/>
      <c r="K4165" s="79"/>
      <c r="L4165" s="79"/>
      <c r="M4165" s="63"/>
      <c r="N4165" s="79">
        <v>-134856</v>
      </c>
    </row>
    <row r="4166" spans="1:14">
      <c r="A4166" s="62"/>
      <c r="C4166" s="115">
        <v>0</v>
      </c>
      <c r="D4166" s="115"/>
      <c r="E4166" s="115">
        <v>0</v>
      </c>
      <c r="F4166" s="77"/>
      <c r="G4166" s="115">
        <v>0</v>
      </c>
      <c r="H4166" s="50"/>
      <c r="I4166" s="52"/>
      <c r="J4166" s="79"/>
      <c r="K4166" s="79"/>
      <c r="L4166" s="79"/>
      <c r="M4166" s="63"/>
      <c r="N4166" s="79"/>
    </row>
    <row r="4167" spans="1:14">
      <c r="A4167" s="52"/>
      <c r="B4167" s="52"/>
      <c r="C4167" s="115"/>
      <c r="D4167" s="115"/>
      <c r="E4167" s="115"/>
      <c r="F4167" s="77"/>
      <c r="G4167" s="115"/>
      <c r="H4167" s="52" t="s">
        <v>1923</v>
      </c>
      <c r="I4167" s="52" t="s">
        <v>1361</v>
      </c>
      <c r="J4167" s="79">
        <v>24300</v>
      </c>
      <c r="K4167" s="79"/>
      <c r="L4167" s="79">
        <v>30000</v>
      </c>
      <c r="M4167" s="63"/>
      <c r="N4167" s="79">
        <v>24069.45</v>
      </c>
    </row>
    <row r="4168" spans="1:14">
      <c r="A4168" s="62"/>
      <c r="C4168" s="41"/>
      <c r="D4168" s="41"/>
      <c r="E4168" s="41"/>
      <c r="F4168" s="75"/>
      <c r="G4168" s="41"/>
      <c r="H4168" s="52"/>
      <c r="I4168" s="16"/>
      <c r="J4168" s="79">
        <v>0</v>
      </c>
      <c r="K4168" s="79"/>
      <c r="L4168" s="79">
        <v>0</v>
      </c>
      <c r="M4168" s="63"/>
      <c r="N4168" s="79">
        <v>0</v>
      </c>
    </row>
    <row r="4169" spans="1:14">
      <c r="A4169" s="50"/>
      <c r="C4169" s="115">
        <v>0</v>
      </c>
      <c r="D4169" s="115"/>
      <c r="E4169" s="115">
        <v>0</v>
      </c>
      <c r="F4169" s="77"/>
      <c r="G4169" s="115">
        <v>0</v>
      </c>
      <c r="H4169" s="52" t="s">
        <v>1924</v>
      </c>
      <c r="I4169" s="52" t="s">
        <v>648</v>
      </c>
      <c r="J4169" s="79">
        <v>6200</v>
      </c>
      <c r="K4169" s="79"/>
      <c r="L4169" s="79">
        <v>4900</v>
      </c>
      <c r="M4169" s="63"/>
      <c r="N4169" s="79">
        <v>4648.24</v>
      </c>
    </row>
    <row r="4170" spans="1:14">
      <c r="A4170" s="62"/>
      <c r="C4170" s="115">
        <v>0</v>
      </c>
      <c r="D4170" s="115"/>
      <c r="E4170" s="115">
        <v>0</v>
      </c>
      <c r="F4170" s="77"/>
      <c r="G4170" s="115">
        <v>0</v>
      </c>
      <c r="H4170" s="52"/>
      <c r="I4170" s="16"/>
      <c r="J4170" s="79">
        <v>0</v>
      </c>
      <c r="K4170" s="79"/>
      <c r="L4170" s="79">
        <v>0</v>
      </c>
      <c r="M4170" s="63"/>
      <c r="N4170" s="79">
        <v>0</v>
      </c>
    </row>
    <row r="4171" spans="1:14">
      <c r="A4171" s="50"/>
      <c r="B4171" s="52"/>
      <c r="C4171" s="115"/>
      <c r="D4171" s="115"/>
      <c r="E4171" s="115"/>
      <c r="F4171" s="77"/>
      <c r="G4171" s="115"/>
      <c r="H4171" s="52" t="s">
        <v>1925</v>
      </c>
      <c r="I4171" s="52" t="s">
        <v>1363</v>
      </c>
      <c r="J4171" s="79">
        <v>4800</v>
      </c>
      <c r="K4171" s="79"/>
      <c r="L4171" s="79">
        <v>4800</v>
      </c>
      <c r="M4171" s="63"/>
      <c r="N4171" s="79">
        <v>2106</v>
      </c>
    </row>
    <row r="4172" spans="1:14">
      <c r="A4172" s="50"/>
      <c r="C4172" s="41"/>
      <c r="D4172" s="41"/>
      <c r="E4172" s="41"/>
      <c r="F4172" s="75"/>
      <c r="G4172" s="41"/>
      <c r="I4172" s="16"/>
      <c r="J4172" s="79">
        <v>0</v>
      </c>
      <c r="K4172" s="79"/>
      <c r="L4172" s="79">
        <v>0</v>
      </c>
      <c r="M4172" s="63"/>
      <c r="N4172" s="79">
        <v>0</v>
      </c>
    </row>
    <row r="4173" spans="1:14">
      <c r="A4173" s="50"/>
      <c r="B4173" s="52"/>
      <c r="C4173" s="115"/>
      <c r="D4173" s="115"/>
      <c r="E4173" s="115"/>
      <c r="F4173" s="77"/>
      <c r="G4173" s="115"/>
      <c r="H4173" s="52" t="s">
        <v>1926</v>
      </c>
      <c r="I4173" s="52" t="s">
        <v>1364</v>
      </c>
      <c r="J4173" s="79">
        <v>4800</v>
      </c>
      <c r="K4173" s="79"/>
      <c r="L4173" s="79">
        <v>4800</v>
      </c>
      <c r="M4173" s="63"/>
      <c r="N4173" s="79">
        <v>4776.96</v>
      </c>
    </row>
    <row r="4174" spans="1:14">
      <c r="A4174" s="62"/>
      <c r="C4174" s="41">
        <v>0</v>
      </c>
      <c r="D4174" s="41"/>
      <c r="E4174" s="41">
        <v>0</v>
      </c>
      <c r="F4174" s="75"/>
      <c r="G4174" s="41">
        <v>0</v>
      </c>
      <c r="H4174" s="52"/>
      <c r="I4174" s="16"/>
      <c r="J4174" s="79">
        <v>0</v>
      </c>
      <c r="K4174" s="79"/>
      <c r="L4174" s="79">
        <v>0</v>
      </c>
      <c r="M4174" s="63"/>
      <c r="N4174" s="79">
        <v>0</v>
      </c>
    </row>
    <row r="4175" spans="1:14">
      <c r="A4175" s="50"/>
      <c r="B4175" s="52"/>
      <c r="C4175" s="115"/>
      <c r="D4175" s="115"/>
      <c r="E4175" s="115"/>
      <c r="F4175" s="77"/>
      <c r="G4175" s="115"/>
      <c r="H4175" s="52" t="s">
        <v>1927</v>
      </c>
      <c r="I4175" s="52" t="s">
        <v>818</v>
      </c>
      <c r="J4175" s="79">
        <v>400</v>
      </c>
      <c r="K4175" s="79"/>
      <c r="L4175" s="79">
        <v>400</v>
      </c>
      <c r="M4175" s="63"/>
      <c r="N4175" s="79">
        <v>416.49</v>
      </c>
    </row>
    <row r="4176" spans="1:14">
      <c r="A4176" s="62"/>
      <c r="B4176" s="52"/>
      <c r="C4176" s="41"/>
      <c r="D4176" s="41"/>
      <c r="E4176" s="41"/>
      <c r="F4176" s="75"/>
      <c r="G4176" s="41"/>
      <c r="H4176" s="52"/>
      <c r="I4176" s="52"/>
      <c r="J4176" s="79">
        <v>0</v>
      </c>
      <c r="K4176" s="79"/>
      <c r="L4176" s="79">
        <v>0</v>
      </c>
      <c r="M4176" s="63"/>
      <c r="N4176" s="79">
        <v>0</v>
      </c>
    </row>
    <row r="4177" spans="1:14">
      <c r="A4177" s="52"/>
      <c r="B4177" s="52"/>
      <c r="C4177" s="145"/>
      <c r="D4177" s="145"/>
      <c r="E4177" s="145"/>
      <c r="F4177" s="146"/>
      <c r="G4177" s="145"/>
      <c r="H4177" s="50" t="s">
        <v>276</v>
      </c>
      <c r="I4177" s="52" t="s">
        <v>473</v>
      </c>
      <c r="J4177" s="79">
        <v>2900</v>
      </c>
      <c r="K4177" s="79"/>
      <c r="L4177" s="79">
        <v>2900</v>
      </c>
      <c r="M4177" s="63"/>
      <c r="N4177" s="79">
        <v>1118</v>
      </c>
    </row>
    <row r="4178" spans="1:14">
      <c r="A4178" s="52"/>
      <c r="C4178" s="41"/>
      <c r="D4178" s="41"/>
      <c r="E4178" s="41"/>
      <c r="F4178" s="75"/>
      <c r="G4178" s="41"/>
      <c r="H4178" s="52"/>
      <c r="I4178" s="16"/>
      <c r="J4178" s="79">
        <v>0</v>
      </c>
      <c r="K4178" s="79"/>
      <c r="L4178" s="79">
        <v>0</v>
      </c>
      <c r="M4178" s="63"/>
      <c r="N4178" s="79">
        <v>0</v>
      </c>
    </row>
    <row r="4179" spans="1:14">
      <c r="A4179" s="52"/>
      <c r="B4179" s="52"/>
      <c r="C4179" s="41"/>
      <c r="D4179" s="41"/>
      <c r="E4179" s="41"/>
      <c r="F4179" s="75"/>
      <c r="G4179" s="41"/>
      <c r="H4179" s="52" t="s">
        <v>1526</v>
      </c>
      <c r="I4179" s="52" t="s">
        <v>474</v>
      </c>
      <c r="J4179" s="79">
        <v>151000</v>
      </c>
      <c r="K4179" s="79"/>
      <c r="L4179" s="79">
        <v>60000</v>
      </c>
      <c r="M4179" s="63"/>
      <c r="N4179" s="79">
        <v>198154.23999999999</v>
      </c>
    </row>
    <row r="4180" spans="1:14">
      <c r="A4180" s="52"/>
      <c r="C4180" s="41"/>
      <c r="D4180" s="41"/>
      <c r="E4180" s="41"/>
      <c r="F4180" s="75"/>
      <c r="G4180" s="41"/>
      <c r="H4180" s="52"/>
      <c r="I4180" s="16"/>
      <c r="J4180" s="79">
        <v>0</v>
      </c>
      <c r="K4180" s="79"/>
      <c r="L4180" s="79">
        <v>0</v>
      </c>
      <c r="M4180" s="63"/>
      <c r="N4180" s="79">
        <v>0</v>
      </c>
    </row>
    <row r="4181" spans="1:14">
      <c r="A4181" s="52"/>
      <c r="B4181" s="52"/>
      <c r="C4181" s="41"/>
      <c r="D4181" s="41"/>
      <c r="E4181" s="41"/>
      <c r="F4181" s="75"/>
      <c r="G4181" s="41"/>
      <c r="H4181" s="52" t="s">
        <v>1459</v>
      </c>
      <c r="I4181" s="52" t="s">
        <v>704</v>
      </c>
      <c r="J4181" s="79">
        <v>30000</v>
      </c>
      <c r="K4181" s="79"/>
      <c r="L4181" s="79">
        <v>30000</v>
      </c>
      <c r="M4181" s="63"/>
      <c r="N4181" s="79">
        <v>37909.9</v>
      </c>
    </row>
    <row r="4182" spans="1:14">
      <c r="A4182" s="54"/>
      <c r="C4182" s="41"/>
      <c r="D4182" s="41"/>
      <c r="E4182" s="41"/>
      <c r="F4182" s="75"/>
      <c r="G4182" s="41"/>
      <c r="H4182" s="62"/>
      <c r="I4182" s="16"/>
      <c r="J4182" s="79">
        <v>0</v>
      </c>
      <c r="K4182" s="79"/>
      <c r="L4182" s="79">
        <v>0</v>
      </c>
      <c r="M4182" s="63"/>
      <c r="N4182" s="79">
        <v>0</v>
      </c>
    </row>
    <row r="4183" spans="1:14">
      <c r="A4183" s="52"/>
      <c r="C4183" s="115" t="s">
        <v>11</v>
      </c>
      <c r="D4183" s="115"/>
      <c r="E4183" s="115" t="s">
        <v>11</v>
      </c>
      <c r="F4183" s="77"/>
      <c r="G4183" s="115" t="s">
        <v>11</v>
      </c>
      <c r="H4183" s="50" t="s">
        <v>1938</v>
      </c>
      <c r="I4183" s="16" t="s">
        <v>2000</v>
      </c>
      <c r="J4183" s="79">
        <v>8600</v>
      </c>
      <c r="K4183" s="79"/>
      <c r="L4183" s="79">
        <v>8600</v>
      </c>
      <c r="M4183" s="63"/>
      <c r="N4183" s="79">
        <v>5095</v>
      </c>
    </row>
    <row r="4184" spans="1:14">
      <c r="A4184" s="52"/>
      <c r="C4184" s="41"/>
      <c r="D4184" s="41"/>
      <c r="E4184" s="41"/>
      <c r="F4184" s="75"/>
      <c r="G4184" s="41"/>
      <c r="H4184" s="62"/>
      <c r="I4184" s="16"/>
      <c r="J4184" s="79">
        <v>0</v>
      </c>
      <c r="K4184" s="79"/>
      <c r="L4184" s="79">
        <v>0</v>
      </c>
      <c r="M4184" s="63"/>
      <c r="N4184" s="79">
        <v>0</v>
      </c>
    </row>
    <row r="4185" spans="1:14">
      <c r="B4185" s="52"/>
      <c r="C4185" s="115"/>
      <c r="D4185" s="115"/>
      <c r="E4185" s="115"/>
      <c r="F4185" s="77"/>
      <c r="G4185" s="115"/>
      <c r="H4185" s="52" t="s">
        <v>277</v>
      </c>
      <c r="I4185" s="52" t="s">
        <v>475</v>
      </c>
      <c r="J4185" s="79">
        <v>10000</v>
      </c>
      <c r="K4185" s="79"/>
      <c r="L4185" s="79">
        <v>10000</v>
      </c>
      <c r="M4185" s="63"/>
      <c r="N4185" s="79">
        <v>5469</v>
      </c>
    </row>
    <row r="4186" spans="1:14">
      <c r="C4186" s="115"/>
      <c r="D4186" s="115"/>
      <c r="E4186" s="115"/>
      <c r="F4186" s="77"/>
      <c r="G4186" s="115"/>
      <c r="H4186" s="62"/>
      <c r="I4186" s="16"/>
      <c r="J4186" s="79">
        <v>0</v>
      </c>
      <c r="K4186" s="79"/>
      <c r="L4186" s="79">
        <v>0</v>
      </c>
      <c r="M4186" s="63"/>
      <c r="N4186" s="79">
        <v>0</v>
      </c>
    </row>
    <row r="4187" spans="1:14">
      <c r="B4187" s="52"/>
      <c r="C4187" s="139"/>
      <c r="D4187" s="139"/>
      <c r="E4187" s="139"/>
      <c r="F4187" s="128"/>
      <c r="G4187" s="139"/>
      <c r="H4187" s="50" t="s">
        <v>270</v>
      </c>
      <c r="I4187" s="52" t="s">
        <v>476</v>
      </c>
      <c r="J4187" s="79">
        <v>7600</v>
      </c>
      <c r="K4187" s="79"/>
      <c r="L4187" s="79">
        <v>7600</v>
      </c>
      <c r="M4187" s="63"/>
      <c r="N4187" s="79">
        <v>6577.5</v>
      </c>
    </row>
    <row r="4188" spans="1:14">
      <c r="B4188" s="52"/>
      <c r="C4188" s="139"/>
      <c r="D4188" s="139"/>
      <c r="E4188" s="139"/>
      <c r="F4188" s="128"/>
      <c r="G4188" s="139"/>
      <c r="H4188" s="50"/>
      <c r="I4188" s="52"/>
      <c r="J4188" s="79"/>
      <c r="K4188" s="79"/>
      <c r="L4188" s="79"/>
      <c r="M4188" s="63"/>
      <c r="N4188" s="79"/>
    </row>
    <row r="4189" spans="1:14">
      <c r="A4189" s="52"/>
      <c r="C4189" s="139"/>
      <c r="D4189" s="139"/>
      <c r="E4189" s="139"/>
      <c r="F4189" s="128"/>
      <c r="G4189" s="139"/>
      <c r="H4189" s="50" t="s">
        <v>271</v>
      </c>
      <c r="I4189" s="52" t="s">
        <v>2005</v>
      </c>
      <c r="J4189" s="79">
        <v>0</v>
      </c>
      <c r="K4189" s="79"/>
      <c r="L4189" s="79">
        <v>0</v>
      </c>
      <c r="M4189" s="63"/>
      <c r="N4189" s="79">
        <v>4892</v>
      </c>
    </row>
    <row r="4190" spans="1:14">
      <c r="A4190" s="52"/>
      <c r="C4190" s="139"/>
      <c r="D4190" s="139"/>
      <c r="E4190" s="139"/>
      <c r="F4190" s="128"/>
      <c r="G4190" s="139"/>
      <c r="H4190" s="50"/>
      <c r="I4190" s="52"/>
      <c r="J4190" s="79"/>
      <c r="K4190" s="79"/>
      <c r="L4190" s="79"/>
      <c r="M4190" s="63"/>
      <c r="N4190" s="79"/>
    </row>
    <row r="4191" spans="1:14">
      <c r="A4191" s="48"/>
      <c r="B4191" s="52"/>
      <c r="C4191" s="139"/>
      <c r="D4191" s="139"/>
      <c r="E4191" s="139"/>
      <c r="F4191" s="128"/>
      <c r="G4191" s="139"/>
      <c r="H4191" s="50" t="s">
        <v>272</v>
      </c>
      <c r="I4191" s="52" t="s">
        <v>1646</v>
      </c>
      <c r="J4191" s="79">
        <v>180000</v>
      </c>
      <c r="K4191" s="79"/>
      <c r="L4191" s="79">
        <v>180000</v>
      </c>
      <c r="M4191" s="63"/>
      <c r="N4191" s="79">
        <v>121309.12</v>
      </c>
    </row>
    <row r="4192" spans="1:14">
      <c r="A4192" s="48"/>
      <c r="B4192" s="52"/>
      <c r="C4192" s="139"/>
      <c r="D4192" s="139"/>
      <c r="E4192" s="139"/>
      <c r="F4192" s="128"/>
      <c r="G4192" s="139"/>
      <c r="H4192" s="50"/>
      <c r="I4192" s="52"/>
      <c r="J4192" s="79">
        <v>0</v>
      </c>
      <c r="K4192" s="79"/>
      <c r="L4192" s="79">
        <v>0</v>
      </c>
      <c r="M4192" s="63"/>
      <c r="N4192" s="79">
        <v>0</v>
      </c>
    </row>
    <row r="4193" spans="1:14">
      <c r="A4193" s="48"/>
      <c r="C4193" s="139"/>
      <c r="D4193" s="139"/>
      <c r="E4193" s="139"/>
      <c r="F4193" s="128"/>
      <c r="G4193" s="139"/>
      <c r="H4193" s="52" t="s">
        <v>1110</v>
      </c>
      <c r="I4193" s="52" t="s">
        <v>477</v>
      </c>
      <c r="J4193" s="79">
        <v>26600</v>
      </c>
      <c r="K4193" s="79"/>
      <c r="L4193" s="79">
        <v>26600</v>
      </c>
      <c r="M4193" s="63"/>
      <c r="N4193" s="79">
        <v>11991.48</v>
      </c>
    </row>
    <row r="4194" spans="1:14">
      <c r="A4194" s="48"/>
      <c r="C4194" s="139"/>
      <c r="D4194" s="139"/>
      <c r="E4194" s="139"/>
      <c r="F4194" s="128"/>
      <c r="G4194" s="139"/>
      <c r="H4194" s="52"/>
      <c r="I4194" s="52"/>
      <c r="J4194" s="79">
        <v>0</v>
      </c>
      <c r="K4194" s="79"/>
      <c r="L4194" s="79">
        <v>0</v>
      </c>
      <c r="M4194" s="63"/>
      <c r="N4194" s="79">
        <v>0</v>
      </c>
    </row>
    <row r="4195" spans="1:14">
      <c r="A4195" s="48"/>
      <c r="B4195" s="52"/>
      <c r="C4195" s="139"/>
      <c r="D4195" s="139"/>
      <c r="E4195" s="139"/>
      <c r="F4195" s="128"/>
      <c r="G4195" s="139"/>
      <c r="H4195" s="52" t="s">
        <v>1258</v>
      </c>
      <c r="I4195" s="52" t="s">
        <v>478</v>
      </c>
      <c r="J4195" s="79">
        <v>15000</v>
      </c>
      <c r="K4195" s="79"/>
      <c r="L4195" s="79">
        <v>15000</v>
      </c>
      <c r="M4195" s="63"/>
      <c r="N4195" s="79">
        <v>2691</v>
      </c>
    </row>
    <row r="4196" spans="1:14">
      <c r="A4196" s="48"/>
      <c r="B4196" s="52"/>
      <c r="C4196" s="139"/>
      <c r="D4196" s="139"/>
      <c r="E4196" s="139"/>
      <c r="F4196" s="128"/>
      <c r="G4196" s="139"/>
      <c r="H4196" s="52"/>
      <c r="I4196" s="52"/>
      <c r="J4196" s="79">
        <v>0</v>
      </c>
      <c r="K4196" s="79"/>
      <c r="L4196" s="79">
        <v>0</v>
      </c>
      <c r="M4196" s="63"/>
      <c r="N4196" s="79">
        <v>0</v>
      </c>
    </row>
    <row r="4197" spans="1:14">
      <c r="A4197" s="48"/>
      <c r="C4197" s="104"/>
      <c r="D4197" s="104"/>
      <c r="E4197" s="104"/>
      <c r="F4197" s="47"/>
      <c r="G4197" s="104"/>
      <c r="H4197" s="52"/>
      <c r="I4197" s="52"/>
      <c r="J4197" s="79"/>
      <c r="K4197" s="79"/>
      <c r="L4197" s="79"/>
      <c r="M4197" s="63"/>
      <c r="N4197" s="79"/>
    </row>
    <row r="4198" spans="1:14">
      <c r="A4198" s="48"/>
      <c r="B4198" s="52"/>
      <c r="C4198" s="41"/>
      <c r="D4198" s="41"/>
      <c r="E4198" s="41"/>
      <c r="F4198" s="75"/>
      <c r="G4198" s="41"/>
      <c r="H4198" s="52"/>
      <c r="I4198" s="52"/>
      <c r="J4198" s="41"/>
      <c r="K4198" s="41"/>
      <c r="L4198" s="41"/>
      <c r="M4198" s="41"/>
      <c r="N4198" s="79"/>
    </row>
    <row r="4199" spans="1:14">
      <c r="A4199" s="52">
        <v>372</v>
      </c>
      <c r="B4199" s="52" t="s">
        <v>1971</v>
      </c>
      <c r="C4199" s="41">
        <f>SUM(C4201)</f>
        <v>150000</v>
      </c>
      <c r="D4199" s="41"/>
      <c r="E4199" s="41">
        <f>SUM(E4201)</f>
        <v>150000</v>
      </c>
      <c r="F4199" s="63"/>
      <c r="G4199" s="41">
        <f>SUM(G4201)</f>
        <v>106875</v>
      </c>
      <c r="H4199" s="52">
        <v>872</v>
      </c>
      <c r="I4199" s="52" t="s">
        <v>1971</v>
      </c>
      <c r="J4199" s="41">
        <f>SUM(J4201:J4205)</f>
        <v>251600</v>
      </c>
      <c r="K4199" s="41"/>
      <c r="L4199" s="41">
        <f>SUM(L4201:L4205)</f>
        <v>213000</v>
      </c>
      <c r="M4199" s="63"/>
      <c r="N4199" s="41">
        <f>SUM(N4201:N4205)</f>
        <v>154073.04999999999</v>
      </c>
    </row>
    <row r="4200" spans="1:14">
      <c r="A4200" s="157" t="s">
        <v>12</v>
      </c>
      <c r="B4200" s="157" t="s">
        <v>994</v>
      </c>
      <c r="C4200" s="176" t="s">
        <v>660</v>
      </c>
      <c r="D4200" s="131"/>
      <c r="E4200" s="176" t="s">
        <v>7</v>
      </c>
      <c r="F4200" s="158"/>
      <c r="G4200" s="176" t="s">
        <v>7</v>
      </c>
      <c r="H4200" s="157" t="s">
        <v>12</v>
      </c>
      <c r="I4200" s="157" t="s">
        <v>994</v>
      </c>
      <c r="J4200" s="176" t="s">
        <v>660</v>
      </c>
      <c r="K4200" s="131"/>
      <c r="L4200" s="176" t="s">
        <v>7</v>
      </c>
      <c r="M4200" s="158"/>
      <c r="N4200" s="176" t="s">
        <v>7</v>
      </c>
    </row>
    <row r="4201" spans="1:14">
      <c r="A4201" s="50" t="s">
        <v>997</v>
      </c>
      <c r="B4201" s="52" t="s">
        <v>1011</v>
      </c>
      <c r="C4201" s="79">
        <v>150000</v>
      </c>
      <c r="D4201" s="79"/>
      <c r="E4201" s="132">
        <v>150000</v>
      </c>
      <c r="F4201" s="63"/>
      <c r="G4201" s="79">
        <v>106875</v>
      </c>
      <c r="H4201" s="50" t="s">
        <v>1757</v>
      </c>
      <c r="I4201" s="52" t="s">
        <v>2120</v>
      </c>
      <c r="J4201" s="79">
        <v>171000</v>
      </c>
      <c r="K4201" s="79"/>
      <c r="L4201" s="79">
        <v>163000</v>
      </c>
      <c r="M4201" s="63"/>
      <c r="N4201" s="79">
        <v>154073.04999999999</v>
      </c>
    </row>
    <row r="4202" spans="1:14">
      <c r="A4202" s="48"/>
      <c r="B4202" s="52"/>
      <c r="C4202" s="41"/>
      <c r="D4202" s="41"/>
      <c r="E4202" s="41"/>
      <c r="F4202" s="75"/>
      <c r="G4202" s="41"/>
      <c r="H4202" s="52"/>
      <c r="I4202" s="52"/>
      <c r="J4202" s="79">
        <v>0</v>
      </c>
      <c r="K4202" s="79"/>
      <c r="L4202" s="79">
        <v>0</v>
      </c>
      <c r="M4202" s="63"/>
      <c r="N4202" s="79">
        <v>0</v>
      </c>
    </row>
    <row r="4203" spans="1:14">
      <c r="A4203" s="48"/>
      <c r="B4203" s="52"/>
      <c r="C4203" s="41"/>
      <c r="D4203" s="41"/>
      <c r="E4203" s="41"/>
      <c r="F4203" s="75"/>
      <c r="G4203" s="41"/>
      <c r="H4203" s="52" t="s">
        <v>1526</v>
      </c>
      <c r="I4203" s="52" t="s">
        <v>600</v>
      </c>
      <c r="J4203" s="79">
        <v>57000</v>
      </c>
      <c r="K4203" s="79"/>
      <c r="L4203" s="79">
        <v>50000</v>
      </c>
      <c r="M4203" s="63"/>
      <c r="N4203" s="79"/>
    </row>
    <row r="4204" spans="1:14">
      <c r="A4204" s="48"/>
      <c r="B4204" s="52"/>
      <c r="C4204" s="41"/>
      <c r="D4204" s="41"/>
      <c r="E4204" s="41"/>
      <c r="F4204" s="75"/>
      <c r="G4204" s="41"/>
      <c r="H4204" s="52"/>
      <c r="I4204" s="52" t="s">
        <v>1972</v>
      </c>
      <c r="J4204" s="41"/>
      <c r="K4204" s="41"/>
      <c r="L4204" s="41"/>
      <c r="M4204" s="41"/>
      <c r="N4204" s="79"/>
    </row>
    <row r="4205" spans="1:14">
      <c r="A4205" s="48"/>
      <c r="B4205" s="52"/>
      <c r="C4205" s="41"/>
      <c r="D4205" s="41"/>
      <c r="E4205" s="41"/>
      <c r="F4205" s="75"/>
      <c r="G4205" s="41"/>
      <c r="H4205" s="50" t="s">
        <v>1940</v>
      </c>
      <c r="I4205" s="52" t="s">
        <v>2053</v>
      </c>
      <c r="J4205" s="79">
        <v>23600</v>
      </c>
      <c r="K4205" s="79"/>
      <c r="L4205" s="79">
        <v>0</v>
      </c>
      <c r="M4205" s="63"/>
      <c r="N4205" s="79"/>
    </row>
    <row r="4206" spans="1:14">
      <c r="A4206" s="48"/>
      <c r="B4206" s="52"/>
      <c r="C4206" s="41"/>
      <c r="D4206" s="41"/>
      <c r="E4206" s="41"/>
      <c r="F4206" s="75"/>
      <c r="G4206" s="41"/>
      <c r="H4206" s="52"/>
      <c r="I4206" s="52"/>
      <c r="J4206" s="41"/>
      <c r="K4206" s="41"/>
      <c r="L4206" s="41"/>
      <c r="M4206" s="41"/>
      <c r="N4206" s="79"/>
    </row>
    <row r="4207" spans="1:14">
      <c r="A4207" s="48"/>
      <c r="B4207" s="52"/>
      <c r="C4207" s="41"/>
      <c r="D4207" s="41"/>
      <c r="E4207" s="41"/>
      <c r="F4207" s="75"/>
      <c r="G4207" s="41"/>
      <c r="H4207" s="52">
        <v>873</v>
      </c>
      <c r="I4207" s="52" t="s">
        <v>1973</v>
      </c>
      <c r="J4207" s="41">
        <f>SUM(J4209:J4211)</f>
        <v>189700</v>
      </c>
      <c r="K4207" s="41"/>
      <c r="L4207" s="41">
        <f>SUM(L4209:L4211)</f>
        <v>209500</v>
      </c>
      <c r="M4207" s="41">
        <v>0</v>
      </c>
      <c r="N4207" s="41">
        <f>SUM(N4209:N4211)</f>
        <v>0</v>
      </c>
    </row>
    <row r="4208" spans="1:14">
      <c r="A4208" s="48"/>
      <c r="B4208" s="52"/>
      <c r="C4208" s="41"/>
      <c r="D4208" s="41"/>
      <c r="E4208" s="41"/>
      <c r="F4208" s="75"/>
      <c r="G4208" s="41"/>
      <c r="H4208" s="157" t="s">
        <v>12</v>
      </c>
      <c r="I4208" s="157" t="s">
        <v>994</v>
      </c>
      <c r="J4208" s="176" t="s">
        <v>660</v>
      </c>
      <c r="K4208" s="131"/>
      <c r="L4208" s="176" t="s">
        <v>7</v>
      </c>
      <c r="M4208" s="158"/>
      <c r="N4208" s="176" t="s">
        <v>7</v>
      </c>
    </row>
    <row r="4209" spans="1:14">
      <c r="A4209" s="48"/>
      <c r="B4209" s="52"/>
      <c r="C4209" s="41"/>
      <c r="D4209" s="41"/>
      <c r="E4209" s="41"/>
      <c r="F4209" s="75"/>
      <c r="G4209" s="41"/>
      <c r="H4209" s="50" t="s">
        <v>1933</v>
      </c>
      <c r="I4209" s="52" t="s">
        <v>601</v>
      </c>
      <c r="J4209" s="79">
        <v>130200</v>
      </c>
      <c r="K4209" s="79"/>
      <c r="L4209" s="79">
        <v>59500</v>
      </c>
      <c r="M4209" s="63"/>
      <c r="N4209" s="79"/>
    </row>
    <row r="4210" spans="1:14">
      <c r="A4210" s="48"/>
      <c r="B4210" s="52"/>
      <c r="C4210" s="41"/>
      <c r="D4210" s="41"/>
      <c r="E4210" s="41"/>
      <c r="F4210" s="75"/>
      <c r="G4210" s="41"/>
      <c r="H4210" s="52"/>
      <c r="I4210" s="52" t="s">
        <v>1974</v>
      </c>
      <c r="J4210" s="79">
        <v>0</v>
      </c>
      <c r="K4210" s="79"/>
      <c r="L4210" s="79">
        <v>0</v>
      </c>
      <c r="M4210" s="63"/>
      <c r="N4210" s="79"/>
    </row>
    <row r="4211" spans="1:14">
      <c r="A4211" s="48"/>
      <c r="B4211" s="52"/>
      <c r="C4211" s="41"/>
      <c r="D4211" s="41"/>
      <c r="E4211" s="41"/>
      <c r="F4211" s="75"/>
      <c r="G4211" s="41"/>
      <c r="H4211" s="50" t="s">
        <v>277</v>
      </c>
      <c r="I4211" s="52" t="s">
        <v>602</v>
      </c>
      <c r="J4211" s="79">
        <v>59500</v>
      </c>
      <c r="K4211" s="79"/>
      <c r="L4211" s="79">
        <v>150000</v>
      </c>
      <c r="M4211" s="63"/>
      <c r="N4211" s="79"/>
    </row>
    <row r="4212" spans="1:14">
      <c r="A4212" s="48"/>
      <c r="B4212" s="52"/>
      <c r="C4212" s="41"/>
      <c r="D4212" s="41"/>
      <c r="E4212" s="41"/>
      <c r="F4212" s="75"/>
      <c r="G4212" s="41"/>
      <c r="H4212" s="52"/>
      <c r="I4212" s="52"/>
      <c r="J4212" s="41"/>
      <c r="K4212" s="41"/>
      <c r="L4212" s="41"/>
      <c r="M4212" s="41"/>
      <c r="N4212" s="79"/>
    </row>
    <row r="4213" spans="1:14">
      <c r="A4213" s="48"/>
      <c r="B4213" s="52"/>
      <c r="C4213" s="41"/>
      <c r="D4213" s="41"/>
      <c r="E4213" s="41"/>
      <c r="F4213" s="75"/>
      <c r="G4213" s="41"/>
      <c r="H4213" s="52"/>
      <c r="I4213" s="52"/>
      <c r="J4213" s="41"/>
      <c r="K4213" s="41"/>
      <c r="L4213" s="41"/>
      <c r="M4213" s="41"/>
      <c r="N4213" s="79"/>
    </row>
    <row r="4214" spans="1:14">
      <c r="A4214" s="52">
        <v>374</v>
      </c>
      <c r="B4214" s="52" t="s">
        <v>1074</v>
      </c>
      <c r="C4214" s="41">
        <f>SUM(C4216:C4220)</f>
        <v>625000</v>
      </c>
      <c r="D4214" s="41"/>
      <c r="E4214" s="41">
        <f>SUM(E4216:E4220)</f>
        <v>370000</v>
      </c>
      <c r="F4214" s="41">
        <v>0</v>
      </c>
      <c r="G4214" s="41">
        <f>SUM(G4216:G4220)</f>
        <v>451984</v>
      </c>
      <c r="H4214" s="52">
        <v>874</v>
      </c>
      <c r="I4214" s="52" t="s">
        <v>1074</v>
      </c>
      <c r="J4214" s="41">
        <f>SUM(J4216:J4220)</f>
        <v>625000</v>
      </c>
      <c r="K4214" s="41"/>
      <c r="L4214" s="41">
        <f>SUM(L4216:L4220)</f>
        <v>485000</v>
      </c>
      <c r="M4214" s="41">
        <v>0</v>
      </c>
      <c r="N4214" s="41">
        <f>SUM(N4216:N4220)</f>
        <v>489461.45999999996</v>
      </c>
    </row>
    <row r="4215" spans="1:14">
      <c r="A4215" s="157" t="s">
        <v>12</v>
      </c>
      <c r="B4215" s="157" t="s">
        <v>994</v>
      </c>
      <c r="C4215" s="176" t="s">
        <v>660</v>
      </c>
      <c r="D4215" s="131"/>
      <c r="E4215" s="176" t="s">
        <v>7</v>
      </c>
      <c r="F4215" s="158"/>
      <c r="G4215" s="176" t="s">
        <v>7</v>
      </c>
      <c r="H4215" s="157" t="s">
        <v>12</v>
      </c>
      <c r="I4215" s="157" t="s">
        <v>994</v>
      </c>
      <c r="J4215" s="176" t="s">
        <v>660</v>
      </c>
      <c r="K4215" s="131"/>
      <c r="L4215" s="176" t="s">
        <v>7</v>
      </c>
      <c r="M4215" s="158"/>
      <c r="N4215" s="176" t="s">
        <v>7</v>
      </c>
    </row>
    <row r="4216" spans="1:14">
      <c r="A4216" s="50" t="s">
        <v>1458</v>
      </c>
      <c r="B4216" s="16" t="s">
        <v>1012</v>
      </c>
      <c r="C4216" s="132">
        <v>405000</v>
      </c>
      <c r="D4216" s="79"/>
      <c r="E4216" s="132">
        <v>150000</v>
      </c>
      <c r="F4216" s="63"/>
      <c r="G4216" s="79">
        <v>167705</v>
      </c>
      <c r="H4216" s="50" t="s">
        <v>1933</v>
      </c>
      <c r="I4216" s="52" t="s">
        <v>1200</v>
      </c>
      <c r="J4216" s="79">
        <v>405000</v>
      </c>
      <c r="K4216" s="79"/>
      <c r="L4216" s="79">
        <v>405000</v>
      </c>
      <c r="M4216" s="63"/>
      <c r="N4216" s="79">
        <v>375229.66</v>
      </c>
    </row>
    <row r="4217" spans="1:14">
      <c r="A4217" s="50"/>
      <c r="C4217" s="132">
        <v>0</v>
      </c>
      <c r="D4217" s="79"/>
      <c r="E4217" s="132">
        <v>0</v>
      </c>
      <c r="F4217" s="63"/>
      <c r="G4217" s="79">
        <v>0</v>
      </c>
      <c r="H4217" s="50"/>
      <c r="I4217" s="52"/>
      <c r="J4217" s="79"/>
      <c r="K4217" s="79"/>
      <c r="L4217" s="79"/>
      <c r="M4217" s="63"/>
      <c r="N4217" s="79"/>
    </row>
    <row r="4218" spans="1:14">
      <c r="A4218" s="50" t="s">
        <v>98</v>
      </c>
      <c r="B4218" s="52" t="s">
        <v>1646</v>
      </c>
      <c r="C4218" s="132">
        <v>70000</v>
      </c>
      <c r="D4218" s="79"/>
      <c r="E4218" s="132">
        <v>70000</v>
      </c>
      <c r="F4218" s="63"/>
      <c r="G4218" s="79">
        <v>121779</v>
      </c>
      <c r="H4218" s="50" t="s">
        <v>1757</v>
      </c>
      <c r="I4218" s="52" t="s">
        <v>1944</v>
      </c>
      <c r="J4218" s="79">
        <v>70000</v>
      </c>
      <c r="K4218" s="79"/>
      <c r="L4218" s="79">
        <v>0</v>
      </c>
      <c r="M4218" s="63"/>
      <c r="N4218" s="79">
        <v>0</v>
      </c>
    </row>
    <row r="4219" spans="1:14">
      <c r="A4219" s="50"/>
      <c r="B4219" s="52"/>
      <c r="C4219" s="132">
        <v>0</v>
      </c>
      <c r="D4219" s="79"/>
      <c r="E4219" s="132">
        <v>0</v>
      </c>
      <c r="F4219" s="63"/>
      <c r="G4219" s="79">
        <v>0</v>
      </c>
      <c r="H4219" s="52"/>
      <c r="I4219" s="52"/>
      <c r="J4219" s="41"/>
      <c r="K4219" s="41"/>
      <c r="L4219" s="41"/>
      <c r="M4219" s="41"/>
      <c r="N4219" s="79"/>
    </row>
    <row r="4220" spans="1:14">
      <c r="A4220" s="50" t="s">
        <v>1077</v>
      </c>
      <c r="B4220" s="52" t="s">
        <v>1762</v>
      </c>
      <c r="C4220" s="132">
        <v>150000</v>
      </c>
      <c r="D4220" s="79"/>
      <c r="E4220" s="132">
        <v>150000</v>
      </c>
      <c r="F4220" s="63"/>
      <c r="G4220" s="79">
        <v>162500</v>
      </c>
      <c r="H4220" s="50" t="s">
        <v>1453</v>
      </c>
      <c r="I4220" s="52" t="s">
        <v>1762</v>
      </c>
      <c r="J4220" s="79">
        <v>150000</v>
      </c>
      <c r="K4220" s="79"/>
      <c r="L4220" s="79">
        <v>80000</v>
      </c>
      <c r="M4220" s="63"/>
      <c r="N4220" s="79">
        <v>114231.8</v>
      </c>
    </row>
    <row r="4221" spans="1:14">
      <c r="A4221" s="48"/>
      <c r="B4221" s="52"/>
      <c r="C4221" s="41"/>
      <c r="D4221" s="41"/>
      <c r="E4221" s="41"/>
      <c r="F4221" s="75"/>
      <c r="G4221" s="41"/>
      <c r="H4221" s="52"/>
      <c r="I4221" s="52"/>
      <c r="J4221" s="41"/>
      <c r="K4221" s="41"/>
      <c r="L4221" s="41"/>
      <c r="M4221" s="41"/>
      <c r="N4221" s="79"/>
    </row>
    <row r="4222" spans="1:14">
      <c r="A4222" s="48"/>
      <c r="B4222" s="52"/>
      <c r="C4222" s="41"/>
      <c r="D4222" s="41"/>
      <c r="E4222" s="41"/>
      <c r="F4222" s="75"/>
      <c r="G4222" s="41"/>
      <c r="H4222" s="52"/>
      <c r="I4222" s="52"/>
      <c r="J4222" s="41"/>
      <c r="K4222" s="41"/>
      <c r="L4222" s="41"/>
      <c r="M4222" s="41"/>
      <c r="N4222" s="83"/>
    </row>
    <row r="4223" spans="1:14">
      <c r="A4223" s="48"/>
      <c r="B4223" s="48" t="s">
        <v>1015</v>
      </c>
      <c r="C4223" s="79">
        <f>SUM(C4225,C4284,C4295)</f>
        <v>3826300</v>
      </c>
      <c r="D4223" s="79"/>
      <c r="E4223" s="79">
        <f>SUM(E4225,E4284,E4295)</f>
        <v>3054200</v>
      </c>
      <c r="F4223" s="63"/>
      <c r="G4223" s="79">
        <f>SUM(G4225,G4284,G4295)</f>
        <v>3890899.5399999996</v>
      </c>
      <c r="H4223" s="48"/>
      <c r="I4223" s="48" t="s">
        <v>1015</v>
      </c>
      <c r="J4223" s="79">
        <f>SUM(J4225,J4284,J4295)</f>
        <v>4081300</v>
      </c>
      <c r="K4223" s="132"/>
      <c r="L4223" s="79">
        <f>SUM(L4225,L4284,L4295)</f>
        <v>3845800</v>
      </c>
      <c r="M4223" s="63"/>
      <c r="N4223" s="79">
        <f>SUM(N4225,N4284,N4295)</f>
        <v>3437186.1499999994</v>
      </c>
    </row>
    <row r="4224" spans="1:14">
      <c r="A4224" s="157" t="s">
        <v>12</v>
      </c>
      <c r="B4224" s="157" t="s">
        <v>994</v>
      </c>
      <c r="C4224" s="176" t="s">
        <v>660</v>
      </c>
      <c r="D4224" s="131"/>
      <c r="E4224" s="176" t="s">
        <v>7</v>
      </c>
      <c r="F4224" s="158"/>
      <c r="G4224" s="176" t="s">
        <v>7</v>
      </c>
      <c r="H4224" s="157" t="s">
        <v>12</v>
      </c>
      <c r="I4224" s="157" t="s">
        <v>994</v>
      </c>
      <c r="J4224" s="176" t="s">
        <v>660</v>
      </c>
      <c r="K4224" s="131"/>
      <c r="L4224" s="176" t="s">
        <v>7</v>
      </c>
      <c r="M4224" s="158"/>
      <c r="N4224" s="176" t="s">
        <v>7</v>
      </c>
    </row>
    <row r="4225" spans="1:14">
      <c r="A4225" s="52">
        <v>214</v>
      </c>
      <c r="B4225" s="16" t="s">
        <v>1016</v>
      </c>
      <c r="C4225" s="79">
        <f>SUM(C4227,C4266,C4275)</f>
        <v>3396300</v>
      </c>
      <c r="D4225" s="79"/>
      <c r="E4225" s="79">
        <f>SUM(E4227,E4266,E4275)</f>
        <v>2758200</v>
      </c>
      <c r="F4225" s="63"/>
      <c r="G4225" s="79">
        <f>SUM(G4227,G4266,G4275)</f>
        <v>3458013.6999999997</v>
      </c>
      <c r="H4225" s="52">
        <v>714</v>
      </c>
      <c r="I4225" s="16" t="s">
        <v>1016</v>
      </c>
      <c r="J4225" s="79">
        <f>SUM(J4227,J4266,J4275)</f>
        <v>3866300</v>
      </c>
      <c r="K4225" s="132"/>
      <c r="L4225" s="79">
        <f>SUM(L4227,L4266,L4275)</f>
        <v>3630800</v>
      </c>
      <c r="M4225" s="63"/>
      <c r="N4225" s="79">
        <f>SUM(N4227,N4266,N4275)</f>
        <v>3228669.7499999995</v>
      </c>
    </row>
    <row r="4226" spans="1:14">
      <c r="A4226" s="157" t="s">
        <v>12</v>
      </c>
      <c r="B4226" s="157" t="s">
        <v>994</v>
      </c>
      <c r="C4226" s="176" t="s">
        <v>660</v>
      </c>
      <c r="D4226" s="131"/>
      <c r="E4226" s="176" t="s">
        <v>7</v>
      </c>
      <c r="F4226" s="158"/>
      <c r="G4226" s="176" t="s">
        <v>7</v>
      </c>
      <c r="H4226" s="157" t="s">
        <v>12</v>
      </c>
      <c r="I4226" s="157" t="s">
        <v>994</v>
      </c>
      <c r="J4226" s="176" t="s">
        <v>660</v>
      </c>
      <c r="K4226" s="131"/>
      <c r="L4226" s="176" t="s">
        <v>7</v>
      </c>
      <c r="M4226" s="158"/>
      <c r="N4226" s="176" t="s">
        <v>7</v>
      </c>
    </row>
    <row r="4227" spans="1:14">
      <c r="A4227" s="56">
        <v>2141</v>
      </c>
      <c r="B4227" s="52" t="s">
        <v>1800</v>
      </c>
      <c r="C4227" s="83">
        <f>SUM(C4229)</f>
        <v>470000</v>
      </c>
      <c r="D4227" s="83"/>
      <c r="E4227" s="83">
        <f>SUM(E4229)</f>
        <v>368200</v>
      </c>
      <c r="F4227" s="63"/>
      <c r="G4227" s="83">
        <f>SUM(G4229)</f>
        <v>250000</v>
      </c>
      <c r="H4227" s="56">
        <v>7141</v>
      </c>
      <c r="I4227" s="52" t="s">
        <v>479</v>
      </c>
      <c r="J4227" s="41">
        <f>SUM(J4229:J4263)</f>
        <v>3588800</v>
      </c>
      <c r="K4227" s="41"/>
      <c r="L4227" s="41">
        <f>SUM(L4229:L4263)</f>
        <v>3391800</v>
      </c>
      <c r="M4227" s="63"/>
      <c r="N4227" s="41">
        <f>SUM(N4229:N4263)</f>
        <v>2980726.8399999994</v>
      </c>
    </row>
    <row r="4228" spans="1:14">
      <c r="A4228" s="157" t="s">
        <v>12</v>
      </c>
      <c r="B4228" s="157" t="s">
        <v>994</v>
      </c>
      <c r="C4228" s="176" t="s">
        <v>660</v>
      </c>
      <c r="D4228" s="131"/>
      <c r="E4228" s="176" t="s">
        <v>7</v>
      </c>
      <c r="F4228" s="158"/>
      <c r="G4228" s="176" t="s">
        <v>7</v>
      </c>
      <c r="H4228" s="157" t="s">
        <v>12</v>
      </c>
      <c r="I4228" s="157" t="s">
        <v>994</v>
      </c>
      <c r="J4228" s="176" t="s">
        <v>660</v>
      </c>
      <c r="K4228" s="131"/>
      <c r="L4228" s="176" t="s">
        <v>7</v>
      </c>
      <c r="M4228" s="158"/>
      <c r="N4228" s="176" t="s">
        <v>7</v>
      </c>
    </row>
    <row r="4229" spans="1:14">
      <c r="A4229" s="52" t="s">
        <v>1457</v>
      </c>
      <c r="B4229" s="52" t="s">
        <v>1801</v>
      </c>
      <c r="C4229" s="79">
        <v>470000</v>
      </c>
      <c r="D4229" s="79"/>
      <c r="E4229" s="132">
        <v>368200</v>
      </c>
      <c r="F4229" s="63"/>
      <c r="G4229" s="79">
        <v>250000</v>
      </c>
      <c r="H4229" s="52" t="s">
        <v>1915</v>
      </c>
      <c r="I4229" s="52" t="s">
        <v>1353</v>
      </c>
      <c r="J4229" s="79">
        <v>2300000</v>
      </c>
      <c r="K4229" s="79"/>
      <c r="L4229" s="79">
        <v>2295000</v>
      </c>
      <c r="M4229" s="63"/>
      <c r="N4229" s="79">
        <v>1909110.19</v>
      </c>
    </row>
    <row r="4230" spans="1:14">
      <c r="A4230" s="52"/>
      <c r="B4230" s="52"/>
      <c r="C4230" s="41"/>
      <c r="D4230" s="41"/>
      <c r="E4230" s="41"/>
      <c r="F4230" s="75"/>
      <c r="G4230" s="41"/>
      <c r="H4230" s="52"/>
      <c r="I4230" s="52"/>
      <c r="J4230" s="79">
        <v>0</v>
      </c>
      <c r="K4230" s="79"/>
      <c r="L4230" s="79">
        <v>0</v>
      </c>
      <c r="M4230" s="63"/>
      <c r="N4230" s="79">
        <v>0</v>
      </c>
    </row>
    <row r="4231" spans="1:14">
      <c r="A4231" s="50"/>
      <c r="B4231" s="52"/>
      <c r="C4231" s="41" t="s">
        <v>11</v>
      </c>
      <c r="D4231" s="41"/>
      <c r="E4231" s="41" t="s">
        <v>11</v>
      </c>
      <c r="F4231" s="75"/>
      <c r="G4231" s="41" t="s">
        <v>11</v>
      </c>
      <c r="H4231" s="50" t="s">
        <v>1932</v>
      </c>
      <c r="I4231" s="16" t="s">
        <v>1369</v>
      </c>
      <c r="J4231" s="79">
        <v>75000</v>
      </c>
      <c r="K4231" s="79"/>
      <c r="L4231" s="79">
        <v>80000</v>
      </c>
      <c r="M4231" s="63"/>
      <c r="N4231" s="79">
        <v>63536.05</v>
      </c>
    </row>
    <row r="4232" spans="1:14">
      <c r="A4232" s="52"/>
      <c r="C4232" s="41"/>
      <c r="D4232" s="41"/>
      <c r="E4232" s="41"/>
      <c r="F4232" s="75"/>
      <c r="G4232" s="41"/>
      <c r="H4232" s="50"/>
      <c r="I4232" s="16"/>
      <c r="J4232" s="79">
        <v>0</v>
      </c>
      <c r="K4232" s="79"/>
      <c r="L4232" s="79">
        <v>0</v>
      </c>
      <c r="M4232" s="63"/>
      <c r="N4232" s="79">
        <v>0</v>
      </c>
    </row>
    <row r="4233" spans="1:14">
      <c r="A4233" s="56"/>
      <c r="C4233" s="41"/>
      <c r="D4233" s="41"/>
      <c r="E4233" s="41"/>
      <c r="F4233" s="75"/>
      <c r="G4233" s="41"/>
      <c r="H4233" s="56" t="s">
        <v>1255</v>
      </c>
      <c r="I4233" s="16" t="s">
        <v>2018</v>
      </c>
      <c r="J4233" s="79">
        <v>590000</v>
      </c>
      <c r="K4233" s="79"/>
      <c r="L4233" s="79">
        <v>512000</v>
      </c>
      <c r="M4233" s="63"/>
      <c r="N4233" s="79">
        <v>499263.54</v>
      </c>
    </row>
    <row r="4234" spans="1:14">
      <c r="A4234" s="50"/>
      <c r="C4234" s="115"/>
      <c r="D4234" s="115"/>
      <c r="E4234" s="115"/>
      <c r="F4234" s="77"/>
      <c r="G4234" s="115"/>
      <c r="H4234" s="56"/>
      <c r="I4234" s="16"/>
      <c r="J4234" s="79">
        <v>0</v>
      </c>
      <c r="K4234" s="79"/>
      <c r="L4234" s="79">
        <v>0</v>
      </c>
      <c r="M4234" s="63"/>
      <c r="N4234" s="79">
        <v>0</v>
      </c>
    </row>
    <row r="4235" spans="1:14">
      <c r="A4235" s="56"/>
      <c r="C4235" s="115"/>
      <c r="D4235" s="115"/>
      <c r="E4235" s="115"/>
      <c r="F4235" s="77"/>
      <c r="G4235" s="115"/>
      <c r="H4235" s="56" t="s">
        <v>1277</v>
      </c>
      <c r="I4235" s="16" t="s">
        <v>480</v>
      </c>
      <c r="J4235" s="79">
        <v>125000</v>
      </c>
      <c r="K4235" s="79"/>
      <c r="L4235" s="79">
        <v>125000</v>
      </c>
      <c r="M4235" s="63"/>
      <c r="N4235" s="79">
        <v>111360</v>
      </c>
    </row>
    <row r="4236" spans="1:14">
      <c r="A4236" s="56"/>
      <c r="C4236" s="115"/>
      <c r="D4236" s="115"/>
      <c r="E4236" s="115"/>
      <c r="F4236" s="77"/>
      <c r="G4236" s="115"/>
      <c r="H4236" s="56"/>
      <c r="I4236" s="16"/>
      <c r="J4236" s="79">
        <v>0</v>
      </c>
      <c r="K4236" s="79"/>
      <c r="L4236" s="79">
        <v>0</v>
      </c>
      <c r="M4236" s="63"/>
      <c r="N4236" s="79">
        <v>0</v>
      </c>
    </row>
    <row r="4237" spans="1:14">
      <c r="A4237" s="52"/>
      <c r="B4237" s="52"/>
      <c r="C4237" s="115"/>
      <c r="D4237" s="115"/>
      <c r="E4237" s="115"/>
      <c r="F4237" s="77"/>
      <c r="G4237" s="115"/>
      <c r="H4237" s="52" t="s">
        <v>1916</v>
      </c>
      <c r="I4237" s="52" t="s">
        <v>1354</v>
      </c>
      <c r="J4237" s="79">
        <v>4800</v>
      </c>
      <c r="K4237" s="79"/>
      <c r="L4237" s="79">
        <v>4800</v>
      </c>
      <c r="M4237" s="63"/>
      <c r="N4237" s="79">
        <v>3179.58</v>
      </c>
    </row>
    <row r="4238" spans="1:14">
      <c r="A4238" s="52"/>
      <c r="B4238" s="52"/>
      <c r="C4238" s="115" t="s">
        <v>11</v>
      </c>
      <c r="D4238" s="115"/>
      <c r="E4238" s="115" t="s">
        <v>11</v>
      </c>
      <c r="F4238" s="77"/>
      <c r="G4238" s="115" t="s">
        <v>11</v>
      </c>
      <c r="H4238" s="52"/>
      <c r="I4238" s="52"/>
      <c r="J4238" s="79">
        <v>0</v>
      </c>
      <c r="K4238" s="79"/>
      <c r="L4238" s="79">
        <v>0</v>
      </c>
      <c r="M4238" s="63"/>
      <c r="N4238" s="79">
        <v>0</v>
      </c>
    </row>
    <row r="4239" spans="1:14">
      <c r="A4239" s="52"/>
      <c r="B4239" s="52"/>
      <c r="C4239" s="115"/>
      <c r="D4239" s="115"/>
      <c r="E4239" s="115"/>
      <c r="F4239" s="77"/>
      <c r="G4239" s="115"/>
      <c r="H4239" s="52" t="s">
        <v>1917</v>
      </c>
      <c r="I4239" s="52" t="s">
        <v>1355</v>
      </c>
      <c r="J4239" s="79">
        <v>50000</v>
      </c>
      <c r="K4239" s="79"/>
      <c r="L4239" s="79">
        <v>50000</v>
      </c>
      <c r="M4239" s="63"/>
      <c r="N4239" s="79">
        <v>43246.87</v>
      </c>
    </row>
    <row r="4240" spans="1:14">
      <c r="A4240" s="52"/>
      <c r="B4240" s="16" t="s">
        <v>396</v>
      </c>
      <c r="C4240" s="115">
        <v>470000</v>
      </c>
      <c r="D4240" s="115"/>
      <c r="E4240" s="115"/>
      <c r="F4240" s="77"/>
      <c r="G4240" s="115"/>
      <c r="H4240" s="52"/>
      <c r="I4240" s="16"/>
      <c r="J4240" s="79">
        <v>0</v>
      </c>
      <c r="K4240" s="79"/>
      <c r="L4240" s="79">
        <v>0</v>
      </c>
      <c r="M4240" s="63"/>
      <c r="N4240" s="79">
        <v>0</v>
      </c>
    </row>
    <row r="4241" spans="1:15">
      <c r="A4241" s="52"/>
      <c r="B4241" s="52"/>
      <c r="C4241" s="115"/>
      <c r="D4241" s="115"/>
      <c r="E4241" s="115"/>
      <c r="F4241" s="77"/>
      <c r="G4241" s="115"/>
      <c r="H4241" s="52" t="s">
        <v>1918</v>
      </c>
      <c r="I4241" s="52" t="s">
        <v>1357</v>
      </c>
      <c r="J4241" s="79">
        <v>10000</v>
      </c>
      <c r="K4241" s="79"/>
      <c r="L4241" s="79">
        <v>5600</v>
      </c>
      <c r="M4241" s="63"/>
      <c r="N4241" s="79">
        <v>5855.56</v>
      </c>
    </row>
    <row r="4242" spans="1:15">
      <c r="A4242" s="52"/>
      <c r="C4242" s="41"/>
      <c r="D4242" s="41"/>
      <c r="E4242" s="41"/>
      <c r="F4242" s="75"/>
      <c r="G4242" s="41"/>
      <c r="H4242" s="52"/>
      <c r="I4242" s="16"/>
      <c r="J4242" s="79">
        <v>0</v>
      </c>
      <c r="K4242" s="79"/>
      <c r="L4242" s="79">
        <v>0</v>
      </c>
      <c r="M4242" s="63"/>
      <c r="N4242" s="79">
        <v>0</v>
      </c>
    </row>
    <row r="4243" spans="1:15">
      <c r="A4243" s="52"/>
      <c r="B4243" s="52"/>
      <c r="C4243" s="41"/>
      <c r="D4243" s="41"/>
      <c r="E4243" s="41"/>
      <c r="F4243" s="75"/>
      <c r="G4243" s="41"/>
      <c r="H4243" s="52" t="s">
        <v>1919</v>
      </c>
      <c r="I4243" s="52" t="s">
        <v>1026</v>
      </c>
      <c r="J4243" s="79">
        <v>70000</v>
      </c>
      <c r="K4243" s="79"/>
      <c r="L4243" s="79">
        <v>70000</v>
      </c>
      <c r="M4243" s="63"/>
      <c r="N4243" s="79">
        <v>63432.25</v>
      </c>
    </row>
    <row r="4244" spans="1:15">
      <c r="A4244" s="52"/>
      <c r="C4244" s="41"/>
      <c r="D4244" s="41"/>
      <c r="E4244" s="41"/>
      <c r="F4244" s="75"/>
      <c r="G4244" s="41"/>
      <c r="H4244" s="52"/>
      <c r="I4244" s="16"/>
      <c r="J4244" s="79">
        <v>0</v>
      </c>
      <c r="K4244" s="79"/>
      <c r="L4244" s="79">
        <v>0</v>
      </c>
      <c r="M4244" s="63"/>
      <c r="N4244" s="79">
        <v>0</v>
      </c>
    </row>
    <row r="4245" spans="1:15">
      <c r="A4245" s="52"/>
      <c r="B4245" s="52"/>
      <c r="C4245" s="115"/>
      <c r="D4245" s="115"/>
      <c r="E4245" s="115"/>
      <c r="F4245" s="77"/>
      <c r="G4245" s="115"/>
      <c r="H4245" s="52" t="s">
        <v>1920</v>
      </c>
      <c r="I4245" s="52" t="s">
        <v>1358</v>
      </c>
      <c r="J4245" s="79">
        <v>4000</v>
      </c>
      <c r="K4245" s="79"/>
      <c r="L4245" s="79">
        <v>3400</v>
      </c>
      <c r="M4245" s="63"/>
      <c r="N4245" s="79">
        <v>3928.8</v>
      </c>
    </row>
    <row r="4246" spans="1:15">
      <c r="A4246" s="52"/>
      <c r="B4246" s="52"/>
      <c r="C4246" s="115"/>
      <c r="D4246" s="115"/>
      <c r="E4246" s="115"/>
      <c r="F4246" s="77"/>
      <c r="G4246" s="115"/>
      <c r="H4246" s="52"/>
      <c r="I4246" s="52"/>
      <c r="J4246" s="79"/>
      <c r="K4246" s="79"/>
      <c r="L4246" s="79"/>
      <c r="M4246" s="63"/>
      <c r="N4246" s="79"/>
    </row>
    <row r="4247" spans="1:15">
      <c r="A4247" s="52"/>
      <c r="B4247" s="52"/>
      <c r="C4247" s="41"/>
      <c r="D4247" s="41"/>
      <c r="E4247" s="41"/>
      <c r="F4247" s="75"/>
      <c r="G4247" s="41"/>
      <c r="H4247" s="50" t="s">
        <v>1922</v>
      </c>
      <c r="I4247" s="52" t="s">
        <v>1383</v>
      </c>
      <c r="J4247" s="79">
        <v>50000</v>
      </c>
      <c r="K4247" s="79"/>
      <c r="L4247" s="79">
        <v>0</v>
      </c>
      <c r="M4247" s="63"/>
      <c r="N4247" s="79">
        <v>21839.360000000001</v>
      </c>
    </row>
    <row r="4248" spans="1:15">
      <c r="A4248" s="52"/>
      <c r="B4248" s="52"/>
      <c r="C4248" s="41"/>
      <c r="D4248" s="41"/>
      <c r="E4248" s="41"/>
      <c r="F4248" s="75"/>
      <c r="G4248" s="41"/>
      <c r="H4248" s="50"/>
      <c r="I4248" s="52"/>
      <c r="J4248" s="79"/>
      <c r="K4248" s="79"/>
      <c r="L4248" s="79"/>
      <c r="M4248" s="63"/>
      <c r="N4248" s="79"/>
    </row>
    <row r="4249" spans="1:15">
      <c r="A4249" s="50"/>
      <c r="B4249" s="52"/>
      <c r="C4249" s="115"/>
      <c r="D4249" s="115"/>
      <c r="E4249" s="115"/>
      <c r="F4249" s="77"/>
      <c r="G4249" s="115"/>
      <c r="H4249" s="52" t="s">
        <v>1923</v>
      </c>
      <c r="I4249" s="52" t="s">
        <v>1361</v>
      </c>
      <c r="J4249" s="79">
        <v>20000</v>
      </c>
      <c r="K4249" s="79"/>
      <c r="L4249" s="79">
        <v>16000</v>
      </c>
      <c r="M4249" s="63"/>
      <c r="N4249" s="79">
        <v>21844.55</v>
      </c>
    </row>
    <row r="4250" spans="1:15">
      <c r="A4250" s="50"/>
      <c r="B4250" s="52"/>
      <c r="C4250" s="139"/>
      <c r="D4250" s="139"/>
      <c r="E4250" s="139"/>
      <c r="F4250" s="128"/>
      <c r="G4250" s="139"/>
      <c r="H4250" s="52"/>
      <c r="I4250" s="16"/>
      <c r="J4250" s="79">
        <v>0</v>
      </c>
      <c r="K4250" s="79"/>
      <c r="L4250" s="79">
        <v>0</v>
      </c>
      <c r="M4250" s="63"/>
      <c r="N4250" s="79">
        <v>0</v>
      </c>
    </row>
    <row r="4251" spans="1:15">
      <c r="A4251" s="52"/>
      <c r="B4251" s="52"/>
      <c r="C4251" s="139"/>
      <c r="D4251" s="139"/>
      <c r="E4251" s="139"/>
      <c r="F4251" s="128"/>
      <c r="G4251" s="139"/>
      <c r="H4251" s="52" t="s">
        <v>1924</v>
      </c>
      <c r="I4251" s="52" t="s">
        <v>648</v>
      </c>
      <c r="J4251" s="79">
        <v>45000</v>
      </c>
      <c r="K4251" s="79"/>
      <c r="L4251" s="79">
        <v>30000</v>
      </c>
      <c r="M4251" s="63"/>
      <c r="N4251" s="79">
        <v>43202.81</v>
      </c>
      <c r="O4251" s="80"/>
    </row>
    <row r="4252" spans="1:15">
      <c r="A4252" s="52"/>
      <c r="B4252" s="52"/>
      <c r="C4252" s="139"/>
      <c r="D4252" s="139"/>
      <c r="E4252" s="139"/>
      <c r="F4252" s="128"/>
      <c r="G4252" s="139"/>
      <c r="H4252" s="52"/>
      <c r="I4252" s="52"/>
      <c r="J4252" s="79">
        <v>0</v>
      </c>
      <c r="K4252" s="79"/>
      <c r="L4252" s="79">
        <v>0</v>
      </c>
      <c r="M4252" s="63"/>
      <c r="N4252" s="79">
        <v>0</v>
      </c>
      <c r="O4252" s="80"/>
    </row>
    <row r="4253" spans="1:15">
      <c r="A4253" s="52"/>
      <c r="C4253" s="104"/>
      <c r="D4253" s="104"/>
      <c r="E4253" s="104"/>
      <c r="F4253" s="47"/>
      <c r="G4253" s="104"/>
      <c r="H4253" s="50" t="s">
        <v>1925</v>
      </c>
      <c r="I4253" s="52" t="s">
        <v>639</v>
      </c>
      <c r="J4253" s="79">
        <v>10000</v>
      </c>
      <c r="K4253" s="79"/>
      <c r="L4253" s="79">
        <v>10000</v>
      </c>
      <c r="M4253" s="63"/>
      <c r="N4253" s="79">
        <v>8480</v>
      </c>
    </row>
    <row r="4254" spans="1:15">
      <c r="A4254" s="52"/>
      <c r="C4254" s="104"/>
      <c r="D4254" s="104"/>
      <c r="E4254" s="104"/>
      <c r="F4254" s="47"/>
      <c r="G4254" s="104"/>
      <c r="H4254" s="50"/>
      <c r="I4254" s="52"/>
      <c r="J4254" s="79">
        <v>0</v>
      </c>
      <c r="K4254" s="79"/>
      <c r="L4254" s="79">
        <v>0</v>
      </c>
      <c r="M4254" s="63"/>
      <c r="N4254" s="79">
        <v>0</v>
      </c>
    </row>
    <row r="4255" spans="1:15">
      <c r="A4255" s="52"/>
      <c r="B4255" s="52"/>
      <c r="C4255" s="104"/>
      <c r="D4255" s="104"/>
      <c r="E4255" s="104"/>
      <c r="F4255" s="47"/>
      <c r="G4255" s="104"/>
      <c r="H4255" s="52" t="s">
        <v>1926</v>
      </c>
      <c r="I4255" s="52" t="s">
        <v>1364</v>
      </c>
      <c r="J4255" s="79">
        <v>27000</v>
      </c>
      <c r="K4255" s="79"/>
      <c r="L4255" s="79">
        <v>19000</v>
      </c>
      <c r="M4255" s="63"/>
      <c r="N4255" s="79">
        <v>18678.259999999998</v>
      </c>
    </row>
    <row r="4256" spans="1:15">
      <c r="A4256" s="50"/>
      <c r="B4256" s="52"/>
      <c r="C4256" s="115"/>
      <c r="D4256" s="115"/>
      <c r="E4256" s="115"/>
      <c r="F4256" s="77"/>
      <c r="G4256" s="115"/>
      <c r="H4256" s="54"/>
      <c r="I4256" s="54" t="s">
        <v>734</v>
      </c>
      <c r="J4256" s="79">
        <v>0</v>
      </c>
      <c r="K4256" s="79"/>
      <c r="L4256" s="79">
        <v>0</v>
      </c>
      <c r="M4256" s="63"/>
      <c r="N4256" s="79">
        <v>0</v>
      </c>
    </row>
    <row r="4257" spans="1:14">
      <c r="A4257" s="52"/>
      <c r="B4257" s="52"/>
      <c r="C4257" s="136"/>
      <c r="D4257" s="136"/>
      <c r="E4257" s="136"/>
      <c r="F4257" s="76"/>
      <c r="G4257" s="136"/>
      <c r="H4257" s="52" t="s">
        <v>1927</v>
      </c>
      <c r="I4257" s="52" t="s">
        <v>818</v>
      </c>
      <c r="J4257" s="79">
        <v>3100</v>
      </c>
      <c r="K4257" s="79"/>
      <c r="L4257" s="79">
        <v>3000</v>
      </c>
      <c r="M4257" s="63"/>
      <c r="N4257" s="79">
        <v>2929.29</v>
      </c>
    </row>
    <row r="4258" spans="1:14">
      <c r="A4258" s="54"/>
      <c r="B4258" s="54"/>
      <c r="C4258" s="41"/>
      <c r="D4258" s="41"/>
      <c r="E4258" s="41"/>
      <c r="F4258" s="75"/>
      <c r="G4258" s="41"/>
      <c r="H4258" s="52"/>
      <c r="I4258" s="16"/>
      <c r="J4258" s="79">
        <v>0</v>
      </c>
      <c r="K4258" s="79"/>
      <c r="L4258" s="79">
        <v>0</v>
      </c>
      <c r="M4258" s="63"/>
      <c r="N4258" s="79">
        <v>0</v>
      </c>
    </row>
    <row r="4259" spans="1:14">
      <c r="A4259" s="52"/>
      <c r="B4259" s="52"/>
      <c r="C4259" s="41"/>
      <c r="D4259" s="41"/>
      <c r="E4259" s="41"/>
      <c r="F4259" s="75"/>
      <c r="G4259" s="41"/>
      <c r="H4259" s="52" t="s">
        <v>1526</v>
      </c>
      <c r="I4259" s="52" t="s">
        <v>421</v>
      </c>
      <c r="J4259" s="79">
        <v>153900</v>
      </c>
      <c r="K4259" s="79"/>
      <c r="L4259" s="79">
        <v>125000</v>
      </c>
      <c r="M4259" s="63"/>
      <c r="N4259" s="79">
        <v>146598.07999999999</v>
      </c>
    </row>
    <row r="4260" spans="1:14">
      <c r="A4260" s="52"/>
      <c r="C4260" s="41"/>
      <c r="D4260" s="41"/>
      <c r="E4260" s="41"/>
      <c r="F4260" s="75"/>
      <c r="G4260" s="41"/>
      <c r="H4260" s="52"/>
      <c r="I4260" s="16"/>
      <c r="J4260" s="79">
        <v>0</v>
      </c>
      <c r="K4260" s="79"/>
      <c r="L4260" s="79">
        <v>0</v>
      </c>
      <c r="M4260" s="63"/>
      <c r="N4260" s="79">
        <v>0</v>
      </c>
    </row>
    <row r="4261" spans="1:14">
      <c r="A4261" s="52"/>
      <c r="B4261" s="52"/>
      <c r="C4261" s="41"/>
      <c r="D4261" s="41"/>
      <c r="E4261" s="41"/>
      <c r="F4261" s="75"/>
      <c r="G4261" s="41"/>
      <c r="H4261" s="52" t="s">
        <v>1459</v>
      </c>
      <c r="I4261" s="52" t="s">
        <v>481</v>
      </c>
      <c r="J4261" s="79">
        <v>30000</v>
      </c>
      <c r="K4261" s="79"/>
      <c r="L4261" s="79">
        <v>22000</v>
      </c>
      <c r="M4261" s="63"/>
      <c r="N4261" s="79">
        <v>14241.65</v>
      </c>
    </row>
    <row r="4262" spans="1:14">
      <c r="A4262" s="52"/>
      <c r="C4262" s="41"/>
      <c r="D4262" s="41"/>
      <c r="E4262" s="41"/>
      <c r="F4262" s="75"/>
      <c r="G4262" s="41"/>
      <c r="H4262" s="56"/>
      <c r="I4262" s="52"/>
      <c r="J4262" s="79">
        <v>0</v>
      </c>
      <c r="K4262" s="79"/>
      <c r="L4262" s="79">
        <v>0</v>
      </c>
      <c r="M4262" s="63"/>
      <c r="N4262" s="79">
        <v>0</v>
      </c>
    </row>
    <row r="4263" spans="1:14">
      <c r="A4263" s="52"/>
      <c r="B4263" s="52"/>
      <c r="C4263" s="41"/>
      <c r="D4263" s="41"/>
      <c r="E4263" s="41"/>
      <c r="F4263" s="75"/>
      <c r="G4263" s="41"/>
      <c r="H4263" s="50" t="s">
        <v>1468</v>
      </c>
      <c r="I4263" s="52" t="s">
        <v>482</v>
      </c>
      <c r="J4263" s="79">
        <v>21000</v>
      </c>
      <c r="K4263" s="79"/>
      <c r="L4263" s="79">
        <v>21000</v>
      </c>
      <c r="M4263" s="63"/>
      <c r="N4263" s="79">
        <v>0</v>
      </c>
    </row>
    <row r="4264" spans="1:14">
      <c r="A4264" s="52"/>
      <c r="B4264" s="52"/>
      <c r="C4264" s="41"/>
      <c r="D4264" s="41"/>
      <c r="E4264" s="41"/>
      <c r="F4264" s="75"/>
      <c r="G4264" s="41"/>
      <c r="H4264" s="50"/>
      <c r="I4264" s="52"/>
      <c r="J4264" s="41"/>
      <c r="K4264" s="41"/>
      <c r="L4264" s="41"/>
      <c r="M4264" s="41"/>
      <c r="N4264" s="79"/>
    </row>
    <row r="4265" spans="1:14">
      <c r="A4265" s="52"/>
      <c r="B4265" s="52"/>
      <c r="C4265" s="41"/>
      <c r="D4265" s="41"/>
      <c r="E4265" s="41"/>
      <c r="F4265" s="75"/>
      <c r="G4265" s="41"/>
      <c r="H4265" s="50"/>
      <c r="I4265" s="52"/>
      <c r="J4265" s="41"/>
      <c r="K4265" s="41"/>
      <c r="L4265" s="41"/>
      <c r="M4265" s="41"/>
      <c r="N4265" s="83"/>
    </row>
    <row r="4266" spans="1:14">
      <c r="A4266" s="50">
        <v>2142</v>
      </c>
      <c r="B4266" s="52" t="s">
        <v>855</v>
      </c>
      <c r="C4266" s="73">
        <f>SUM(C4268:C4272)</f>
        <v>2145000</v>
      </c>
      <c r="D4266" s="73"/>
      <c r="E4266" s="73">
        <f>SUM(E4268:E4272)</f>
        <v>2050000</v>
      </c>
      <c r="F4266" s="63"/>
      <c r="G4266" s="73">
        <f>SUM(G4268:G4272)</f>
        <v>2712732.4</v>
      </c>
      <c r="H4266" s="50" t="s">
        <v>1666</v>
      </c>
      <c r="I4266" s="52" t="s">
        <v>855</v>
      </c>
      <c r="J4266" s="41">
        <f>SUM(J4268:J4270)</f>
        <v>1500</v>
      </c>
      <c r="K4266" s="41"/>
      <c r="L4266" s="41">
        <f>SUM(L4268:L4270)</f>
        <v>5000</v>
      </c>
      <c r="M4266" s="63"/>
      <c r="N4266" s="41">
        <f>SUM(N4268:N4270)</f>
        <v>2154</v>
      </c>
    </row>
    <row r="4267" spans="1:14">
      <c r="A4267" s="157" t="s">
        <v>12</v>
      </c>
      <c r="B4267" s="157" t="s">
        <v>994</v>
      </c>
      <c r="C4267" s="176" t="s">
        <v>660</v>
      </c>
      <c r="D4267" s="131"/>
      <c r="E4267" s="176" t="s">
        <v>7</v>
      </c>
      <c r="F4267" s="158"/>
      <c r="G4267" s="176" t="s">
        <v>7</v>
      </c>
      <c r="H4267" s="157" t="s">
        <v>12</v>
      </c>
      <c r="I4267" s="157" t="s">
        <v>994</v>
      </c>
      <c r="J4267" s="176" t="s">
        <v>660</v>
      </c>
      <c r="K4267" s="131"/>
      <c r="L4267" s="176" t="s">
        <v>7</v>
      </c>
      <c r="M4267" s="158"/>
      <c r="N4267" s="176" t="s">
        <v>7</v>
      </c>
    </row>
    <row r="4268" spans="1:14">
      <c r="A4268" s="50" t="s">
        <v>1916</v>
      </c>
      <c r="B4268" s="16" t="s">
        <v>856</v>
      </c>
      <c r="C4268" s="79">
        <v>1800000</v>
      </c>
      <c r="D4268" s="79"/>
      <c r="E4268" s="132">
        <v>1750000</v>
      </c>
      <c r="F4268" s="63"/>
      <c r="G4268" s="79">
        <v>2427973.04</v>
      </c>
      <c r="H4268" s="50" t="s">
        <v>1503</v>
      </c>
      <c r="I4268" s="16" t="s">
        <v>1017</v>
      </c>
      <c r="J4268" s="79">
        <v>0</v>
      </c>
      <c r="K4268" s="79"/>
      <c r="L4268" s="79">
        <v>3500</v>
      </c>
      <c r="M4268" s="63"/>
      <c r="N4268" s="79">
        <v>1654</v>
      </c>
    </row>
    <row r="4269" spans="1:14">
      <c r="A4269" s="62"/>
      <c r="C4269" s="79">
        <v>0</v>
      </c>
      <c r="D4269" s="79"/>
      <c r="E4269" s="132">
        <v>0</v>
      </c>
      <c r="F4269" s="63"/>
      <c r="G4269" s="79">
        <v>0</v>
      </c>
      <c r="H4269" s="62"/>
      <c r="I4269" s="16" t="s">
        <v>1018</v>
      </c>
      <c r="J4269" s="79">
        <v>0</v>
      </c>
      <c r="K4269" s="79"/>
      <c r="L4269" s="79">
        <v>0</v>
      </c>
      <c r="M4269" s="63"/>
      <c r="N4269" s="79">
        <v>0</v>
      </c>
    </row>
    <row r="4270" spans="1:14">
      <c r="A4270" s="50" t="s">
        <v>997</v>
      </c>
      <c r="B4270" s="16" t="s">
        <v>857</v>
      </c>
      <c r="C4270" s="79">
        <v>150000</v>
      </c>
      <c r="D4270" s="79"/>
      <c r="E4270" s="132">
        <v>300000</v>
      </c>
      <c r="F4270" s="63"/>
      <c r="G4270" s="79">
        <v>284759.36</v>
      </c>
      <c r="H4270" s="50" t="s">
        <v>1468</v>
      </c>
      <c r="I4270" s="16" t="s">
        <v>1910</v>
      </c>
      <c r="J4270" s="79">
        <v>1500</v>
      </c>
      <c r="K4270" s="79"/>
      <c r="L4270" s="79">
        <v>1500</v>
      </c>
      <c r="M4270" s="63"/>
      <c r="N4270" s="79">
        <v>500</v>
      </c>
    </row>
    <row r="4271" spans="1:14">
      <c r="A4271" s="50"/>
      <c r="C4271" s="79"/>
      <c r="D4271" s="79"/>
      <c r="E4271" s="132"/>
      <c r="F4271" s="63"/>
      <c r="G4271" s="79"/>
      <c r="H4271" s="50"/>
      <c r="I4271" s="16"/>
      <c r="J4271" s="79"/>
      <c r="K4271" s="79"/>
      <c r="L4271" s="79"/>
      <c r="M4271" s="63"/>
      <c r="N4271" s="79"/>
    </row>
    <row r="4272" spans="1:14">
      <c r="A4272" s="50" t="s">
        <v>1287</v>
      </c>
      <c r="B4272" s="16" t="s">
        <v>732</v>
      </c>
      <c r="C4272" s="132">
        <v>195000</v>
      </c>
      <c r="D4272" s="132"/>
      <c r="E4272" s="132"/>
      <c r="F4272" s="63"/>
      <c r="G4272" s="132"/>
      <c r="I4272" s="16"/>
      <c r="J4272" s="41"/>
      <c r="K4272" s="41"/>
      <c r="L4272" s="41"/>
      <c r="M4272" s="41"/>
      <c r="N4272" s="79">
        <v>0</v>
      </c>
    </row>
    <row r="4273" spans="1:14">
      <c r="A4273" s="54"/>
      <c r="B4273" s="54" t="s">
        <v>733</v>
      </c>
      <c r="C4273" s="136"/>
      <c r="D4273" s="136"/>
      <c r="E4273" s="136"/>
      <c r="F4273" s="76"/>
      <c r="G4273" s="136"/>
      <c r="H4273" s="54"/>
      <c r="I4273" s="54"/>
      <c r="J4273" s="136"/>
      <c r="K4273" s="136"/>
      <c r="L4273" s="136"/>
      <c r="M4273" s="136"/>
      <c r="N4273" s="83"/>
    </row>
    <row r="4274" spans="1:14">
      <c r="A4274" s="54"/>
      <c r="B4274" s="54"/>
      <c r="C4274" s="136"/>
      <c r="D4274" s="136"/>
      <c r="E4274" s="136"/>
      <c r="F4274" s="76"/>
      <c r="G4274" s="136"/>
      <c r="H4274" s="54"/>
      <c r="I4274" s="54"/>
      <c r="J4274" s="136"/>
      <c r="K4274" s="136"/>
      <c r="L4274" s="136"/>
      <c r="M4274" s="136"/>
      <c r="N4274" s="83"/>
    </row>
    <row r="4275" spans="1:14">
      <c r="A4275" s="112">
        <v>2143</v>
      </c>
      <c r="B4275" s="16" t="s">
        <v>311</v>
      </c>
      <c r="C4275" s="54">
        <f>SUM(C4277:C4279)</f>
        <v>781300</v>
      </c>
      <c r="D4275" s="54"/>
      <c r="E4275" s="54">
        <f>SUM(E4277:E4279)</f>
        <v>340000</v>
      </c>
      <c r="F4275" s="63"/>
      <c r="G4275" s="54">
        <f>SUM(G4277:G4279)</f>
        <v>495281.3</v>
      </c>
      <c r="H4275" s="112">
        <v>7143</v>
      </c>
      <c r="I4275" s="16" t="s">
        <v>311</v>
      </c>
      <c r="J4275" s="136">
        <f>SUM(J4277:J4281)</f>
        <v>276000</v>
      </c>
      <c r="K4275" s="136"/>
      <c r="L4275" s="136">
        <f>SUM(L4277:L4281)</f>
        <v>234000</v>
      </c>
      <c r="M4275" s="63"/>
      <c r="N4275" s="136">
        <f>SUM(N4277:N4281)</f>
        <v>245788.91</v>
      </c>
    </row>
    <row r="4276" spans="1:14">
      <c r="A4276" s="157" t="s">
        <v>12</v>
      </c>
      <c r="B4276" s="157" t="s">
        <v>994</v>
      </c>
      <c r="C4276" s="176" t="s">
        <v>660</v>
      </c>
      <c r="D4276" s="131"/>
      <c r="E4276" s="176" t="s">
        <v>7</v>
      </c>
      <c r="F4276" s="158"/>
      <c r="G4276" s="176" t="s">
        <v>7</v>
      </c>
      <c r="H4276" s="157" t="s">
        <v>12</v>
      </c>
      <c r="I4276" s="157" t="s">
        <v>994</v>
      </c>
      <c r="J4276" s="176" t="s">
        <v>660</v>
      </c>
      <c r="K4276" s="131"/>
      <c r="L4276" s="176" t="s">
        <v>7</v>
      </c>
      <c r="M4276" s="158"/>
      <c r="N4276" s="176" t="s">
        <v>7</v>
      </c>
    </row>
    <row r="4277" spans="1:14">
      <c r="A4277" s="56" t="s">
        <v>997</v>
      </c>
      <c r="B4277" s="16" t="s">
        <v>410</v>
      </c>
      <c r="C4277" s="79">
        <v>750000</v>
      </c>
      <c r="D4277" s="79"/>
      <c r="E4277" s="132">
        <v>300000</v>
      </c>
      <c r="F4277" s="63"/>
      <c r="G4277" s="79">
        <v>463243.3</v>
      </c>
      <c r="H4277" s="56" t="s">
        <v>276</v>
      </c>
      <c r="I4277" s="16" t="s">
        <v>1911</v>
      </c>
      <c r="J4277" s="79">
        <v>260000</v>
      </c>
      <c r="K4277" s="79"/>
      <c r="L4277" s="79">
        <v>220000</v>
      </c>
      <c r="M4277" s="63"/>
      <c r="N4277" s="79">
        <v>227808</v>
      </c>
    </row>
    <row r="4278" spans="1:14">
      <c r="A4278" s="112"/>
      <c r="B4278" s="54"/>
      <c r="C4278" s="79">
        <v>0</v>
      </c>
      <c r="D4278" s="79"/>
      <c r="E4278" s="132">
        <v>0</v>
      </c>
      <c r="F4278" s="63"/>
      <c r="G4278" s="79">
        <v>0</v>
      </c>
      <c r="H4278" s="112"/>
      <c r="I4278" s="54"/>
      <c r="J4278" s="79">
        <v>0</v>
      </c>
      <c r="K4278" s="79"/>
      <c r="L4278" s="79">
        <v>0</v>
      </c>
      <c r="M4278" s="63"/>
      <c r="N4278" s="79">
        <v>0</v>
      </c>
    </row>
    <row r="4279" spans="1:14">
      <c r="A4279" s="50" t="s">
        <v>1287</v>
      </c>
      <c r="B4279" s="16" t="s">
        <v>411</v>
      </c>
      <c r="C4279" s="79">
        <v>31300</v>
      </c>
      <c r="D4279" s="79"/>
      <c r="E4279" s="132">
        <v>40000</v>
      </c>
      <c r="F4279" s="63"/>
      <c r="G4279" s="79">
        <v>32038</v>
      </c>
      <c r="H4279" s="50" t="s">
        <v>486</v>
      </c>
      <c r="I4279" s="16" t="s">
        <v>1342</v>
      </c>
      <c r="J4279" s="79">
        <v>9000</v>
      </c>
      <c r="K4279" s="79"/>
      <c r="L4279" s="79">
        <v>7000</v>
      </c>
      <c r="M4279" s="63"/>
      <c r="N4279" s="79">
        <v>8840.91</v>
      </c>
    </row>
    <row r="4280" spans="1:14">
      <c r="A4280" s="50"/>
      <c r="C4280" s="104"/>
      <c r="D4280" s="104"/>
      <c r="E4280" s="104"/>
      <c r="F4280" s="47"/>
      <c r="G4280" s="104"/>
      <c r="H4280" s="50"/>
      <c r="I4280" s="16"/>
      <c r="J4280" s="79">
        <v>0</v>
      </c>
      <c r="K4280" s="79"/>
      <c r="L4280" s="79">
        <v>0</v>
      </c>
      <c r="M4280" s="63"/>
      <c r="N4280" s="79">
        <v>0</v>
      </c>
    </row>
    <row r="4281" spans="1:14">
      <c r="A4281" s="50"/>
      <c r="C4281" s="41"/>
      <c r="D4281" s="41"/>
      <c r="E4281" s="41"/>
      <c r="F4281" s="75"/>
      <c r="G4281" s="41"/>
      <c r="H4281" s="50" t="s">
        <v>1110</v>
      </c>
      <c r="I4281" s="52" t="s">
        <v>1912</v>
      </c>
      <c r="J4281" s="79">
        <v>7000</v>
      </c>
      <c r="K4281" s="79"/>
      <c r="L4281" s="79">
        <v>7000</v>
      </c>
      <c r="M4281" s="63"/>
      <c r="N4281" s="79">
        <v>9140</v>
      </c>
    </row>
    <row r="4282" spans="1:14">
      <c r="A4282" s="50"/>
      <c r="C4282" s="41"/>
      <c r="D4282" s="41"/>
      <c r="E4282" s="41"/>
      <c r="F4282" s="75"/>
      <c r="G4282" s="41"/>
      <c r="H4282" s="50"/>
      <c r="I4282" s="16"/>
      <c r="J4282" s="41">
        <v>0</v>
      </c>
      <c r="K4282" s="41"/>
      <c r="L4282" s="41">
        <v>0</v>
      </c>
      <c r="M4282" s="41"/>
      <c r="N4282" s="79">
        <v>0</v>
      </c>
    </row>
    <row r="4283" spans="1:14">
      <c r="C4283" s="132"/>
      <c r="D4283" s="132"/>
      <c r="E4283" s="132"/>
      <c r="F4283" s="63"/>
      <c r="G4283" s="132"/>
      <c r="I4283" s="16"/>
      <c r="J4283" s="41"/>
      <c r="K4283" s="41"/>
      <c r="L4283" s="41"/>
      <c r="M4283" s="41"/>
      <c r="N4283" s="83"/>
    </row>
    <row r="4284" spans="1:14">
      <c r="A4284" s="50" t="s">
        <v>1019</v>
      </c>
      <c r="B4284" s="16" t="s">
        <v>1020</v>
      </c>
      <c r="C4284" s="79">
        <f>SUM(C4286:C4292)</f>
        <v>420000</v>
      </c>
      <c r="D4284" s="79"/>
      <c r="E4284" s="79">
        <f>SUM(E4286:E4292)</f>
        <v>266000</v>
      </c>
      <c r="F4284" s="63"/>
      <c r="G4284" s="79">
        <f>SUM(G4286:G4292)</f>
        <v>406385.83999999997</v>
      </c>
      <c r="H4284" s="56" t="s">
        <v>1021</v>
      </c>
      <c r="I4284" s="16" t="s">
        <v>1020</v>
      </c>
      <c r="J4284" s="41">
        <f>SUM(J4286:J4290)</f>
        <v>215000</v>
      </c>
      <c r="K4284" s="41"/>
      <c r="L4284" s="41">
        <f>SUM(L4286:L4290)</f>
        <v>215000</v>
      </c>
      <c r="M4284" s="63"/>
      <c r="N4284" s="41">
        <f>SUM(N4286:N4290)</f>
        <v>208516.4</v>
      </c>
    </row>
    <row r="4285" spans="1:14">
      <c r="A4285" s="157" t="s">
        <v>12</v>
      </c>
      <c r="B4285" s="157" t="s">
        <v>994</v>
      </c>
      <c r="C4285" s="176" t="s">
        <v>660</v>
      </c>
      <c r="D4285" s="131"/>
      <c r="E4285" s="176" t="s">
        <v>7</v>
      </c>
      <c r="F4285" s="158"/>
      <c r="G4285" s="176" t="s">
        <v>7</v>
      </c>
      <c r="H4285" s="157" t="s">
        <v>12</v>
      </c>
      <c r="I4285" s="157" t="s">
        <v>994</v>
      </c>
      <c r="J4285" s="176" t="s">
        <v>660</v>
      </c>
      <c r="K4285" s="131"/>
      <c r="L4285" s="176" t="s">
        <v>7</v>
      </c>
      <c r="M4285" s="158"/>
      <c r="N4285" s="176" t="s">
        <v>7</v>
      </c>
    </row>
    <row r="4286" spans="1:14">
      <c r="A4286" s="50" t="s">
        <v>1287</v>
      </c>
      <c r="B4286" s="52" t="s">
        <v>418</v>
      </c>
      <c r="C4286" s="79">
        <v>120000</v>
      </c>
      <c r="D4286" s="79"/>
      <c r="E4286" s="132">
        <v>120000</v>
      </c>
      <c r="F4286" s="63"/>
      <c r="G4286" s="79">
        <v>78540.84</v>
      </c>
      <c r="H4286" s="50" t="s">
        <v>1925</v>
      </c>
      <c r="I4286" s="16" t="s">
        <v>1363</v>
      </c>
      <c r="J4286" s="79">
        <v>5000</v>
      </c>
      <c r="K4286" s="79"/>
      <c r="L4286" s="79">
        <v>5000</v>
      </c>
      <c r="M4286" s="63"/>
      <c r="N4286" s="79"/>
    </row>
    <row r="4287" spans="1:14">
      <c r="C4287" s="79">
        <v>0</v>
      </c>
      <c r="D4287" s="79"/>
      <c r="E4287" s="132">
        <v>0</v>
      </c>
      <c r="F4287" s="63"/>
      <c r="G4287" s="79">
        <v>0</v>
      </c>
      <c r="I4287" s="16"/>
      <c r="J4287" s="79">
        <v>0</v>
      </c>
      <c r="K4287" s="79"/>
      <c r="L4287" s="79">
        <v>0</v>
      </c>
      <c r="M4287" s="63"/>
      <c r="N4287" s="79">
        <v>0</v>
      </c>
    </row>
    <row r="4288" spans="1:14">
      <c r="A4288" s="50" t="s">
        <v>379</v>
      </c>
      <c r="B4288" s="16" t="s">
        <v>1022</v>
      </c>
      <c r="C4288" s="79">
        <v>100000</v>
      </c>
      <c r="D4288" s="79"/>
      <c r="E4288" s="132">
        <v>46000</v>
      </c>
      <c r="F4288" s="63"/>
      <c r="G4288" s="79">
        <v>43054</v>
      </c>
      <c r="H4288" s="50" t="s">
        <v>1278</v>
      </c>
      <c r="I4288" s="16" t="s">
        <v>561</v>
      </c>
      <c r="J4288" s="79">
        <v>10000</v>
      </c>
      <c r="K4288" s="79"/>
      <c r="L4288" s="79">
        <v>10000</v>
      </c>
      <c r="M4288" s="63"/>
      <c r="N4288" s="79">
        <v>16382</v>
      </c>
    </row>
    <row r="4289" spans="1:14">
      <c r="A4289" s="50"/>
      <c r="C4289" s="79">
        <v>0</v>
      </c>
      <c r="D4289" s="79"/>
      <c r="E4289" s="132">
        <v>0</v>
      </c>
      <c r="F4289" s="63"/>
      <c r="G4289" s="79">
        <v>0</v>
      </c>
      <c r="I4289" s="16"/>
      <c r="J4289" s="79">
        <v>0</v>
      </c>
      <c r="K4289" s="79"/>
      <c r="L4289" s="79">
        <v>0</v>
      </c>
      <c r="M4289" s="63"/>
      <c r="N4289" s="79">
        <v>0</v>
      </c>
    </row>
    <row r="4290" spans="1:14">
      <c r="A4290" s="56" t="s">
        <v>1485</v>
      </c>
      <c r="B4290" s="54" t="s">
        <v>1486</v>
      </c>
      <c r="C4290" s="79">
        <v>100000</v>
      </c>
      <c r="D4290" s="79"/>
      <c r="E4290" s="132">
        <v>0</v>
      </c>
      <c r="F4290" s="63"/>
      <c r="G4290" s="79">
        <v>200000</v>
      </c>
      <c r="H4290" s="50" t="s">
        <v>1459</v>
      </c>
      <c r="I4290" s="16" t="s">
        <v>398</v>
      </c>
      <c r="J4290" s="79">
        <v>200000</v>
      </c>
      <c r="K4290" s="79"/>
      <c r="L4290" s="79">
        <v>200000</v>
      </c>
      <c r="M4290" s="63"/>
      <c r="N4290" s="79">
        <v>192134.39999999999</v>
      </c>
    </row>
    <row r="4291" spans="1:14">
      <c r="A4291" s="56"/>
      <c r="B4291" s="54"/>
      <c r="C4291" s="79"/>
      <c r="D4291" s="79"/>
      <c r="E4291" s="132"/>
      <c r="F4291" s="63"/>
      <c r="G4291" s="79"/>
      <c r="I4291" s="16" t="s">
        <v>397</v>
      </c>
      <c r="J4291" s="41"/>
      <c r="K4291" s="41"/>
      <c r="L4291" s="41"/>
      <c r="M4291" s="41"/>
      <c r="N4291" s="83">
        <v>0</v>
      </c>
    </row>
    <row r="4292" spans="1:14">
      <c r="A4292" s="52" t="s">
        <v>2027</v>
      </c>
      <c r="B4292" s="52" t="s">
        <v>627</v>
      </c>
      <c r="C4292" s="79">
        <v>100000</v>
      </c>
      <c r="D4292" s="79"/>
      <c r="E4292" s="132">
        <v>100000</v>
      </c>
      <c r="F4292" s="63"/>
      <c r="G4292" s="79">
        <v>84791</v>
      </c>
      <c r="I4292" s="16"/>
      <c r="J4292" s="41"/>
      <c r="K4292" s="41"/>
      <c r="L4292" s="41"/>
      <c r="M4292" s="41"/>
      <c r="N4292" s="83"/>
    </row>
    <row r="4293" spans="1:14">
      <c r="A4293" s="52"/>
      <c r="B4293" s="52"/>
      <c r="C4293" s="41"/>
      <c r="D4293" s="41"/>
      <c r="E4293" s="41"/>
      <c r="F4293" s="75"/>
      <c r="G4293" s="41"/>
      <c r="I4293" s="16"/>
      <c r="J4293" s="41"/>
      <c r="K4293" s="41"/>
      <c r="L4293" s="41"/>
      <c r="M4293" s="41"/>
      <c r="N4293" s="83"/>
    </row>
    <row r="4294" spans="1:14">
      <c r="A4294" s="52"/>
      <c r="B4294" s="52"/>
      <c r="C4294" s="41"/>
      <c r="D4294" s="41"/>
      <c r="E4294" s="41"/>
      <c r="F4294" s="75"/>
      <c r="G4294" s="41"/>
      <c r="I4294" s="16"/>
      <c r="J4294" s="41"/>
      <c r="K4294" s="41"/>
      <c r="L4294" s="41"/>
      <c r="M4294" s="41"/>
      <c r="N4294" s="83"/>
    </row>
    <row r="4295" spans="1:14">
      <c r="A4295" s="50" t="s">
        <v>208</v>
      </c>
      <c r="B4295" s="16" t="s">
        <v>209</v>
      </c>
      <c r="C4295" s="79">
        <f>SUM(C4297)</f>
        <v>10000</v>
      </c>
      <c r="D4295" s="79"/>
      <c r="E4295" s="79">
        <f>SUM(E4297)</f>
        <v>30000</v>
      </c>
      <c r="F4295" s="63"/>
      <c r="G4295" s="79">
        <f>SUM(G4297)</f>
        <v>26500</v>
      </c>
      <c r="I4295" s="16"/>
      <c r="J4295" s="41"/>
      <c r="K4295" s="41"/>
      <c r="L4295" s="41"/>
      <c r="M4295" s="41"/>
      <c r="N4295" s="83"/>
    </row>
    <row r="4296" spans="1:14">
      <c r="A4296" s="157" t="s">
        <v>12</v>
      </c>
      <c r="B4296" s="157" t="s">
        <v>994</v>
      </c>
      <c r="C4296" s="176" t="s">
        <v>660</v>
      </c>
      <c r="D4296" s="131"/>
      <c r="E4296" s="176" t="s">
        <v>7</v>
      </c>
      <c r="F4296" s="158"/>
      <c r="G4296" s="176" t="s">
        <v>7</v>
      </c>
      <c r="I4296" s="16"/>
      <c r="J4296" s="41"/>
      <c r="K4296" s="41"/>
      <c r="L4296" s="41"/>
      <c r="M4296" s="41"/>
      <c r="N4296" s="83"/>
    </row>
    <row r="4297" spans="1:14">
      <c r="A4297" s="50" t="s">
        <v>1288</v>
      </c>
      <c r="B4297" s="16" t="s">
        <v>310</v>
      </c>
      <c r="C4297" s="79">
        <v>10000</v>
      </c>
      <c r="D4297" s="79"/>
      <c r="E4297" s="132">
        <v>30000</v>
      </c>
      <c r="F4297" s="63"/>
      <c r="G4297" s="79">
        <v>26500</v>
      </c>
      <c r="I4297" s="16"/>
      <c r="J4297" s="41"/>
      <c r="K4297" s="41"/>
      <c r="L4297" s="41"/>
      <c r="M4297" s="41"/>
      <c r="N4297" s="83"/>
    </row>
    <row r="4298" spans="1:14">
      <c r="A4298" s="50"/>
      <c r="C4298" s="132"/>
      <c r="D4298" s="132"/>
      <c r="E4298" s="132"/>
      <c r="F4298" s="63"/>
      <c r="G4298" s="132"/>
      <c r="I4298" s="16"/>
      <c r="J4298" s="41"/>
      <c r="K4298" s="41"/>
      <c r="L4298" s="41"/>
      <c r="M4298" s="41"/>
      <c r="N4298" s="83"/>
    </row>
    <row r="4299" spans="1:14">
      <c r="A4299" s="52" t="s">
        <v>865</v>
      </c>
      <c r="B4299" s="52" t="s">
        <v>412</v>
      </c>
      <c r="C4299" s="79">
        <f>SUM(C4301:C4309)</f>
        <v>2332000</v>
      </c>
      <c r="D4299" s="79"/>
      <c r="E4299" s="79">
        <f>SUM(E4301:E4309)</f>
        <v>2240000</v>
      </c>
      <c r="F4299" s="63"/>
      <c r="G4299" s="79">
        <f>SUM(G4301:G4309)</f>
        <v>2322907.5</v>
      </c>
      <c r="H4299" s="110">
        <v>749</v>
      </c>
      <c r="I4299" s="52" t="s">
        <v>412</v>
      </c>
      <c r="J4299" s="41">
        <f>SUM(J4301:J4332)</f>
        <v>5724500</v>
      </c>
      <c r="K4299" s="41"/>
      <c r="L4299" s="41">
        <f>SUM(L4301:L4332)</f>
        <v>5530900</v>
      </c>
      <c r="M4299" s="63"/>
      <c r="N4299" s="41">
        <f>SUM(N4301:N4332)</f>
        <v>5546722.5200000005</v>
      </c>
    </row>
    <row r="4300" spans="1:14">
      <c r="A4300" s="157" t="s">
        <v>12</v>
      </c>
      <c r="B4300" s="157" t="s">
        <v>994</v>
      </c>
      <c r="C4300" s="176" t="s">
        <v>660</v>
      </c>
      <c r="D4300" s="131"/>
      <c r="E4300" s="176" t="s">
        <v>7</v>
      </c>
      <c r="F4300" s="158"/>
      <c r="G4300" s="176" t="s">
        <v>7</v>
      </c>
      <c r="H4300" s="157" t="s">
        <v>12</v>
      </c>
      <c r="I4300" s="157" t="s">
        <v>994</v>
      </c>
      <c r="J4300" s="176" t="s">
        <v>660</v>
      </c>
      <c r="K4300" s="131"/>
      <c r="L4300" s="176" t="s">
        <v>7</v>
      </c>
      <c r="M4300" s="158"/>
      <c r="N4300" s="176" t="s">
        <v>7</v>
      </c>
    </row>
    <row r="4301" spans="1:14">
      <c r="A4301" s="52" t="s">
        <v>1916</v>
      </c>
      <c r="B4301" s="52" t="s">
        <v>413</v>
      </c>
      <c r="C4301" s="79">
        <v>5000</v>
      </c>
      <c r="D4301" s="79"/>
      <c r="E4301" s="132">
        <v>25000</v>
      </c>
      <c r="F4301" s="63"/>
      <c r="G4301" s="79">
        <v>14290</v>
      </c>
      <c r="H4301" s="52" t="s">
        <v>1915</v>
      </c>
      <c r="I4301" s="52" t="s">
        <v>666</v>
      </c>
      <c r="J4301" s="79">
        <v>2628100</v>
      </c>
      <c r="K4301" s="79"/>
      <c r="L4301" s="79">
        <v>2596000</v>
      </c>
      <c r="M4301" s="63"/>
      <c r="N4301" s="79">
        <v>2545013.58</v>
      </c>
    </row>
    <row r="4302" spans="1:14">
      <c r="A4302" s="52"/>
      <c r="B4302" s="52"/>
      <c r="C4302" s="79">
        <v>0</v>
      </c>
      <c r="D4302" s="79"/>
      <c r="E4302" s="132">
        <v>0</v>
      </c>
      <c r="F4302" s="63"/>
      <c r="G4302" s="79">
        <v>0</v>
      </c>
      <c r="H4302" s="52"/>
      <c r="I4302" s="52"/>
      <c r="J4302" s="79">
        <v>0</v>
      </c>
      <c r="K4302" s="79"/>
      <c r="L4302" s="79">
        <v>0</v>
      </c>
      <c r="M4302" s="63"/>
      <c r="N4302" s="79">
        <v>0</v>
      </c>
    </row>
    <row r="4303" spans="1:14">
      <c r="A4303" s="50" t="s">
        <v>997</v>
      </c>
      <c r="B4303" s="16" t="s">
        <v>414</v>
      </c>
      <c r="C4303" s="79">
        <v>1100000</v>
      </c>
      <c r="D4303" s="79"/>
      <c r="E4303" s="132">
        <v>870000</v>
      </c>
      <c r="F4303" s="63"/>
      <c r="G4303" s="79">
        <v>886375.5</v>
      </c>
      <c r="H4303" s="50" t="s">
        <v>1932</v>
      </c>
      <c r="I4303" s="16" t="s">
        <v>1369</v>
      </c>
      <c r="J4303" s="79">
        <v>350000</v>
      </c>
      <c r="K4303" s="79"/>
      <c r="L4303" s="79">
        <v>400000</v>
      </c>
      <c r="M4303" s="63"/>
      <c r="N4303" s="79">
        <v>350946.73</v>
      </c>
    </row>
    <row r="4304" spans="1:14">
      <c r="A4304" s="50"/>
      <c r="B4304" s="52"/>
      <c r="C4304" s="79"/>
      <c r="D4304" s="79"/>
      <c r="E4304" s="132"/>
      <c r="F4304" s="63"/>
      <c r="G4304" s="79"/>
      <c r="H4304" s="50"/>
      <c r="I4304" s="16"/>
      <c r="J4304" s="79">
        <v>0</v>
      </c>
      <c r="K4304" s="79"/>
      <c r="L4304" s="79">
        <v>0</v>
      </c>
      <c r="M4304" s="63"/>
      <c r="N4304" s="79">
        <v>0</v>
      </c>
    </row>
    <row r="4305" spans="1:14">
      <c r="A4305" s="88" t="s">
        <v>1288</v>
      </c>
      <c r="B4305" s="52" t="s">
        <v>415</v>
      </c>
      <c r="C4305" s="79">
        <v>250000</v>
      </c>
      <c r="D4305" s="79"/>
      <c r="E4305" s="132">
        <v>345000</v>
      </c>
      <c r="F4305" s="63"/>
      <c r="G4305" s="79">
        <v>242398</v>
      </c>
      <c r="H4305" s="88" t="s">
        <v>1917</v>
      </c>
      <c r="I4305" s="52" t="s">
        <v>1193</v>
      </c>
      <c r="J4305" s="79">
        <v>242300</v>
      </c>
      <c r="K4305" s="79"/>
      <c r="L4305" s="79">
        <v>193000</v>
      </c>
      <c r="M4305" s="63"/>
      <c r="N4305" s="79">
        <v>228619.89</v>
      </c>
    </row>
    <row r="4306" spans="1:14">
      <c r="A4306" s="113"/>
      <c r="C4306" s="79">
        <v>0</v>
      </c>
      <c r="D4306" s="79"/>
      <c r="E4306" s="132">
        <v>0</v>
      </c>
      <c r="F4306" s="63"/>
      <c r="G4306" s="79">
        <v>0</v>
      </c>
      <c r="H4306" s="114"/>
      <c r="I4306" s="16"/>
      <c r="J4306" s="79">
        <v>0</v>
      </c>
      <c r="K4306" s="79"/>
      <c r="L4306" s="79">
        <v>0</v>
      </c>
      <c r="M4306" s="63"/>
      <c r="N4306" s="79">
        <v>0</v>
      </c>
    </row>
    <row r="4307" spans="1:14">
      <c r="A4307" s="88" t="s">
        <v>379</v>
      </c>
      <c r="B4307" s="52" t="s">
        <v>1440</v>
      </c>
      <c r="C4307" s="79">
        <v>75000</v>
      </c>
      <c r="D4307" s="79"/>
      <c r="E4307" s="132">
        <v>100000</v>
      </c>
      <c r="F4307" s="63"/>
      <c r="G4307" s="79">
        <v>66000</v>
      </c>
      <c r="H4307" s="88" t="s">
        <v>1918</v>
      </c>
      <c r="I4307" s="52" t="s">
        <v>1192</v>
      </c>
      <c r="J4307" s="79">
        <v>797200</v>
      </c>
      <c r="K4307" s="79"/>
      <c r="L4307" s="79">
        <v>620000</v>
      </c>
      <c r="M4307" s="63"/>
      <c r="N4307" s="79">
        <v>752100.82</v>
      </c>
    </row>
    <row r="4308" spans="1:14">
      <c r="A4308" s="33"/>
      <c r="B4308" s="33"/>
      <c r="C4308" s="79">
        <v>0</v>
      </c>
      <c r="D4308" s="79"/>
      <c r="E4308" s="132">
        <v>0</v>
      </c>
      <c r="F4308" s="63"/>
      <c r="G4308" s="79">
        <v>0</v>
      </c>
      <c r="H4308" s="113"/>
      <c r="I4308" s="16"/>
      <c r="J4308" s="79">
        <v>0</v>
      </c>
      <c r="K4308" s="79"/>
      <c r="L4308" s="79">
        <v>0</v>
      </c>
      <c r="M4308" s="63"/>
      <c r="N4308" s="79">
        <v>0</v>
      </c>
    </row>
    <row r="4309" spans="1:14">
      <c r="A4309" s="88" t="s">
        <v>386</v>
      </c>
      <c r="B4309" s="28" t="s">
        <v>1441</v>
      </c>
      <c r="C4309" s="79">
        <v>902000</v>
      </c>
      <c r="D4309" s="79"/>
      <c r="E4309" s="132">
        <v>900000</v>
      </c>
      <c r="F4309" s="63"/>
      <c r="G4309" s="79">
        <v>1113844</v>
      </c>
      <c r="H4309" s="88" t="s">
        <v>1919</v>
      </c>
      <c r="I4309" s="52" t="s">
        <v>1026</v>
      </c>
      <c r="J4309" s="79">
        <v>66500</v>
      </c>
      <c r="K4309" s="79"/>
      <c r="L4309" s="79">
        <v>66500</v>
      </c>
      <c r="M4309" s="63"/>
      <c r="N4309" s="79">
        <v>88706.22</v>
      </c>
    </row>
    <row r="4310" spans="1:14">
      <c r="C4310" s="115"/>
      <c r="D4310" s="115"/>
      <c r="E4310" s="132"/>
      <c r="F4310" s="63"/>
      <c r="G4310" s="115">
        <v>0</v>
      </c>
      <c r="H4310" s="33"/>
      <c r="I4310" s="33"/>
      <c r="J4310" s="79">
        <v>0</v>
      </c>
      <c r="K4310" s="79"/>
      <c r="L4310" s="79">
        <v>0</v>
      </c>
      <c r="M4310" s="63"/>
      <c r="N4310" s="79">
        <v>0</v>
      </c>
    </row>
    <row r="4311" spans="1:14">
      <c r="C4311" s="115"/>
      <c r="D4311" s="115"/>
      <c r="E4311" s="132"/>
      <c r="F4311" s="63"/>
      <c r="G4311" s="115"/>
      <c r="H4311" s="88" t="s">
        <v>1920</v>
      </c>
      <c r="I4311" s="28" t="s">
        <v>659</v>
      </c>
      <c r="J4311" s="79">
        <v>7700</v>
      </c>
      <c r="K4311" s="79"/>
      <c r="L4311" s="79">
        <v>8000</v>
      </c>
      <c r="M4311" s="63"/>
      <c r="N4311" s="79">
        <v>5798.86</v>
      </c>
    </row>
    <row r="4312" spans="1:14">
      <c r="A4312" s="62"/>
      <c r="C4312" s="41"/>
      <c r="D4312" s="41"/>
      <c r="E4312" s="41"/>
      <c r="F4312" s="75"/>
      <c r="G4312" s="41"/>
      <c r="H4312" s="62"/>
      <c r="I4312" s="16"/>
      <c r="J4312" s="79">
        <v>0</v>
      </c>
      <c r="K4312" s="79"/>
      <c r="L4312" s="79">
        <v>0</v>
      </c>
      <c r="M4312" s="63"/>
      <c r="N4312" s="79">
        <v>0</v>
      </c>
    </row>
    <row r="4313" spans="1:14">
      <c r="A4313" s="81"/>
      <c r="B4313" s="28"/>
      <c r="C4313" s="41"/>
      <c r="D4313" s="41"/>
      <c r="E4313" s="41"/>
      <c r="F4313" s="75"/>
      <c r="G4313" s="41"/>
      <c r="H4313" s="81" t="s">
        <v>1922</v>
      </c>
      <c r="I4313" s="28" t="s">
        <v>1913</v>
      </c>
      <c r="J4313" s="79">
        <v>55200</v>
      </c>
      <c r="K4313" s="79"/>
      <c r="L4313" s="79">
        <v>53000</v>
      </c>
      <c r="M4313" s="63"/>
      <c r="N4313" s="79">
        <v>52604.04</v>
      </c>
    </row>
    <row r="4314" spans="1:14">
      <c r="A4314" s="62"/>
      <c r="C4314" s="41" t="s">
        <v>11</v>
      </c>
      <c r="D4314" s="41"/>
      <c r="E4314" s="41"/>
      <c r="F4314" s="75"/>
      <c r="G4314" s="41" t="s">
        <v>11</v>
      </c>
      <c r="H4314" s="62"/>
      <c r="I4314" s="16"/>
      <c r="J4314" s="79">
        <v>0</v>
      </c>
      <c r="K4314" s="79"/>
      <c r="L4314" s="79">
        <v>0</v>
      </c>
      <c r="M4314" s="63"/>
      <c r="N4314" s="79">
        <v>0</v>
      </c>
    </row>
    <row r="4315" spans="1:14">
      <c r="A4315" s="88"/>
      <c r="B4315" s="52"/>
      <c r="C4315" s="41"/>
      <c r="D4315" s="41"/>
      <c r="E4315" s="41"/>
      <c r="F4315" s="75"/>
      <c r="G4315" s="41"/>
      <c r="H4315" s="88" t="s">
        <v>1923</v>
      </c>
      <c r="I4315" s="52" t="s">
        <v>1361</v>
      </c>
      <c r="J4315" s="79">
        <v>28000</v>
      </c>
      <c r="K4315" s="79"/>
      <c r="L4315" s="79">
        <v>31000</v>
      </c>
      <c r="M4315" s="63"/>
      <c r="N4315" s="79">
        <v>27771.61</v>
      </c>
    </row>
    <row r="4316" spans="1:14">
      <c r="A4316" s="52"/>
      <c r="C4316" s="41"/>
      <c r="D4316" s="41"/>
      <c r="E4316" s="41"/>
      <c r="F4316" s="75"/>
      <c r="G4316" s="41"/>
      <c r="H4316" s="52"/>
      <c r="I4316" s="16"/>
      <c r="J4316" s="79">
        <v>0</v>
      </c>
      <c r="K4316" s="79"/>
      <c r="L4316" s="79">
        <v>0</v>
      </c>
      <c r="M4316" s="63"/>
      <c r="N4316" s="79">
        <v>0</v>
      </c>
    </row>
    <row r="4317" spans="1:14">
      <c r="A4317" s="52"/>
      <c r="B4317" s="52"/>
      <c r="C4317" s="41"/>
      <c r="D4317" s="41"/>
      <c r="E4317" s="41"/>
      <c r="F4317" s="75"/>
      <c r="G4317" s="41"/>
      <c r="H4317" s="52" t="s">
        <v>1927</v>
      </c>
      <c r="I4317" s="52" t="s">
        <v>818</v>
      </c>
      <c r="J4317" s="79">
        <v>400</v>
      </c>
      <c r="K4317" s="79"/>
      <c r="L4317" s="79">
        <v>400</v>
      </c>
      <c r="M4317" s="63"/>
      <c r="N4317" s="79">
        <v>416.49</v>
      </c>
    </row>
    <row r="4318" spans="1:14">
      <c r="A4318" s="52"/>
      <c r="B4318" s="52"/>
      <c r="C4318" s="41"/>
      <c r="D4318" s="41"/>
      <c r="E4318" s="41"/>
      <c r="F4318" s="75"/>
      <c r="G4318" s="41"/>
      <c r="H4318" s="52"/>
      <c r="I4318" s="52"/>
      <c r="J4318" s="79">
        <v>0</v>
      </c>
      <c r="K4318" s="79"/>
      <c r="L4318" s="79">
        <v>0</v>
      </c>
      <c r="M4318" s="63"/>
      <c r="N4318" s="79">
        <v>0</v>
      </c>
    </row>
    <row r="4319" spans="1:14">
      <c r="A4319" s="52"/>
      <c r="B4319" s="52"/>
      <c r="C4319" s="41"/>
      <c r="D4319" s="41"/>
      <c r="E4319" s="41"/>
      <c r="F4319" s="75"/>
      <c r="G4319" s="41"/>
      <c r="H4319" s="52" t="s">
        <v>1526</v>
      </c>
      <c r="I4319" s="52" t="s">
        <v>421</v>
      </c>
      <c r="J4319" s="79">
        <v>178100</v>
      </c>
      <c r="K4319" s="79"/>
      <c r="L4319" s="79">
        <v>111000</v>
      </c>
      <c r="M4319" s="63"/>
      <c r="N4319" s="79">
        <v>169633.05</v>
      </c>
    </row>
    <row r="4320" spans="1:14">
      <c r="A4320" s="52"/>
      <c r="C4320" s="41"/>
      <c r="D4320" s="41"/>
      <c r="E4320" s="41"/>
      <c r="F4320" s="75"/>
      <c r="G4320" s="41"/>
      <c r="H4320" s="52"/>
      <c r="I4320" s="16"/>
      <c r="J4320" s="79">
        <v>0</v>
      </c>
      <c r="K4320" s="79"/>
      <c r="L4320" s="79">
        <v>0</v>
      </c>
      <c r="M4320" s="63"/>
      <c r="N4320" s="79">
        <v>0</v>
      </c>
    </row>
    <row r="4321" spans="1:14">
      <c r="A4321" s="50"/>
      <c r="C4321" s="115"/>
      <c r="D4321" s="115"/>
      <c r="E4321" s="115"/>
      <c r="F4321" s="77"/>
      <c r="G4321" s="115"/>
      <c r="H4321" s="50" t="s">
        <v>1107</v>
      </c>
      <c r="I4321" s="16" t="s">
        <v>1584</v>
      </c>
      <c r="J4321" s="79">
        <v>851000</v>
      </c>
      <c r="K4321" s="79"/>
      <c r="L4321" s="79">
        <v>900000</v>
      </c>
      <c r="M4321" s="63"/>
      <c r="N4321" s="79">
        <v>798726</v>
      </c>
    </row>
    <row r="4322" spans="1:14">
      <c r="A4322" s="50"/>
      <c r="C4322" s="115"/>
      <c r="D4322" s="115"/>
      <c r="E4322" s="115"/>
      <c r="F4322" s="77"/>
      <c r="G4322" s="115"/>
      <c r="H4322" s="50"/>
      <c r="I4322" s="16"/>
      <c r="J4322" s="79">
        <v>0</v>
      </c>
      <c r="K4322" s="79"/>
      <c r="L4322" s="79">
        <v>0</v>
      </c>
      <c r="M4322" s="63"/>
      <c r="N4322" s="79">
        <v>0</v>
      </c>
    </row>
    <row r="4323" spans="1:14">
      <c r="A4323" s="50"/>
      <c r="B4323" s="52"/>
      <c r="C4323" s="41"/>
      <c r="D4323" s="41"/>
      <c r="E4323" s="41"/>
      <c r="F4323" s="75"/>
      <c r="G4323" s="41"/>
      <c r="H4323" s="50" t="s">
        <v>970</v>
      </c>
      <c r="I4323" s="52" t="s">
        <v>1585</v>
      </c>
      <c r="J4323" s="79">
        <v>92000</v>
      </c>
      <c r="K4323" s="79"/>
      <c r="L4323" s="79">
        <v>95000</v>
      </c>
      <c r="M4323" s="63"/>
      <c r="N4323" s="79">
        <v>41458.33</v>
      </c>
    </row>
    <row r="4324" spans="1:14">
      <c r="A4324" s="50"/>
      <c r="B4324" s="52"/>
      <c r="C4324" s="41"/>
      <c r="D4324" s="41"/>
      <c r="E4324" s="41"/>
      <c r="F4324" s="75"/>
      <c r="G4324" s="41"/>
      <c r="H4324" s="50"/>
      <c r="I4324" s="52"/>
      <c r="J4324" s="79">
        <v>0</v>
      </c>
      <c r="K4324" s="79"/>
      <c r="L4324" s="79">
        <v>0</v>
      </c>
      <c r="M4324" s="63"/>
      <c r="N4324" s="79">
        <v>0</v>
      </c>
    </row>
    <row r="4325" spans="1:14">
      <c r="A4325" s="52"/>
      <c r="B4325" s="52"/>
      <c r="C4325" s="41"/>
      <c r="D4325" s="41"/>
      <c r="E4325" s="41"/>
      <c r="F4325" s="75"/>
      <c r="G4325" s="41"/>
      <c r="H4325" s="52" t="s">
        <v>1938</v>
      </c>
      <c r="I4325" s="52" t="s">
        <v>1586</v>
      </c>
      <c r="J4325" s="79">
        <v>156000</v>
      </c>
      <c r="K4325" s="79"/>
      <c r="L4325" s="79">
        <v>156000</v>
      </c>
      <c r="M4325" s="63"/>
      <c r="N4325" s="79">
        <v>251064.03</v>
      </c>
    </row>
    <row r="4326" spans="1:14">
      <c r="A4326" s="52"/>
      <c r="B4326" s="52"/>
      <c r="C4326" s="41"/>
      <c r="D4326" s="41"/>
      <c r="E4326" s="41"/>
      <c r="F4326" s="75"/>
      <c r="G4326" s="41"/>
      <c r="H4326" s="52"/>
      <c r="I4326" s="52"/>
      <c r="J4326" s="79">
        <v>0</v>
      </c>
      <c r="K4326" s="79"/>
      <c r="L4326" s="79">
        <v>0</v>
      </c>
      <c r="M4326" s="63"/>
      <c r="N4326" s="79">
        <v>0</v>
      </c>
    </row>
    <row r="4327" spans="1:14">
      <c r="A4327" s="52"/>
      <c r="B4327" s="52"/>
      <c r="C4327" s="115"/>
      <c r="D4327" s="115"/>
      <c r="E4327" s="115"/>
      <c r="F4327" s="77"/>
      <c r="G4327" s="115"/>
      <c r="H4327" s="52" t="s">
        <v>277</v>
      </c>
      <c r="I4327" s="52" t="s">
        <v>657</v>
      </c>
      <c r="J4327" s="79">
        <v>190000</v>
      </c>
      <c r="K4327" s="79"/>
      <c r="L4327" s="79">
        <v>200000</v>
      </c>
      <c r="M4327" s="63"/>
      <c r="N4327" s="79">
        <v>166944.37</v>
      </c>
    </row>
    <row r="4328" spans="1:14">
      <c r="A4328" s="52"/>
      <c r="B4328" s="52"/>
      <c r="C4328" s="115"/>
      <c r="D4328" s="115"/>
      <c r="E4328" s="115"/>
      <c r="F4328" s="77"/>
      <c r="G4328" s="115"/>
      <c r="H4328" s="52"/>
      <c r="I4328" s="52"/>
      <c r="J4328" s="79">
        <v>0</v>
      </c>
      <c r="K4328" s="79"/>
      <c r="L4328" s="79">
        <v>0</v>
      </c>
      <c r="M4328" s="63"/>
      <c r="N4328" s="79">
        <v>0</v>
      </c>
    </row>
    <row r="4329" spans="1:14">
      <c r="A4329" s="52"/>
      <c r="B4329" s="52"/>
      <c r="C4329" s="104"/>
      <c r="D4329" s="104"/>
      <c r="E4329" s="104"/>
      <c r="F4329" s="47"/>
      <c r="G4329" s="104"/>
      <c r="H4329" s="52" t="s">
        <v>1940</v>
      </c>
      <c r="I4329" s="52" t="s">
        <v>1587</v>
      </c>
      <c r="J4329" s="79">
        <v>75000</v>
      </c>
      <c r="K4329" s="79"/>
      <c r="L4329" s="79">
        <v>65000</v>
      </c>
      <c r="M4329" s="63"/>
      <c r="N4329" s="79">
        <v>61488.5</v>
      </c>
    </row>
    <row r="4330" spans="1:14">
      <c r="A4330" s="52"/>
      <c r="B4330" s="52"/>
      <c r="C4330" s="104"/>
      <c r="D4330" s="104"/>
      <c r="E4330" s="104"/>
      <c r="F4330" s="47"/>
      <c r="G4330" s="104"/>
      <c r="H4330" s="52"/>
      <c r="I4330" s="52"/>
      <c r="J4330" s="79">
        <v>0</v>
      </c>
      <c r="K4330" s="79"/>
      <c r="L4330" s="79">
        <v>0</v>
      </c>
      <c r="M4330" s="63"/>
      <c r="N4330" s="79">
        <v>0</v>
      </c>
    </row>
    <row r="4331" spans="1:14">
      <c r="C4331" s="136"/>
      <c r="D4331" s="136"/>
      <c r="E4331" s="136"/>
      <c r="F4331" s="76"/>
      <c r="G4331" s="136"/>
      <c r="H4331" s="50" t="s">
        <v>270</v>
      </c>
      <c r="I4331" s="16" t="s">
        <v>1588</v>
      </c>
      <c r="J4331" s="79">
        <v>7000</v>
      </c>
      <c r="K4331" s="79"/>
      <c r="L4331" s="79">
        <v>36000</v>
      </c>
      <c r="M4331" s="63"/>
      <c r="N4331" s="79">
        <v>5430</v>
      </c>
    </row>
    <row r="4332" spans="1:14">
      <c r="C4332" s="136"/>
      <c r="D4332" s="136"/>
      <c r="E4332" s="136"/>
      <c r="F4332" s="76"/>
      <c r="G4332" s="136"/>
      <c r="H4332" s="50"/>
      <c r="I4332" s="16"/>
      <c r="J4332" s="79">
        <v>0</v>
      </c>
      <c r="K4332" s="79"/>
      <c r="L4332" s="79">
        <v>0</v>
      </c>
      <c r="M4332" s="63"/>
      <c r="N4332" s="79"/>
    </row>
    <row r="4333" spans="1:14">
      <c r="C4333" s="136"/>
      <c r="D4333" s="136"/>
      <c r="E4333" s="136"/>
      <c r="F4333" s="76"/>
      <c r="G4333" s="136"/>
      <c r="H4333" s="50"/>
      <c r="I4333" s="16"/>
      <c r="J4333" s="79"/>
      <c r="K4333" s="79"/>
      <c r="L4333" s="79"/>
      <c r="M4333" s="63"/>
      <c r="N4333" s="79"/>
    </row>
    <row r="4334" spans="1:14">
      <c r="A4334" s="83">
        <v>47</v>
      </c>
      <c r="B4334" s="16" t="s">
        <v>1442</v>
      </c>
      <c r="C4334" s="54">
        <f>SUM(C4336:C4340)</f>
        <v>5260000</v>
      </c>
      <c r="D4334" s="54"/>
      <c r="E4334" s="54">
        <f>SUM(E4336:E4340)</f>
        <v>7465000</v>
      </c>
      <c r="F4334" s="63"/>
      <c r="G4334" s="54">
        <f>SUM(G4336:G4340)</f>
        <v>2226132.2000000002</v>
      </c>
      <c r="H4334" s="83">
        <v>97</v>
      </c>
      <c r="I4334" s="16" t="s">
        <v>1589</v>
      </c>
      <c r="J4334" s="41">
        <f>SUM(J4336:J4338)</f>
        <v>2532000</v>
      </c>
      <c r="K4334" s="41"/>
      <c r="L4334" s="41">
        <f>SUM(L4336:L4338)</f>
        <v>4805000</v>
      </c>
      <c r="M4334" s="63"/>
      <c r="N4334" s="41">
        <f>SUM(N4336:N4338)</f>
        <v>2692008.73</v>
      </c>
    </row>
    <row r="4335" spans="1:14">
      <c r="A4335" s="157" t="s">
        <v>12</v>
      </c>
      <c r="B4335" s="157" t="s">
        <v>994</v>
      </c>
      <c r="C4335" s="176" t="s">
        <v>660</v>
      </c>
      <c r="D4335" s="131"/>
      <c r="E4335" s="176" t="s">
        <v>7</v>
      </c>
      <c r="F4335" s="158"/>
      <c r="G4335" s="176" t="s">
        <v>7</v>
      </c>
      <c r="H4335" s="157" t="s">
        <v>12</v>
      </c>
      <c r="I4335" s="157" t="s">
        <v>994</v>
      </c>
      <c r="J4335" s="176" t="s">
        <v>660</v>
      </c>
      <c r="K4335" s="131"/>
      <c r="L4335" s="176" t="s">
        <v>7</v>
      </c>
      <c r="M4335" s="158"/>
      <c r="N4335" s="176" t="s">
        <v>7</v>
      </c>
    </row>
    <row r="4336" spans="1:14">
      <c r="A4336" s="52" t="s">
        <v>1216</v>
      </c>
      <c r="B4336" s="52" t="s">
        <v>1443</v>
      </c>
      <c r="C4336" s="79">
        <v>310000</v>
      </c>
      <c r="D4336" s="79"/>
      <c r="E4336" s="132">
        <v>310000</v>
      </c>
      <c r="F4336" s="63"/>
      <c r="G4336" s="79">
        <v>0</v>
      </c>
      <c r="H4336" s="52" t="s">
        <v>1915</v>
      </c>
      <c r="I4336" s="52" t="s">
        <v>1590</v>
      </c>
      <c r="J4336" s="79">
        <v>2100000</v>
      </c>
      <c r="K4336" s="79"/>
      <c r="L4336" s="79">
        <v>4400000</v>
      </c>
      <c r="M4336" s="63"/>
      <c r="N4336" s="79">
        <v>2213298.21</v>
      </c>
    </row>
    <row r="4337" spans="1:15">
      <c r="A4337" s="48"/>
      <c r="B4337" s="48"/>
      <c r="C4337" s="79">
        <v>0</v>
      </c>
      <c r="D4337" s="79"/>
      <c r="E4337" s="132">
        <v>0</v>
      </c>
      <c r="F4337" s="63"/>
      <c r="G4337" s="79">
        <v>0</v>
      </c>
      <c r="H4337" s="48"/>
      <c r="I4337" s="48"/>
      <c r="J4337" s="79">
        <v>0</v>
      </c>
      <c r="K4337" s="79"/>
      <c r="L4337" s="79">
        <v>0</v>
      </c>
      <c r="M4337" s="63"/>
      <c r="N4337" s="79">
        <v>0</v>
      </c>
    </row>
    <row r="4338" spans="1:15">
      <c r="A4338" s="52" t="s">
        <v>866</v>
      </c>
      <c r="B4338" s="52" t="s">
        <v>1444</v>
      </c>
      <c r="C4338" s="79">
        <v>2850000</v>
      </c>
      <c r="D4338" s="79"/>
      <c r="E4338" s="132">
        <v>2755000</v>
      </c>
      <c r="F4338" s="63"/>
      <c r="G4338" s="79">
        <v>0</v>
      </c>
      <c r="H4338" s="52" t="s">
        <v>1255</v>
      </c>
      <c r="I4338" s="48" t="s">
        <v>1591</v>
      </c>
      <c r="J4338" s="79">
        <v>432000</v>
      </c>
      <c r="K4338" s="79"/>
      <c r="L4338" s="79">
        <v>405000</v>
      </c>
      <c r="M4338" s="63"/>
      <c r="N4338" s="79">
        <v>478710.52</v>
      </c>
    </row>
    <row r="4339" spans="1:15">
      <c r="A4339" s="48"/>
      <c r="B4339" s="52"/>
      <c r="C4339" s="79">
        <v>0</v>
      </c>
      <c r="D4339" s="79"/>
      <c r="E4339" s="132">
        <v>0</v>
      </c>
      <c r="F4339" s="63"/>
      <c r="G4339" s="79">
        <v>0</v>
      </c>
      <c r="H4339" s="52"/>
      <c r="I4339" s="16"/>
      <c r="J4339" s="41"/>
      <c r="K4339" s="41"/>
      <c r="L4339" s="41"/>
      <c r="M4339" s="41"/>
      <c r="N4339" s="79">
        <v>0</v>
      </c>
    </row>
    <row r="4340" spans="1:15">
      <c r="A4340" s="52" t="s">
        <v>1916</v>
      </c>
      <c r="B4340" s="52" t="s">
        <v>1445</v>
      </c>
      <c r="C4340" s="79">
        <v>2100000</v>
      </c>
      <c r="D4340" s="79"/>
      <c r="E4340" s="132">
        <v>4400000</v>
      </c>
      <c r="F4340" s="63"/>
      <c r="G4340" s="79">
        <v>2226132.2000000002</v>
      </c>
      <c r="H4340" s="50"/>
      <c r="I4340" s="16"/>
      <c r="J4340" s="41"/>
      <c r="K4340" s="41"/>
      <c r="L4340" s="41"/>
      <c r="M4340" s="41"/>
      <c r="N4340" s="83"/>
    </row>
    <row r="4341" spans="1:15">
      <c r="A4341" s="48"/>
      <c r="B4341" s="48"/>
      <c r="C4341" s="41"/>
      <c r="D4341" s="41"/>
      <c r="E4341" s="41"/>
      <c r="F4341" s="75"/>
      <c r="G4341" s="41"/>
      <c r="H4341" s="50"/>
      <c r="I4341" s="16"/>
      <c r="J4341" s="41"/>
      <c r="K4341" s="41"/>
      <c r="L4341" s="41"/>
      <c r="M4341" s="41"/>
      <c r="N4341" s="83"/>
    </row>
    <row r="4342" spans="1:15">
      <c r="A4342" s="50"/>
      <c r="C4342" s="132"/>
      <c r="D4342" s="132"/>
      <c r="E4342" s="132"/>
      <c r="F4342" s="63"/>
      <c r="G4342" s="132"/>
      <c r="H4342" s="50"/>
      <c r="I4342" s="16"/>
      <c r="J4342" s="104"/>
      <c r="K4342" s="104"/>
      <c r="L4342" s="104"/>
      <c r="M4342" s="104"/>
      <c r="N4342" s="83"/>
    </row>
    <row r="4343" spans="1:15">
      <c r="B4343" s="52" t="s">
        <v>1001</v>
      </c>
      <c r="C4343" s="41">
        <f>SUM(C4345,C4353,C4378)</f>
        <v>36815900</v>
      </c>
      <c r="D4343" s="41"/>
      <c r="E4343" s="41">
        <f>SUM(E4345,E4378)</f>
        <v>36755000</v>
      </c>
      <c r="F4343" s="63"/>
      <c r="G4343" s="41">
        <f>SUM(G4345,G4378)</f>
        <v>36151339.899999999</v>
      </c>
      <c r="H4343" s="52"/>
      <c r="I4343" s="52" t="s">
        <v>1001</v>
      </c>
      <c r="J4343" s="41">
        <f>SUM(J4345,J4353,J4378)</f>
        <v>66217400</v>
      </c>
      <c r="K4343" s="41"/>
      <c r="L4343" s="41">
        <f>SUM(L4345,L4353,L4378)</f>
        <v>65078400</v>
      </c>
      <c r="M4343" s="63"/>
      <c r="N4343" s="41">
        <f>SUM(N4345,N4353,N4378)</f>
        <v>53034435.230000004</v>
      </c>
    </row>
    <row r="4344" spans="1:15">
      <c r="A4344" s="157" t="s">
        <v>12</v>
      </c>
      <c r="B4344" s="157" t="s">
        <v>994</v>
      </c>
      <c r="C4344" s="176" t="s">
        <v>660</v>
      </c>
      <c r="D4344" s="131"/>
      <c r="E4344" s="176" t="s">
        <v>7</v>
      </c>
      <c r="F4344" s="158"/>
      <c r="G4344" s="176" t="s">
        <v>7</v>
      </c>
      <c r="H4344" s="157" t="s">
        <v>12</v>
      </c>
      <c r="I4344" s="157" t="s">
        <v>994</v>
      </c>
      <c r="J4344" s="176" t="s">
        <v>660</v>
      </c>
      <c r="K4344" s="131"/>
      <c r="L4344" s="176" t="s">
        <v>7</v>
      </c>
      <c r="M4344" s="158"/>
      <c r="N4344" s="176" t="s">
        <v>7</v>
      </c>
    </row>
    <row r="4345" spans="1:15">
      <c r="A4345" s="91" t="s">
        <v>1578</v>
      </c>
      <c r="B4345" s="83" t="s">
        <v>1002</v>
      </c>
      <c r="C4345" s="79">
        <f>SUM(C4347:C4357)</f>
        <v>2315900</v>
      </c>
      <c r="D4345" s="79"/>
      <c r="E4345" s="79">
        <f>SUM(E4347:E4357)</f>
        <v>2255000</v>
      </c>
      <c r="F4345" s="63"/>
      <c r="G4345" s="79">
        <f>SUM(G4347:G4357)</f>
        <v>7264219.9000000004</v>
      </c>
      <c r="H4345" s="83">
        <v>93</v>
      </c>
      <c r="I4345" s="83" t="s">
        <v>1592</v>
      </c>
      <c r="J4345" s="132">
        <f>SUM(J4347:J4349)</f>
        <v>1200000</v>
      </c>
      <c r="K4345" s="132"/>
      <c r="L4345" s="132">
        <f>SUM(L4347:L4349)</f>
        <v>1200000</v>
      </c>
      <c r="M4345" s="63"/>
      <c r="N4345" s="132">
        <f>SUM(N4347:N4349)</f>
        <v>580843.80000000005</v>
      </c>
    </row>
    <row r="4346" spans="1:15">
      <c r="A4346" s="157" t="s">
        <v>12</v>
      </c>
      <c r="B4346" s="157" t="s">
        <v>994</v>
      </c>
      <c r="C4346" s="176" t="s">
        <v>660</v>
      </c>
      <c r="D4346" s="131"/>
      <c r="E4346" s="176" t="s">
        <v>7</v>
      </c>
      <c r="F4346" s="158"/>
      <c r="G4346" s="176" t="s">
        <v>7</v>
      </c>
      <c r="H4346" s="157" t="s">
        <v>12</v>
      </c>
      <c r="I4346" s="157" t="s">
        <v>994</v>
      </c>
      <c r="J4346" s="176" t="s">
        <v>660</v>
      </c>
      <c r="K4346" s="131"/>
      <c r="L4346" s="176" t="s">
        <v>7</v>
      </c>
      <c r="M4346" s="158"/>
      <c r="N4346" s="176" t="s">
        <v>7</v>
      </c>
    </row>
    <row r="4347" spans="1:15">
      <c r="A4347" s="50" t="s">
        <v>1579</v>
      </c>
      <c r="B4347" s="110" t="s">
        <v>1003</v>
      </c>
      <c r="C4347" s="79">
        <v>1160900</v>
      </c>
      <c r="D4347" s="79"/>
      <c r="E4347" s="132">
        <v>1100000</v>
      </c>
      <c r="F4347" s="63"/>
      <c r="G4347" s="79">
        <v>1431577.91</v>
      </c>
      <c r="H4347" s="50" t="s">
        <v>1110</v>
      </c>
      <c r="I4347" s="110" t="s">
        <v>1912</v>
      </c>
      <c r="J4347" s="79">
        <v>400000</v>
      </c>
      <c r="K4347" s="79"/>
      <c r="L4347" s="79">
        <v>400000</v>
      </c>
      <c r="M4347" s="63"/>
      <c r="N4347" s="79">
        <v>62787.44</v>
      </c>
    </row>
    <row r="4348" spans="1:15">
      <c r="A4348" s="50"/>
      <c r="B4348" s="60"/>
      <c r="C4348" s="79">
        <v>0</v>
      </c>
      <c r="D4348" s="79"/>
      <c r="E4348" s="132">
        <v>0</v>
      </c>
      <c r="F4348" s="63"/>
      <c r="G4348" s="79">
        <v>0</v>
      </c>
      <c r="H4348" s="50"/>
      <c r="I4348" s="110"/>
      <c r="J4348" s="79">
        <v>0</v>
      </c>
      <c r="K4348" s="79"/>
      <c r="L4348" s="79">
        <v>0</v>
      </c>
      <c r="M4348" s="63"/>
      <c r="N4348" s="79">
        <v>0</v>
      </c>
    </row>
    <row r="4349" spans="1:15">
      <c r="A4349" s="50" t="s">
        <v>1580</v>
      </c>
      <c r="B4349" s="52" t="s">
        <v>1004</v>
      </c>
      <c r="C4349" s="79">
        <v>900000</v>
      </c>
      <c r="D4349" s="79"/>
      <c r="E4349" s="132">
        <v>900000</v>
      </c>
      <c r="F4349" s="63"/>
      <c r="G4349" s="79">
        <v>132457.46</v>
      </c>
      <c r="H4349" s="50" t="s">
        <v>1212</v>
      </c>
      <c r="I4349" s="52" t="s">
        <v>784</v>
      </c>
      <c r="J4349" s="79">
        <v>800000</v>
      </c>
      <c r="K4349" s="79"/>
      <c r="L4349" s="79">
        <v>800000</v>
      </c>
      <c r="M4349" s="63"/>
      <c r="N4349" s="79">
        <v>518056.36</v>
      </c>
      <c r="O4349" s="9"/>
    </row>
    <row r="4350" spans="1:15">
      <c r="A4350" s="65"/>
      <c r="B4350" s="60"/>
      <c r="C4350" s="132"/>
      <c r="D4350" s="132"/>
      <c r="E4350" s="132"/>
      <c r="F4350" s="63"/>
      <c r="G4350" s="132"/>
      <c r="H4350" s="50"/>
      <c r="I4350" s="52"/>
      <c r="J4350" s="41"/>
      <c r="K4350" s="41"/>
      <c r="L4350" s="41"/>
      <c r="M4350" s="41"/>
      <c r="N4350" s="83"/>
    </row>
    <row r="4351" spans="1:15">
      <c r="A4351" s="50">
        <v>591.59</v>
      </c>
      <c r="B4351" s="52" t="s">
        <v>1812</v>
      </c>
      <c r="C4351" s="79">
        <v>255000</v>
      </c>
      <c r="D4351" s="79"/>
      <c r="E4351" s="132">
        <v>255000</v>
      </c>
      <c r="F4351" s="63"/>
      <c r="G4351" s="79">
        <v>598341.53</v>
      </c>
      <c r="H4351" s="52"/>
      <c r="I4351" s="16"/>
      <c r="J4351" s="115"/>
      <c r="K4351" s="115"/>
      <c r="L4351" s="115"/>
      <c r="M4351" s="115"/>
      <c r="N4351" s="83"/>
    </row>
    <row r="4352" spans="1:15">
      <c r="C4352" s="41"/>
      <c r="D4352" s="41"/>
      <c r="E4352" s="41"/>
      <c r="F4352" s="75"/>
      <c r="G4352" s="41"/>
      <c r="I4352" s="16"/>
      <c r="J4352" s="41"/>
      <c r="K4352" s="41"/>
      <c r="L4352" s="41"/>
      <c r="M4352" s="41"/>
      <c r="N4352" s="83"/>
    </row>
    <row r="4353" spans="1:14">
      <c r="A4353" s="56" t="s">
        <v>1487</v>
      </c>
      <c r="B4353" s="52" t="s">
        <v>2051</v>
      </c>
      <c r="C4353" s="41"/>
      <c r="D4353" s="41"/>
      <c r="E4353" s="115"/>
      <c r="F4353" s="77"/>
      <c r="G4353" s="41">
        <v>3200846</v>
      </c>
      <c r="H4353" s="52" t="s">
        <v>2097</v>
      </c>
      <c r="I4353" s="52" t="s">
        <v>1592</v>
      </c>
      <c r="J4353" s="41">
        <f>SUM(J4355:J4375)</f>
        <v>30517400</v>
      </c>
      <c r="K4353" s="41"/>
      <c r="L4353" s="41">
        <f>29778400-400000</f>
        <v>29378400</v>
      </c>
      <c r="M4353" s="63"/>
      <c r="N4353" s="41">
        <f>SUM(N4355:N4375)</f>
        <v>23566471.43</v>
      </c>
    </row>
    <row r="4354" spans="1:14">
      <c r="A4354" s="50"/>
      <c r="C4354" s="41"/>
      <c r="D4354" s="41"/>
      <c r="E4354" s="41"/>
      <c r="F4354" s="75"/>
      <c r="G4354" s="41">
        <v>0</v>
      </c>
      <c r="H4354" s="157" t="s">
        <v>12</v>
      </c>
      <c r="I4354" s="157" t="s">
        <v>994</v>
      </c>
      <c r="J4354" s="176" t="s">
        <v>660</v>
      </c>
      <c r="K4354" s="131"/>
      <c r="L4354" s="176" t="s">
        <v>7</v>
      </c>
      <c r="M4354" s="158"/>
      <c r="N4354" s="176" t="s">
        <v>7</v>
      </c>
    </row>
    <row r="4355" spans="1:14">
      <c r="A4355" s="56" t="s">
        <v>1488</v>
      </c>
      <c r="B4355" s="52" t="s">
        <v>1943</v>
      </c>
      <c r="C4355" s="41"/>
      <c r="D4355" s="41"/>
      <c r="E4355" s="41"/>
      <c r="F4355" s="75"/>
      <c r="G4355" s="41">
        <v>997</v>
      </c>
      <c r="H4355" s="50" t="s">
        <v>1255</v>
      </c>
      <c r="I4355" s="83" t="s">
        <v>1593</v>
      </c>
      <c r="J4355" s="79">
        <v>22860900</v>
      </c>
      <c r="K4355" s="79"/>
      <c r="L4355" s="79">
        <v>19960000</v>
      </c>
      <c r="M4355" s="63"/>
      <c r="N4355" s="79">
        <v>18866500</v>
      </c>
    </row>
    <row r="4356" spans="1:14">
      <c r="A4356" s="56"/>
      <c r="B4356" s="52"/>
      <c r="C4356" s="41"/>
      <c r="D4356" s="41"/>
      <c r="E4356" s="41"/>
      <c r="F4356" s="75"/>
      <c r="G4356" s="41"/>
      <c r="H4356" s="56"/>
      <c r="I4356" s="52"/>
      <c r="J4356" s="79">
        <v>0</v>
      </c>
      <c r="K4356" s="79"/>
      <c r="L4356" s="79">
        <v>0</v>
      </c>
      <c r="M4356" s="63"/>
      <c r="N4356" s="79">
        <v>0</v>
      </c>
    </row>
    <row r="4357" spans="1:14">
      <c r="A4357" s="56" t="s">
        <v>1489</v>
      </c>
      <c r="B4357" s="52" t="s">
        <v>1390</v>
      </c>
      <c r="C4357" s="41"/>
      <c r="D4357" s="41"/>
      <c r="E4357" s="41"/>
      <c r="F4357" s="75"/>
      <c r="G4357" s="41">
        <v>1900000</v>
      </c>
      <c r="H4357" s="50" t="s">
        <v>2098</v>
      </c>
      <c r="I4357" s="52" t="s">
        <v>2133</v>
      </c>
      <c r="J4357" s="79">
        <v>1185000</v>
      </c>
      <c r="K4357" s="79"/>
      <c r="L4357" s="79">
        <v>1385000</v>
      </c>
      <c r="M4357" s="63"/>
      <c r="N4357" s="79">
        <v>780055</v>
      </c>
    </row>
    <row r="4358" spans="1:14">
      <c r="A4358" s="50"/>
      <c r="B4358" s="52"/>
      <c r="C4358" s="41"/>
      <c r="D4358" s="41"/>
      <c r="E4358" s="41"/>
      <c r="F4358" s="75"/>
      <c r="G4358" s="41"/>
      <c r="H4358" s="50"/>
      <c r="I4358" s="52"/>
      <c r="J4358" s="79">
        <v>0</v>
      </c>
      <c r="K4358" s="79"/>
      <c r="L4358" s="79">
        <v>0</v>
      </c>
      <c r="M4358" s="63"/>
      <c r="N4358" s="79">
        <v>0</v>
      </c>
    </row>
    <row r="4359" spans="1:14">
      <c r="A4359" s="50"/>
      <c r="C4359" s="41"/>
      <c r="D4359" s="41"/>
      <c r="E4359" s="41"/>
      <c r="F4359" s="75"/>
      <c r="G4359" s="41"/>
      <c r="H4359" s="50" t="s">
        <v>2099</v>
      </c>
      <c r="I4359" s="52" t="s">
        <v>1367</v>
      </c>
      <c r="J4359" s="79">
        <v>1000000</v>
      </c>
      <c r="K4359" s="79"/>
      <c r="L4359" s="79">
        <v>1000000</v>
      </c>
      <c r="M4359" s="63"/>
      <c r="N4359" s="79">
        <v>1380445</v>
      </c>
    </row>
    <row r="4360" spans="1:14">
      <c r="A4360" s="62"/>
      <c r="C4360" s="41"/>
      <c r="D4360" s="41"/>
      <c r="E4360" s="41"/>
      <c r="F4360" s="75"/>
      <c r="G4360" s="41"/>
      <c r="H4360" s="50"/>
      <c r="I4360" s="52"/>
      <c r="J4360" s="79">
        <v>0</v>
      </c>
      <c r="K4360" s="79"/>
      <c r="L4360" s="79">
        <v>0</v>
      </c>
      <c r="M4360" s="63"/>
      <c r="N4360" s="79">
        <v>0</v>
      </c>
    </row>
    <row r="4361" spans="1:14">
      <c r="A4361" s="50"/>
      <c r="B4361" s="52"/>
      <c r="C4361" s="41"/>
      <c r="D4361" s="41"/>
      <c r="E4361" s="41"/>
      <c r="F4361" s="75"/>
      <c r="G4361" s="41"/>
      <c r="H4361" s="50" t="s">
        <v>1927</v>
      </c>
      <c r="I4361" s="52" t="s">
        <v>818</v>
      </c>
      <c r="J4361" s="79">
        <v>2300</v>
      </c>
      <c r="K4361" s="79"/>
      <c r="L4361" s="79">
        <v>3500</v>
      </c>
      <c r="M4361" s="63"/>
      <c r="N4361" s="79">
        <v>2221.2600000000002</v>
      </c>
    </row>
    <row r="4362" spans="1:14">
      <c r="A4362" s="56"/>
      <c r="B4362" s="52"/>
      <c r="C4362" s="115"/>
      <c r="D4362" s="115"/>
      <c r="E4362" s="115"/>
      <c r="F4362" s="77"/>
      <c r="G4362" s="115"/>
      <c r="H4362" s="56"/>
      <c r="I4362" s="52"/>
      <c r="J4362" s="79"/>
      <c r="K4362" s="79"/>
      <c r="L4362" s="79">
        <v>0</v>
      </c>
      <c r="M4362" s="63"/>
      <c r="N4362" s="79">
        <v>0</v>
      </c>
    </row>
    <row r="4363" spans="1:14">
      <c r="A4363" s="56"/>
      <c r="B4363" s="52"/>
      <c r="C4363" s="115"/>
      <c r="D4363" s="115"/>
      <c r="E4363" s="115"/>
      <c r="F4363" s="77"/>
      <c r="G4363" s="115"/>
      <c r="H4363" s="56" t="s">
        <v>273</v>
      </c>
      <c r="I4363" s="52" t="s">
        <v>1088</v>
      </c>
      <c r="J4363" s="79">
        <v>100000</v>
      </c>
      <c r="K4363" s="79"/>
      <c r="L4363" s="79">
        <v>100000</v>
      </c>
      <c r="M4363" s="63"/>
      <c r="N4363" s="79">
        <v>139600</v>
      </c>
    </row>
    <row r="4364" spans="1:14">
      <c r="A4364" s="56"/>
      <c r="B4364" s="52"/>
      <c r="C4364" s="115"/>
      <c r="D4364" s="115"/>
      <c r="E4364" s="115"/>
      <c r="F4364" s="77"/>
      <c r="G4364" s="115"/>
      <c r="H4364" s="56"/>
      <c r="I4364" s="52"/>
      <c r="J4364" s="79">
        <v>0</v>
      </c>
      <c r="K4364" s="79"/>
      <c r="L4364" s="79">
        <v>0</v>
      </c>
      <c r="M4364" s="63"/>
      <c r="N4364" s="79">
        <v>0</v>
      </c>
    </row>
    <row r="4365" spans="1:14">
      <c r="A4365" s="56"/>
      <c r="B4365" s="52"/>
      <c r="C4365" s="115"/>
      <c r="D4365" s="115"/>
      <c r="E4365" s="115"/>
      <c r="F4365" s="77"/>
      <c r="G4365" s="115"/>
      <c r="H4365" s="50" t="s">
        <v>2100</v>
      </c>
      <c r="I4365" s="52" t="s">
        <v>2134</v>
      </c>
      <c r="J4365" s="79">
        <v>360000</v>
      </c>
      <c r="K4365" s="79"/>
      <c r="L4365" s="79">
        <v>320000</v>
      </c>
      <c r="M4365" s="63"/>
      <c r="N4365" s="79">
        <v>290512.93</v>
      </c>
    </row>
    <row r="4366" spans="1:14">
      <c r="A4366" s="56"/>
      <c r="B4366" s="52"/>
      <c r="C4366" s="115"/>
      <c r="D4366" s="115"/>
      <c r="E4366" s="115"/>
      <c r="F4366" s="77"/>
      <c r="G4366" s="115"/>
      <c r="H4366" s="62"/>
      <c r="I4366" s="16"/>
      <c r="J4366" s="79">
        <v>0</v>
      </c>
      <c r="K4366" s="79"/>
      <c r="L4366" s="79">
        <v>0</v>
      </c>
      <c r="M4366" s="63"/>
      <c r="N4366" s="79">
        <v>0</v>
      </c>
    </row>
    <row r="4367" spans="1:14">
      <c r="C4367" s="41"/>
      <c r="D4367" s="41"/>
      <c r="E4367" s="41"/>
      <c r="F4367" s="75"/>
      <c r="G4367" s="41"/>
      <c r="H4367" s="50" t="s">
        <v>2101</v>
      </c>
      <c r="I4367" s="52" t="s">
        <v>2135</v>
      </c>
      <c r="J4367" s="79">
        <v>2000000</v>
      </c>
      <c r="K4367" s="79"/>
      <c r="L4367" s="79">
        <v>2407000</v>
      </c>
      <c r="M4367" s="63"/>
      <c r="N4367" s="79">
        <v>0</v>
      </c>
    </row>
    <row r="4368" spans="1:14">
      <c r="C4368" s="41"/>
      <c r="D4368" s="41"/>
      <c r="E4368" s="41"/>
      <c r="F4368" s="75"/>
      <c r="G4368" s="41"/>
      <c r="H4368" s="50"/>
      <c r="I4368" s="52"/>
      <c r="J4368" s="79">
        <v>0</v>
      </c>
      <c r="K4368" s="79"/>
      <c r="L4368" s="79">
        <v>0</v>
      </c>
      <c r="M4368" s="63"/>
      <c r="N4368" s="79">
        <v>0</v>
      </c>
    </row>
    <row r="4369" spans="1:15">
      <c r="A4369" s="50"/>
      <c r="B4369" s="52"/>
      <c r="C4369" s="41"/>
      <c r="D4369" s="41"/>
      <c r="E4369" s="41"/>
      <c r="F4369" s="75"/>
      <c r="G4369" s="41"/>
      <c r="H4369" s="56" t="s">
        <v>2102</v>
      </c>
      <c r="I4369" s="16" t="s">
        <v>210</v>
      </c>
      <c r="J4369" s="79">
        <v>404200</v>
      </c>
      <c r="K4369" s="79"/>
      <c r="L4369" s="79">
        <v>900000</v>
      </c>
      <c r="M4369" s="63"/>
      <c r="N4369" s="79">
        <v>384969.86</v>
      </c>
    </row>
    <row r="4370" spans="1:15">
      <c r="A4370" s="50"/>
      <c r="B4370" s="52"/>
      <c r="C4370" s="41"/>
      <c r="D4370" s="41"/>
      <c r="E4370" s="41"/>
      <c r="F4370" s="75"/>
      <c r="G4370" s="41"/>
      <c r="H4370" s="56"/>
      <c r="I4370" s="16"/>
      <c r="J4370" s="79">
        <v>0</v>
      </c>
      <c r="K4370" s="79"/>
      <c r="L4370" s="79">
        <v>0</v>
      </c>
      <c r="M4370" s="63"/>
      <c r="N4370" s="79">
        <v>0</v>
      </c>
    </row>
    <row r="4371" spans="1:15">
      <c r="A4371" s="50"/>
      <c r="B4371" s="52"/>
      <c r="C4371" s="41"/>
      <c r="D4371" s="41"/>
      <c r="E4371" s="41"/>
      <c r="F4371" s="75"/>
      <c r="G4371" s="41"/>
      <c r="H4371" s="50" t="s">
        <v>2103</v>
      </c>
      <c r="I4371" s="16" t="s">
        <v>603</v>
      </c>
      <c r="J4371" s="79">
        <v>1000000</v>
      </c>
      <c r="K4371" s="79"/>
      <c r="L4371" s="79">
        <f>1500000-400000</f>
        <v>1100000</v>
      </c>
      <c r="M4371" s="63"/>
      <c r="N4371" s="79">
        <v>622847</v>
      </c>
    </row>
    <row r="4372" spans="1:15">
      <c r="A4372" s="50"/>
      <c r="B4372" s="52"/>
      <c r="C4372" s="41"/>
      <c r="D4372" s="41"/>
      <c r="E4372" s="41"/>
      <c r="F4372" s="75"/>
      <c r="G4372" s="41"/>
      <c r="H4372" s="56"/>
      <c r="I4372" s="16"/>
      <c r="J4372" s="79">
        <v>0</v>
      </c>
      <c r="K4372" s="79"/>
      <c r="L4372" s="79">
        <v>0</v>
      </c>
      <c r="M4372" s="63"/>
      <c r="N4372" s="79">
        <v>0</v>
      </c>
    </row>
    <row r="4373" spans="1:15">
      <c r="A4373" s="56"/>
      <c r="C4373" s="41"/>
      <c r="D4373" s="41"/>
      <c r="E4373" s="41"/>
      <c r="F4373" s="75"/>
      <c r="G4373" s="41"/>
      <c r="H4373" s="56" t="s">
        <v>2104</v>
      </c>
      <c r="I4373" s="16" t="s">
        <v>124</v>
      </c>
      <c r="J4373" s="79">
        <v>580000</v>
      </c>
      <c r="K4373" s="79"/>
      <c r="L4373" s="79">
        <v>635700</v>
      </c>
      <c r="M4373" s="63"/>
      <c r="N4373" s="79">
        <v>100000</v>
      </c>
    </row>
    <row r="4374" spans="1:15">
      <c r="A4374" s="50"/>
      <c r="C4374" s="41"/>
      <c r="D4374" s="41"/>
      <c r="E4374" s="41"/>
      <c r="F4374" s="75"/>
      <c r="G4374" s="41"/>
      <c r="H4374" s="56"/>
      <c r="I4374" s="16"/>
      <c r="J4374" s="79">
        <v>0</v>
      </c>
      <c r="K4374" s="79"/>
      <c r="L4374" s="79">
        <v>0</v>
      </c>
      <c r="M4374" s="63"/>
      <c r="N4374" s="79">
        <v>0</v>
      </c>
    </row>
    <row r="4375" spans="1:15">
      <c r="A4375" s="56"/>
      <c r="C4375" s="41"/>
      <c r="D4375" s="41"/>
      <c r="E4375" s="41"/>
      <c r="F4375" s="75"/>
      <c r="G4375" s="41"/>
      <c r="H4375" s="56" t="s">
        <v>2105</v>
      </c>
      <c r="I4375" s="52" t="s">
        <v>142</v>
      </c>
      <c r="J4375" s="79">
        <v>1025000</v>
      </c>
      <c r="K4375" s="79"/>
      <c r="L4375" s="79">
        <v>1567200</v>
      </c>
      <c r="M4375" s="63"/>
      <c r="N4375" s="79">
        <v>999320.38</v>
      </c>
      <c r="O4375" s="95"/>
    </row>
    <row r="4376" spans="1:15">
      <c r="A4376" s="56"/>
      <c r="B4376" s="52"/>
      <c r="C4376" s="41"/>
      <c r="D4376" s="41"/>
      <c r="E4376" s="41"/>
      <c r="F4376" s="75"/>
      <c r="G4376" s="41"/>
      <c r="H4376" s="56"/>
      <c r="I4376" s="52"/>
      <c r="J4376" s="41">
        <v>0</v>
      </c>
      <c r="K4376" s="41"/>
      <c r="L4376" s="41">
        <v>0</v>
      </c>
      <c r="M4376" s="41"/>
      <c r="N4376" s="79">
        <v>0</v>
      </c>
    </row>
    <row r="4377" spans="1:15">
      <c r="A4377" s="56"/>
      <c r="B4377" s="52"/>
      <c r="C4377" s="136"/>
      <c r="D4377" s="136"/>
      <c r="E4377" s="136"/>
      <c r="F4377" s="76"/>
      <c r="G4377" s="136"/>
      <c r="H4377" s="56"/>
      <c r="I4377" s="52"/>
      <c r="J4377" s="41">
        <v>0</v>
      </c>
      <c r="K4377" s="41"/>
      <c r="L4377" s="41">
        <v>0</v>
      </c>
      <c r="M4377" s="41"/>
      <c r="N4377" s="83">
        <v>0</v>
      </c>
    </row>
    <row r="4378" spans="1:15">
      <c r="A4378" s="52">
        <v>111</v>
      </c>
      <c r="B4378" s="52" t="s">
        <v>219</v>
      </c>
      <c r="C4378" s="41">
        <f>SUM(C4380:C4382)</f>
        <v>34500000</v>
      </c>
      <c r="D4378" s="41"/>
      <c r="E4378" s="41">
        <f>SUM(E4380:E4382)</f>
        <v>34500000</v>
      </c>
      <c r="F4378" s="63"/>
      <c r="G4378" s="41">
        <f>SUM(G4380:G4382)</f>
        <v>28887120</v>
      </c>
      <c r="H4378" s="52" t="s">
        <v>2106</v>
      </c>
      <c r="I4378" s="52" t="s">
        <v>219</v>
      </c>
      <c r="J4378" s="41">
        <f>SUM(J4380:J4382)</f>
        <v>34500000</v>
      </c>
      <c r="K4378" s="41"/>
      <c r="L4378" s="41">
        <f>SUM(L4380:L4382)</f>
        <v>34500000</v>
      </c>
      <c r="M4378" s="63"/>
      <c r="N4378" s="41">
        <f>SUM(N4380:N4382)</f>
        <v>28887120</v>
      </c>
    </row>
    <row r="4379" spans="1:15">
      <c r="A4379" s="157" t="s">
        <v>12</v>
      </c>
      <c r="B4379" s="157" t="s">
        <v>994</v>
      </c>
      <c r="C4379" s="176" t="s">
        <v>660</v>
      </c>
      <c r="D4379" s="131"/>
      <c r="E4379" s="176" t="s">
        <v>7</v>
      </c>
      <c r="F4379" s="158"/>
      <c r="G4379" s="176" t="s">
        <v>7</v>
      </c>
      <c r="H4379" s="157" t="s">
        <v>12</v>
      </c>
      <c r="I4379" s="157" t="s">
        <v>994</v>
      </c>
      <c r="J4379" s="176" t="s">
        <v>660</v>
      </c>
      <c r="K4379" s="131"/>
      <c r="L4379" s="176" t="s">
        <v>7</v>
      </c>
      <c r="M4379" s="158"/>
      <c r="N4379" s="176" t="s">
        <v>7</v>
      </c>
    </row>
    <row r="4380" spans="1:15">
      <c r="A4380" s="52" t="s">
        <v>1581</v>
      </c>
      <c r="B4380" s="52" t="s">
        <v>220</v>
      </c>
      <c r="C4380" s="79">
        <v>33700000</v>
      </c>
      <c r="D4380" s="79"/>
      <c r="E4380" s="132">
        <v>33700000</v>
      </c>
      <c r="F4380" s="63"/>
      <c r="G4380" s="79">
        <v>28566811</v>
      </c>
      <c r="H4380" s="52" t="s">
        <v>2107</v>
      </c>
      <c r="I4380" s="52" t="s">
        <v>220</v>
      </c>
      <c r="J4380" s="79">
        <v>33700000</v>
      </c>
      <c r="K4380" s="79"/>
      <c r="L4380" s="79">
        <v>33700000</v>
      </c>
      <c r="M4380" s="63"/>
      <c r="N4380" s="79">
        <v>28566811</v>
      </c>
    </row>
    <row r="4381" spans="1:15">
      <c r="A4381" s="52"/>
      <c r="B4381" s="52"/>
      <c r="C4381" s="79">
        <v>0</v>
      </c>
      <c r="D4381" s="79"/>
      <c r="E4381" s="132">
        <v>0</v>
      </c>
      <c r="F4381" s="63"/>
      <c r="G4381" s="79">
        <v>0</v>
      </c>
      <c r="H4381" s="52"/>
      <c r="I4381" s="52"/>
      <c r="J4381" s="79">
        <v>0</v>
      </c>
      <c r="K4381" s="79"/>
      <c r="L4381" s="79">
        <v>0</v>
      </c>
      <c r="M4381" s="63"/>
      <c r="N4381" s="79">
        <v>0</v>
      </c>
    </row>
    <row r="4382" spans="1:15">
      <c r="A4382" s="52" t="s">
        <v>1582</v>
      </c>
      <c r="B4382" s="52" t="s">
        <v>312</v>
      </c>
      <c r="C4382" s="79">
        <v>800000</v>
      </c>
      <c r="D4382" s="79"/>
      <c r="E4382" s="132">
        <v>800000</v>
      </c>
      <c r="F4382" s="63"/>
      <c r="G4382" s="79">
        <v>320309</v>
      </c>
      <c r="H4382" s="52" t="s">
        <v>2108</v>
      </c>
      <c r="I4382" s="52" t="s">
        <v>312</v>
      </c>
      <c r="J4382" s="79">
        <v>800000</v>
      </c>
      <c r="K4382" s="79"/>
      <c r="L4382" s="79">
        <v>800000</v>
      </c>
      <c r="M4382" s="63"/>
      <c r="N4382" s="79">
        <v>320309</v>
      </c>
    </row>
    <row r="4383" spans="1:15">
      <c r="A4383" s="52"/>
      <c r="B4383" s="52"/>
      <c r="C4383" s="132"/>
      <c r="D4383" s="132"/>
      <c r="E4383" s="41"/>
      <c r="F4383" s="63"/>
      <c r="G4383" s="132"/>
      <c r="H4383" s="52"/>
      <c r="I4383" s="52"/>
      <c r="J4383" s="132"/>
      <c r="K4383" s="132"/>
      <c r="L4383" s="132"/>
      <c r="M4383" s="132"/>
      <c r="N4383" s="83"/>
    </row>
    <row r="4384" spans="1:15">
      <c r="A4384" s="52"/>
      <c r="B4384" s="52"/>
      <c r="C4384" s="132"/>
      <c r="D4384" s="132"/>
      <c r="E4384" s="41"/>
      <c r="F4384" s="63"/>
      <c r="G4384" s="132"/>
      <c r="H4384" s="52"/>
      <c r="I4384" s="52"/>
      <c r="J4384" s="132"/>
      <c r="K4384" s="132"/>
      <c r="L4384" s="132"/>
      <c r="M4384" s="132"/>
      <c r="N4384" s="83"/>
    </row>
    <row r="4385" spans="1:14">
      <c r="A4385" s="54"/>
      <c r="B4385" s="52" t="s">
        <v>211</v>
      </c>
      <c r="C4385" s="41">
        <f>SUM(C4387,C4392,C4419,C4450,C4470,C4505)</f>
        <v>9451000</v>
      </c>
      <c r="D4385" s="41"/>
      <c r="E4385" s="41">
        <f>SUM(E4387,E4392,E4419,E4450,E4470,E4505)</f>
        <v>8475000</v>
      </c>
      <c r="F4385" s="41">
        <f>SUM(F4387,F4392,F4419,F4450,F4470,F4505)</f>
        <v>0</v>
      </c>
      <c r="G4385" s="41">
        <f>SUM(G4387,G4392,G4419,G4450,G4470,G4505)</f>
        <v>8223580.1199999992</v>
      </c>
      <c r="H4385" s="52"/>
      <c r="I4385" s="52" t="s">
        <v>211</v>
      </c>
      <c r="J4385" s="41">
        <f>SUM(J4387,J4392,J4419,J4450,J4470,J4505)</f>
        <v>16099800</v>
      </c>
      <c r="K4385" s="41"/>
      <c r="L4385" s="41">
        <f>SUM(L4387,L4392,L4419,L4450,L4470,L4505)</f>
        <v>15864100</v>
      </c>
      <c r="M4385" s="63"/>
      <c r="N4385" s="41">
        <f>SUM(N4387,N4392,N4419,N4450,N4470,N4505)</f>
        <v>15099249.030000001</v>
      </c>
    </row>
    <row r="4386" spans="1:14">
      <c r="A4386" s="104" t="s">
        <v>8</v>
      </c>
      <c r="B4386" s="48" t="s">
        <v>8</v>
      </c>
      <c r="C4386" s="104" t="s">
        <v>8</v>
      </c>
      <c r="D4386" s="104"/>
      <c r="E4386" s="104" t="s">
        <v>8</v>
      </c>
      <c r="F4386" s="74"/>
      <c r="G4386" s="104" t="s">
        <v>8</v>
      </c>
      <c r="H4386" s="104" t="s">
        <v>8</v>
      </c>
      <c r="I4386" s="48" t="s">
        <v>8</v>
      </c>
      <c r="J4386" s="104" t="s">
        <v>8</v>
      </c>
      <c r="K4386" s="104"/>
      <c r="L4386" s="104" t="s">
        <v>8</v>
      </c>
      <c r="M4386" s="104"/>
      <c r="N4386" s="104" t="s">
        <v>8</v>
      </c>
    </row>
    <row r="4387" spans="1:14">
      <c r="A4387" s="52"/>
      <c r="B4387" s="52"/>
      <c r="C4387" s="41"/>
      <c r="D4387" s="41"/>
      <c r="E4387" s="41"/>
      <c r="F4387" s="75"/>
      <c r="G4387" s="41"/>
      <c r="H4387" s="52" t="s">
        <v>2109</v>
      </c>
      <c r="I4387" s="52" t="s">
        <v>2136</v>
      </c>
      <c r="J4387" s="41">
        <f>SUM(J4389)</f>
        <v>16000</v>
      </c>
      <c r="K4387" s="41"/>
      <c r="L4387" s="41">
        <f>SUM(L4389)</f>
        <v>16000</v>
      </c>
      <c r="M4387" s="63"/>
      <c r="N4387" s="41">
        <f>SUM(N4389)</f>
        <v>15136</v>
      </c>
    </row>
    <row r="4388" spans="1:14">
      <c r="B4388" s="54"/>
      <c r="C4388" s="136"/>
      <c r="D4388" s="136"/>
      <c r="E4388" s="136"/>
      <c r="F4388" s="76"/>
      <c r="G4388" s="136"/>
      <c r="H4388" s="157" t="s">
        <v>12</v>
      </c>
      <c r="I4388" s="157" t="s">
        <v>994</v>
      </c>
      <c r="J4388" s="176" t="s">
        <v>660</v>
      </c>
      <c r="K4388" s="131"/>
      <c r="L4388" s="176" t="s">
        <v>7</v>
      </c>
      <c r="M4388" s="158"/>
      <c r="N4388" s="176" t="s">
        <v>7</v>
      </c>
    </row>
    <row r="4389" spans="1:14">
      <c r="B4389" s="52"/>
      <c r="C4389" s="132"/>
      <c r="D4389" s="132"/>
      <c r="E4389" s="132"/>
      <c r="F4389" s="63"/>
      <c r="G4389" s="132"/>
      <c r="H4389" s="52" t="s">
        <v>277</v>
      </c>
      <c r="I4389" s="52" t="s">
        <v>2136</v>
      </c>
      <c r="J4389" s="79">
        <v>16000</v>
      </c>
      <c r="K4389" s="79"/>
      <c r="L4389" s="79">
        <v>16000</v>
      </c>
      <c r="M4389" s="63"/>
      <c r="N4389" s="79">
        <v>15136</v>
      </c>
    </row>
    <row r="4390" spans="1:14">
      <c r="B4390" s="52"/>
      <c r="C4390" s="132"/>
      <c r="D4390" s="132"/>
      <c r="E4390" s="132"/>
      <c r="F4390" s="63"/>
      <c r="G4390" s="132"/>
      <c r="H4390" s="52"/>
      <c r="I4390" s="52"/>
      <c r="J4390" s="41"/>
      <c r="K4390" s="41"/>
      <c r="L4390" s="41"/>
      <c r="M4390" s="41"/>
      <c r="N4390" s="83"/>
    </row>
    <row r="4391" spans="1:14">
      <c r="B4391" s="52"/>
      <c r="C4391" s="132"/>
      <c r="D4391" s="132"/>
      <c r="E4391" s="132"/>
      <c r="F4391" s="63"/>
      <c r="G4391" s="132"/>
      <c r="H4391" s="52"/>
      <c r="I4391" s="52"/>
      <c r="J4391" s="41"/>
      <c r="K4391" s="41"/>
      <c r="L4391" s="41"/>
      <c r="M4391" s="41"/>
      <c r="N4391" s="83"/>
    </row>
    <row r="4392" spans="1:14">
      <c r="A4392" s="50">
        <v>438</v>
      </c>
      <c r="B4392" s="16" t="s">
        <v>313</v>
      </c>
      <c r="C4392" s="83">
        <f>SUM(C4394:C4398)</f>
        <v>346000</v>
      </c>
      <c r="D4392" s="83"/>
      <c r="E4392" s="83">
        <f>SUM(E4394:E4398)</f>
        <v>390000</v>
      </c>
      <c r="F4392" s="63"/>
      <c r="G4392" s="83">
        <f>SUM(G4394:G4398)</f>
        <v>7028.5</v>
      </c>
      <c r="H4392" s="50" t="s">
        <v>367</v>
      </c>
      <c r="I4392" s="16" t="s">
        <v>313</v>
      </c>
      <c r="J4392" s="41">
        <f>SUM(J4394:J4417)</f>
        <v>3422500</v>
      </c>
      <c r="K4392" s="41"/>
      <c r="L4392" s="41">
        <f>SUM(L4394:L4417)</f>
        <v>3161100</v>
      </c>
      <c r="M4392" s="63"/>
      <c r="N4392" s="41">
        <f>SUM(N4394:N4417)</f>
        <v>3209938</v>
      </c>
    </row>
    <row r="4393" spans="1:14">
      <c r="A4393" s="157" t="s">
        <v>12</v>
      </c>
      <c r="B4393" s="157" t="s">
        <v>994</v>
      </c>
      <c r="C4393" s="176" t="s">
        <v>660</v>
      </c>
      <c r="D4393" s="131"/>
      <c r="E4393" s="176" t="s">
        <v>7</v>
      </c>
      <c r="F4393" s="158"/>
      <c r="G4393" s="176" t="s">
        <v>7</v>
      </c>
      <c r="H4393" s="157" t="s">
        <v>12</v>
      </c>
      <c r="I4393" s="157" t="s">
        <v>994</v>
      </c>
      <c r="J4393" s="176" t="s">
        <v>660</v>
      </c>
      <c r="K4393" s="131"/>
      <c r="L4393" s="176" t="s">
        <v>7</v>
      </c>
      <c r="M4393" s="158"/>
      <c r="N4393" s="176" t="s">
        <v>7</v>
      </c>
    </row>
    <row r="4394" spans="1:14">
      <c r="A4394" s="50" t="s">
        <v>1287</v>
      </c>
      <c r="B4394" s="52" t="s">
        <v>278</v>
      </c>
      <c r="C4394" s="79">
        <v>30000</v>
      </c>
      <c r="D4394" s="79"/>
      <c r="E4394" s="132">
        <v>25000</v>
      </c>
      <c r="F4394" s="63"/>
      <c r="G4394" s="79">
        <v>7028.5</v>
      </c>
      <c r="H4394" s="50" t="s">
        <v>1915</v>
      </c>
      <c r="I4394" s="52" t="s">
        <v>666</v>
      </c>
      <c r="J4394" s="79">
        <v>2971600</v>
      </c>
      <c r="K4394" s="79"/>
      <c r="L4394" s="79">
        <v>2802000</v>
      </c>
      <c r="M4394" s="63"/>
      <c r="N4394" s="79">
        <v>2768889</v>
      </c>
    </row>
    <row r="4395" spans="1:14">
      <c r="A4395" s="50"/>
      <c r="C4395" s="79">
        <v>0</v>
      </c>
      <c r="D4395" s="79"/>
      <c r="E4395" s="132">
        <v>0</v>
      </c>
      <c r="F4395" s="63"/>
      <c r="G4395" s="79">
        <v>0</v>
      </c>
      <c r="H4395" s="50"/>
      <c r="I4395" s="52"/>
      <c r="J4395" s="79">
        <v>0</v>
      </c>
      <c r="K4395" s="79"/>
      <c r="L4395" s="79">
        <v>0</v>
      </c>
      <c r="M4395" s="63"/>
      <c r="N4395" s="79">
        <v>0</v>
      </c>
    </row>
    <row r="4396" spans="1:14">
      <c r="A4396" s="50" t="s">
        <v>386</v>
      </c>
      <c r="B4396" s="52" t="s">
        <v>314</v>
      </c>
      <c r="C4396" s="79">
        <v>10000</v>
      </c>
      <c r="D4396" s="79"/>
      <c r="E4396" s="132">
        <v>35000</v>
      </c>
      <c r="F4396" s="63"/>
      <c r="G4396" s="79">
        <v>0</v>
      </c>
      <c r="H4396" s="50" t="s">
        <v>1916</v>
      </c>
      <c r="I4396" s="52" t="s">
        <v>2137</v>
      </c>
      <c r="J4396" s="79">
        <v>5000</v>
      </c>
      <c r="K4396" s="79"/>
      <c r="L4396" s="79">
        <v>6100</v>
      </c>
      <c r="M4396" s="63"/>
      <c r="N4396" s="79">
        <v>5398</v>
      </c>
    </row>
    <row r="4397" spans="1:14">
      <c r="A4397" s="50"/>
      <c r="B4397" s="52"/>
      <c r="C4397" s="79">
        <v>0</v>
      </c>
      <c r="D4397" s="79"/>
      <c r="E4397" s="132">
        <v>0</v>
      </c>
      <c r="F4397" s="63"/>
      <c r="G4397" s="79">
        <v>0</v>
      </c>
      <c r="H4397" s="50"/>
      <c r="I4397" s="52"/>
      <c r="J4397" s="79">
        <v>0</v>
      </c>
      <c r="K4397" s="79"/>
      <c r="L4397" s="79">
        <v>0</v>
      </c>
      <c r="M4397" s="63"/>
      <c r="N4397" s="79">
        <v>0</v>
      </c>
    </row>
    <row r="4398" spans="1:14">
      <c r="A4398" s="50" t="s">
        <v>249</v>
      </c>
      <c r="B4398" s="52" t="s">
        <v>1028</v>
      </c>
      <c r="C4398" s="79">
        <v>306000</v>
      </c>
      <c r="D4398" s="79"/>
      <c r="E4398" s="132">
        <v>330000</v>
      </c>
      <c r="F4398" s="63"/>
      <c r="G4398" s="79">
        <v>0</v>
      </c>
      <c r="H4398" s="50" t="s">
        <v>1917</v>
      </c>
      <c r="I4398" s="52" t="s">
        <v>1355</v>
      </c>
      <c r="J4398" s="79">
        <v>134300</v>
      </c>
      <c r="K4398" s="79"/>
      <c r="L4398" s="79">
        <v>130000</v>
      </c>
      <c r="M4398" s="63"/>
      <c r="N4398" s="79">
        <v>130380</v>
      </c>
    </row>
    <row r="4399" spans="1:14">
      <c r="A4399" s="50"/>
      <c r="B4399" s="52"/>
      <c r="C4399" s="115"/>
      <c r="D4399" s="115"/>
      <c r="E4399" s="115"/>
      <c r="F4399" s="77"/>
      <c r="G4399" s="115">
        <v>0</v>
      </c>
      <c r="H4399" s="50"/>
      <c r="I4399" s="52"/>
      <c r="J4399" s="79">
        <v>0</v>
      </c>
      <c r="K4399" s="79"/>
      <c r="L4399" s="79">
        <v>0</v>
      </c>
      <c r="M4399" s="63"/>
      <c r="N4399" s="79">
        <v>0</v>
      </c>
    </row>
    <row r="4400" spans="1:14">
      <c r="A4400" s="50"/>
      <c r="B4400" s="52"/>
      <c r="C4400" s="115"/>
      <c r="D4400" s="115"/>
      <c r="E4400" s="115"/>
      <c r="F4400" s="77"/>
      <c r="G4400" s="115"/>
      <c r="H4400" s="50" t="s">
        <v>1918</v>
      </c>
      <c r="I4400" s="52" t="s">
        <v>1357</v>
      </c>
      <c r="J4400" s="79">
        <v>10000</v>
      </c>
      <c r="K4400" s="79"/>
      <c r="L4400" s="79">
        <v>14000</v>
      </c>
      <c r="M4400" s="63"/>
      <c r="N4400" s="79">
        <v>8638</v>
      </c>
    </row>
    <row r="4401" spans="1:14">
      <c r="A4401" s="50"/>
      <c r="B4401" s="52"/>
      <c r="C4401" s="115"/>
      <c r="D4401" s="115"/>
      <c r="E4401" s="115"/>
      <c r="F4401" s="77"/>
      <c r="G4401" s="115"/>
      <c r="H4401" s="50"/>
      <c r="I4401" s="52"/>
      <c r="J4401" s="79">
        <v>0</v>
      </c>
      <c r="K4401" s="79"/>
      <c r="L4401" s="79">
        <v>0</v>
      </c>
      <c r="M4401" s="63"/>
      <c r="N4401" s="79">
        <v>0</v>
      </c>
    </row>
    <row r="4402" spans="1:14">
      <c r="A4402" s="50"/>
      <c r="B4402" s="52"/>
      <c r="C4402" s="115"/>
      <c r="D4402" s="115"/>
      <c r="E4402" s="115"/>
      <c r="F4402" s="77"/>
      <c r="G4402" s="115"/>
      <c r="H4402" s="50" t="s">
        <v>1919</v>
      </c>
      <c r="I4402" s="52" t="s">
        <v>1026</v>
      </c>
      <c r="J4402" s="79">
        <v>57000</v>
      </c>
      <c r="K4402" s="79"/>
      <c r="L4402" s="79">
        <v>44000</v>
      </c>
      <c r="M4402" s="63"/>
      <c r="N4402" s="79">
        <v>56945</v>
      </c>
    </row>
    <row r="4403" spans="1:14">
      <c r="A4403" s="50"/>
      <c r="B4403" s="52"/>
      <c r="C4403" s="115"/>
      <c r="D4403" s="115"/>
      <c r="E4403" s="115"/>
      <c r="F4403" s="77"/>
      <c r="G4403" s="115"/>
      <c r="H4403" s="50"/>
      <c r="I4403" s="52"/>
      <c r="J4403" s="79">
        <v>0</v>
      </c>
      <c r="K4403" s="79"/>
      <c r="L4403" s="79">
        <v>0</v>
      </c>
      <c r="M4403" s="63"/>
      <c r="N4403" s="79">
        <v>0</v>
      </c>
    </row>
    <row r="4404" spans="1:14">
      <c r="A4404" s="50"/>
      <c r="B4404" s="52"/>
      <c r="C4404" s="115"/>
      <c r="D4404" s="115"/>
      <c r="E4404" s="115"/>
      <c r="F4404" s="77"/>
      <c r="G4404" s="115"/>
      <c r="H4404" s="50" t="s">
        <v>1920</v>
      </c>
      <c r="I4404" s="52" t="s">
        <v>1358</v>
      </c>
      <c r="J4404" s="79">
        <v>10100</v>
      </c>
      <c r="K4404" s="79"/>
      <c r="L4404" s="79">
        <v>6500</v>
      </c>
      <c r="M4404" s="63"/>
      <c r="N4404" s="79">
        <v>10541</v>
      </c>
    </row>
    <row r="4405" spans="1:14">
      <c r="A4405" s="50"/>
      <c r="B4405" s="52"/>
      <c r="C4405" s="115"/>
      <c r="D4405" s="115"/>
      <c r="E4405" s="115"/>
      <c r="F4405" s="77"/>
      <c r="G4405" s="115"/>
      <c r="H4405" s="50"/>
      <c r="I4405" s="52"/>
      <c r="J4405" s="79">
        <v>0</v>
      </c>
      <c r="K4405" s="79"/>
      <c r="L4405" s="79">
        <v>0</v>
      </c>
      <c r="M4405" s="63"/>
      <c r="N4405" s="79">
        <v>0</v>
      </c>
    </row>
    <row r="4406" spans="1:14">
      <c r="A4406" s="50"/>
      <c r="B4406" s="52"/>
      <c r="C4406" s="115"/>
      <c r="D4406" s="115"/>
      <c r="E4406" s="115"/>
      <c r="F4406" s="77"/>
      <c r="G4406" s="115"/>
      <c r="H4406" s="50" t="s">
        <v>1923</v>
      </c>
      <c r="I4406" s="52" t="s">
        <v>1361</v>
      </c>
      <c r="J4406" s="79">
        <v>77100</v>
      </c>
      <c r="K4406" s="79"/>
      <c r="L4406" s="79">
        <v>58000</v>
      </c>
      <c r="M4406" s="63"/>
      <c r="N4406" s="79">
        <v>76381</v>
      </c>
    </row>
    <row r="4407" spans="1:14">
      <c r="A4407" s="50"/>
      <c r="B4407" s="52"/>
      <c r="C4407" s="115"/>
      <c r="D4407" s="115"/>
      <c r="E4407" s="115"/>
      <c r="F4407" s="77"/>
      <c r="G4407" s="115"/>
      <c r="H4407" s="50"/>
      <c r="I4407" s="52"/>
      <c r="J4407" s="79">
        <v>0</v>
      </c>
      <c r="K4407" s="79"/>
      <c r="L4407" s="79">
        <v>0</v>
      </c>
      <c r="M4407" s="63"/>
      <c r="N4407" s="79">
        <v>0</v>
      </c>
    </row>
    <row r="4408" spans="1:14">
      <c r="A4408" s="50"/>
      <c r="B4408" s="52"/>
      <c r="C4408" s="115"/>
      <c r="D4408" s="115"/>
      <c r="E4408" s="115"/>
      <c r="F4408" s="77"/>
      <c r="G4408" s="115"/>
      <c r="H4408" s="50" t="s">
        <v>1926</v>
      </c>
      <c r="I4408" s="52" t="s">
        <v>1364</v>
      </c>
      <c r="J4408" s="79">
        <v>7200</v>
      </c>
      <c r="K4408" s="79"/>
      <c r="L4408" s="79">
        <v>7200</v>
      </c>
      <c r="M4408" s="63"/>
      <c r="N4408" s="79">
        <v>9167</v>
      </c>
    </row>
    <row r="4409" spans="1:14">
      <c r="A4409" s="50"/>
      <c r="B4409" s="52"/>
      <c r="C4409" s="115"/>
      <c r="D4409" s="115"/>
      <c r="E4409" s="115"/>
      <c r="F4409" s="77"/>
      <c r="G4409" s="115"/>
      <c r="H4409" s="50"/>
      <c r="I4409" s="52"/>
      <c r="J4409" s="79">
        <v>0</v>
      </c>
      <c r="K4409" s="79"/>
      <c r="L4409" s="79">
        <v>0</v>
      </c>
      <c r="M4409" s="63"/>
      <c r="N4409" s="79">
        <v>0</v>
      </c>
    </row>
    <row r="4410" spans="1:14">
      <c r="A4410" s="50"/>
      <c r="B4410" s="52"/>
      <c r="C4410" s="115"/>
      <c r="D4410" s="115"/>
      <c r="E4410" s="115"/>
      <c r="F4410" s="77"/>
      <c r="G4410" s="115"/>
      <c r="H4410" s="50" t="s">
        <v>1927</v>
      </c>
      <c r="I4410" s="52" t="s">
        <v>818</v>
      </c>
      <c r="J4410" s="79">
        <v>26400</v>
      </c>
      <c r="K4410" s="79"/>
      <c r="L4410" s="79">
        <v>13000</v>
      </c>
      <c r="M4410" s="63"/>
      <c r="N4410" s="79">
        <v>25117</v>
      </c>
    </row>
    <row r="4411" spans="1:14">
      <c r="A4411" s="50"/>
      <c r="B4411" s="52"/>
      <c r="C4411" s="115"/>
      <c r="D4411" s="115"/>
      <c r="E4411" s="115"/>
      <c r="F4411" s="77"/>
      <c r="G4411" s="115"/>
      <c r="H4411" s="50"/>
      <c r="I4411" s="52"/>
      <c r="J4411" s="79">
        <v>0</v>
      </c>
      <c r="K4411" s="79"/>
      <c r="L4411" s="79">
        <v>0</v>
      </c>
      <c r="M4411" s="63"/>
      <c r="N4411" s="79">
        <v>0</v>
      </c>
    </row>
    <row r="4412" spans="1:14">
      <c r="A4412" s="50"/>
      <c r="B4412" s="52"/>
      <c r="C4412" s="115"/>
      <c r="D4412" s="115"/>
      <c r="E4412" s="115"/>
      <c r="F4412" s="77"/>
      <c r="G4412" s="115"/>
      <c r="H4412" s="50" t="s">
        <v>1459</v>
      </c>
      <c r="I4412" s="52" t="s">
        <v>2138</v>
      </c>
      <c r="J4412" s="79">
        <v>90000</v>
      </c>
      <c r="K4412" s="79"/>
      <c r="L4412" s="79">
        <v>50000</v>
      </c>
      <c r="M4412" s="63"/>
      <c r="N4412" s="79">
        <v>88242</v>
      </c>
    </row>
    <row r="4413" spans="1:14">
      <c r="A4413" s="52"/>
      <c r="B4413" s="52"/>
      <c r="C4413" s="115"/>
      <c r="D4413" s="115"/>
      <c r="E4413" s="115"/>
      <c r="F4413" s="77"/>
      <c r="G4413" s="115"/>
      <c r="H4413" s="52"/>
      <c r="I4413" s="52"/>
      <c r="J4413" s="79">
        <v>0</v>
      </c>
      <c r="K4413" s="79"/>
      <c r="L4413" s="79">
        <v>0</v>
      </c>
      <c r="M4413" s="63"/>
      <c r="N4413" s="79">
        <v>0</v>
      </c>
    </row>
    <row r="4414" spans="1:14">
      <c r="A4414" s="50"/>
      <c r="B4414" s="52"/>
      <c r="C4414" s="139"/>
      <c r="D4414" s="139"/>
      <c r="E4414" s="139"/>
      <c r="F4414" s="128"/>
      <c r="G4414" s="139"/>
      <c r="H4414" s="50" t="s">
        <v>1928</v>
      </c>
      <c r="I4414" s="52" t="s">
        <v>1756</v>
      </c>
      <c r="J4414" s="79">
        <v>19000</v>
      </c>
      <c r="K4414" s="79"/>
      <c r="L4414" s="79">
        <v>17500</v>
      </c>
      <c r="M4414" s="63"/>
      <c r="N4414" s="79">
        <v>17273</v>
      </c>
    </row>
    <row r="4415" spans="1:14">
      <c r="A4415" s="50"/>
      <c r="B4415" s="52"/>
      <c r="C4415" s="104"/>
      <c r="D4415" s="104"/>
      <c r="E4415" s="104"/>
      <c r="F4415" s="47"/>
      <c r="G4415" s="104"/>
      <c r="H4415" s="50" t="s">
        <v>277</v>
      </c>
      <c r="I4415" s="52" t="s">
        <v>2139</v>
      </c>
      <c r="J4415" s="79">
        <v>2800</v>
      </c>
      <c r="K4415" s="79"/>
      <c r="L4415" s="79">
        <v>2800</v>
      </c>
      <c r="M4415" s="63"/>
      <c r="N4415" s="79">
        <v>2857</v>
      </c>
    </row>
    <row r="4416" spans="1:14">
      <c r="A4416" s="50"/>
      <c r="C4416" s="115"/>
      <c r="D4416" s="115"/>
      <c r="E4416" s="115"/>
      <c r="F4416" s="77"/>
      <c r="G4416" s="115"/>
      <c r="H4416" s="50" t="s">
        <v>1940</v>
      </c>
      <c r="I4416" s="16" t="s">
        <v>2140</v>
      </c>
      <c r="J4416" s="79">
        <v>8000</v>
      </c>
      <c r="K4416" s="79"/>
      <c r="L4416" s="79">
        <v>5000</v>
      </c>
      <c r="M4416" s="63"/>
      <c r="N4416" s="79">
        <v>10110</v>
      </c>
    </row>
    <row r="4417" spans="1:14">
      <c r="A4417" s="50"/>
      <c r="C4417" s="115"/>
      <c r="D4417" s="115"/>
      <c r="E4417" s="115"/>
      <c r="F4417" s="77"/>
      <c r="G4417" s="115"/>
      <c r="H4417" s="50" t="s">
        <v>270</v>
      </c>
      <c r="I4417" s="16" t="s">
        <v>1396</v>
      </c>
      <c r="J4417" s="79">
        <v>4000</v>
      </c>
      <c r="K4417" s="79"/>
      <c r="L4417" s="79">
        <v>5000</v>
      </c>
      <c r="M4417" s="63"/>
      <c r="N4417" s="79">
        <v>0</v>
      </c>
    </row>
    <row r="4418" spans="1:14">
      <c r="A4418" s="50"/>
      <c r="C4418" s="115"/>
      <c r="D4418" s="115"/>
      <c r="E4418" s="115"/>
      <c r="F4418" s="77"/>
      <c r="G4418" s="115"/>
      <c r="I4418" s="16"/>
      <c r="J4418" s="41" t="s">
        <v>11</v>
      </c>
      <c r="K4418" s="41"/>
      <c r="L4418" s="41" t="s">
        <v>11</v>
      </c>
      <c r="M4418" s="41"/>
      <c r="N4418" s="79" t="s">
        <v>11</v>
      </c>
    </row>
    <row r="4419" spans="1:14">
      <c r="A4419" s="50"/>
      <c r="B4419" s="52"/>
      <c r="C4419" s="115"/>
      <c r="D4419" s="115"/>
      <c r="E4419" s="115"/>
      <c r="F4419" s="77"/>
      <c r="G4419" s="115"/>
      <c r="H4419" s="50" t="s">
        <v>368</v>
      </c>
      <c r="I4419" s="16" t="s">
        <v>2142</v>
      </c>
      <c r="J4419" s="41">
        <f>SUM(J4421:J4447)</f>
        <v>2095000</v>
      </c>
      <c r="K4419" s="41"/>
      <c r="L4419" s="41">
        <f>SUM(L4421:L4447)</f>
        <v>2038800</v>
      </c>
      <c r="M4419" s="63"/>
      <c r="N4419" s="41">
        <f>SUM(N4421:N4447)</f>
        <v>1996990.41</v>
      </c>
    </row>
    <row r="4420" spans="1:14">
      <c r="A4420" s="50"/>
      <c r="B4420" s="52"/>
      <c r="C4420" s="115"/>
      <c r="D4420" s="115"/>
      <c r="E4420" s="115"/>
      <c r="F4420" s="77"/>
      <c r="G4420" s="115"/>
      <c r="H4420" s="157" t="s">
        <v>12</v>
      </c>
      <c r="I4420" s="157" t="s">
        <v>994</v>
      </c>
      <c r="J4420" s="176" t="s">
        <v>660</v>
      </c>
      <c r="K4420" s="131"/>
      <c r="L4420" s="176" t="s">
        <v>7</v>
      </c>
      <c r="M4420" s="158"/>
      <c r="N4420" s="176" t="s">
        <v>7</v>
      </c>
    </row>
    <row r="4421" spans="1:14">
      <c r="A4421" s="50"/>
      <c r="B4421" s="52"/>
      <c r="C4421" s="115"/>
      <c r="D4421" s="115"/>
      <c r="E4421" s="115"/>
      <c r="F4421" s="77"/>
      <c r="G4421" s="115"/>
      <c r="H4421" s="50" t="s">
        <v>1915</v>
      </c>
      <c r="I4421" s="52" t="s">
        <v>666</v>
      </c>
      <c r="J4421" s="79">
        <v>1297700</v>
      </c>
      <c r="K4421" s="79"/>
      <c r="L4421" s="79">
        <v>1267000</v>
      </c>
      <c r="M4421" s="63"/>
      <c r="N4421" s="79">
        <v>1238612</v>
      </c>
    </row>
    <row r="4422" spans="1:14">
      <c r="A4422" s="50"/>
      <c r="B4422" s="52"/>
      <c r="C4422" s="115"/>
      <c r="D4422" s="115"/>
      <c r="E4422" s="115"/>
      <c r="F4422" s="77"/>
      <c r="G4422" s="115"/>
      <c r="H4422" s="50"/>
      <c r="I4422" s="52"/>
      <c r="J4422" s="79">
        <v>0</v>
      </c>
      <c r="K4422" s="79"/>
      <c r="L4422" s="79">
        <v>0</v>
      </c>
      <c r="M4422" s="63"/>
      <c r="N4422" s="79">
        <v>0</v>
      </c>
    </row>
    <row r="4423" spans="1:14">
      <c r="A4423" s="50"/>
      <c r="B4423" s="52"/>
      <c r="C4423" s="115"/>
      <c r="D4423" s="115"/>
      <c r="E4423" s="115"/>
      <c r="F4423" s="77"/>
      <c r="G4423" s="115"/>
      <c r="H4423" s="50" t="s">
        <v>1932</v>
      </c>
      <c r="I4423" s="52" t="s">
        <v>1369</v>
      </c>
      <c r="J4423" s="79">
        <v>50000</v>
      </c>
      <c r="K4423" s="79"/>
      <c r="L4423" s="79">
        <v>75000</v>
      </c>
      <c r="M4423" s="63"/>
      <c r="N4423" s="79">
        <v>50224.78</v>
      </c>
    </row>
    <row r="4424" spans="1:14">
      <c r="A4424" s="50"/>
      <c r="B4424" s="52"/>
      <c r="C4424" s="115"/>
      <c r="D4424" s="115"/>
      <c r="E4424" s="115"/>
      <c r="F4424" s="77"/>
      <c r="G4424" s="115"/>
      <c r="H4424" s="50"/>
      <c r="I4424" s="52"/>
      <c r="J4424" s="79">
        <v>0</v>
      </c>
      <c r="K4424" s="79"/>
      <c r="L4424" s="79">
        <v>0</v>
      </c>
      <c r="M4424" s="63"/>
      <c r="N4424" s="79">
        <v>0</v>
      </c>
    </row>
    <row r="4425" spans="1:14">
      <c r="A4425" s="50"/>
      <c r="C4425" s="115"/>
      <c r="D4425" s="115"/>
      <c r="E4425" s="115"/>
      <c r="F4425" s="77"/>
      <c r="G4425" s="115"/>
      <c r="H4425" s="50" t="s">
        <v>369</v>
      </c>
      <c r="I4425" s="52" t="s">
        <v>2143</v>
      </c>
      <c r="J4425" s="79">
        <v>9000</v>
      </c>
      <c r="K4425" s="79"/>
      <c r="L4425" s="79">
        <v>9000</v>
      </c>
      <c r="M4425" s="63"/>
      <c r="N4425" s="79">
        <v>5025.13</v>
      </c>
    </row>
    <row r="4426" spans="1:14">
      <c r="A4426" s="50"/>
      <c r="C4426" s="115"/>
      <c r="D4426" s="115"/>
      <c r="E4426" s="115"/>
      <c r="F4426" s="77"/>
      <c r="G4426" s="115"/>
      <c r="H4426" s="50"/>
      <c r="I4426" s="52"/>
      <c r="J4426" s="79">
        <v>0</v>
      </c>
      <c r="K4426" s="79"/>
      <c r="L4426" s="79">
        <v>0</v>
      </c>
      <c r="M4426" s="63"/>
      <c r="N4426" s="79">
        <v>0</v>
      </c>
    </row>
    <row r="4427" spans="1:14">
      <c r="A4427" s="50"/>
      <c r="B4427" s="52"/>
      <c r="C4427" s="115"/>
      <c r="D4427" s="115"/>
      <c r="E4427" s="115"/>
      <c r="F4427" s="77"/>
      <c r="G4427" s="115"/>
      <c r="H4427" s="50" t="s">
        <v>1917</v>
      </c>
      <c r="I4427" s="52" t="s">
        <v>1355</v>
      </c>
      <c r="J4427" s="79">
        <v>56700</v>
      </c>
      <c r="K4427" s="79"/>
      <c r="L4427" s="79">
        <v>58000</v>
      </c>
      <c r="M4427" s="63"/>
      <c r="N4427" s="79">
        <v>55101.18</v>
      </c>
    </row>
    <row r="4428" spans="1:14">
      <c r="A4428" s="50"/>
      <c r="C4428" s="115"/>
      <c r="D4428" s="115"/>
      <c r="E4428" s="115"/>
      <c r="F4428" s="77"/>
      <c r="G4428" s="115"/>
      <c r="H4428" s="50"/>
      <c r="I4428" s="52"/>
      <c r="J4428" s="79">
        <v>0</v>
      </c>
      <c r="K4428" s="79"/>
      <c r="L4428" s="79">
        <v>0</v>
      </c>
      <c r="M4428" s="63"/>
      <c r="N4428" s="79">
        <v>0</v>
      </c>
    </row>
    <row r="4429" spans="1:14">
      <c r="A4429" s="50"/>
      <c r="B4429" s="52"/>
      <c r="C4429" s="115"/>
      <c r="D4429" s="115"/>
      <c r="E4429" s="115"/>
      <c r="F4429" s="77"/>
      <c r="G4429" s="115"/>
      <c r="H4429" s="50" t="s">
        <v>1918</v>
      </c>
      <c r="I4429" s="16" t="s">
        <v>1410</v>
      </c>
      <c r="J4429" s="79">
        <v>20000</v>
      </c>
      <c r="K4429" s="79"/>
      <c r="L4429" s="79">
        <v>24000</v>
      </c>
      <c r="M4429" s="63"/>
      <c r="N4429" s="79">
        <v>15737.65</v>
      </c>
    </row>
    <row r="4430" spans="1:14">
      <c r="A4430" s="50"/>
      <c r="B4430" s="52"/>
      <c r="C4430" s="115"/>
      <c r="D4430" s="115"/>
      <c r="E4430" s="115"/>
      <c r="F4430" s="77"/>
      <c r="G4430" s="115"/>
      <c r="H4430" s="50"/>
      <c r="I4430" s="16"/>
      <c r="J4430" s="79">
        <v>0</v>
      </c>
      <c r="K4430" s="79"/>
      <c r="L4430" s="79">
        <v>0</v>
      </c>
      <c r="M4430" s="63"/>
      <c r="N4430" s="79">
        <v>0</v>
      </c>
    </row>
    <row r="4431" spans="1:14">
      <c r="A4431" s="50"/>
      <c r="B4431" s="52"/>
      <c r="C4431" s="115"/>
      <c r="D4431" s="115"/>
      <c r="E4431" s="115"/>
      <c r="F4431" s="77"/>
      <c r="G4431" s="115"/>
      <c r="H4431" s="50" t="s">
        <v>1919</v>
      </c>
      <c r="I4431" s="52" t="s">
        <v>1026</v>
      </c>
      <c r="J4431" s="79">
        <v>66000</v>
      </c>
      <c r="K4431" s="79"/>
      <c r="L4431" s="79">
        <v>66000</v>
      </c>
      <c r="M4431" s="63"/>
      <c r="N4431" s="79">
        <v>63788.23</v>
      </c>
    </row>
    <row r="4432" spans="1:14">
      <c r="A4432" s="50"/>
      <c r="C4432" s="115"/>
      <c r="D4432" s="115"/>
      <c r="E4432" s="115"/>
      <c r="F4432" s="77"/>
      <c r="G4432" s="115"/>
      <c r="H4432" s="50"/>
      <c r="I4432" s="16"/>
      <c r="J4432" s="79">
        <v>0</v>
      </c>
      <c r="K4432" s="79"/>
      <c r="L4432" s="79">
        <v>0</v>
      </c>
      <c r="M4432" s="63"/>
      <c r="N4432" s="79">
        <v>0</v>
      </c>
    </row>
    <row r="4433" spans="1:14">
      <c r="A4433" s="50"/>
      <c r="B4433" s="52"/>
      <c r="C4433" s="115"/>
      <c r="D4433" s="115"/>
      <c r="E4433" s="115"/>
      <c r="F4433" s="77"/>
      <c r="G4433" s="115"/>
      <c r="H4433" s="50" t="s">
        <v>1920</v>
      </c>
      <c r="I4433" s="52" t="s">
        <v>1358</v>
      </c>
      <c r="J4433" s="79">
        <v>5000</v>
      </c>
      <c r="K4433" s="79"/>
      <c r="L4433" s="79">
        <v>5000</v>
      </c>
      <c r="M4433" s="63"/>
      <c r="N4433" s="79">
        <v>5090.8</v>
      </c>
    </row>
    <row r="4434" spans="1:14">
      <c r="A4434" s="50"/>
      <c r="C4434" s="115"/>
      <c r="D4434" s="115"/>
      <c r="E4434" s="115"/>
      <c r="F4434" s="77"/>
      <c r="G4434" s="115"/>
      <c r="H4434" s="50"/>
      <c r="I4434" s="52"/>
      <c r="J4434" s="79">
        <v>0</v>
      </c>
      <c r="K4434" s="79"/>
      <c r="L4434" s="79">
        <v>0</v>
      </c>
      <c r="M4434" s="63"/>
      <c r="N4434" s="79">
        <v>0</v>
      </c>
    </row>
    <row r="4435" spans="1:14">
      <c r="A4435" s="50"/>
      <c r="B4435" s="52"/>
      <c r="C4435" s="115"/>
      <c r="D4435" s="115"/>
      <c r="E4435" s="115"/>
      <c r="F4435" s="77"/>
      <c r="G4435" s="115"/>
      <c r="H4435" s="50" t="s">
        <v>1922</v>
      </c>
      <c r="I4435" s="52" t="s">
        <v>691</v>
      </c>
      <c r="J4435" s="79">
        <v>99800</v>
      </c>
      <c r="K4435" s="79"/>
      <c r="L4435" s="79">
        <v>95000</v>
      </c>
      <c r="M4435" s="63"/>
      <c r="N4435" s="79">
        <v>95014.84</v>
      </c>
    </row>
    <row r="4436" spans="1:14">
      <c r="A4436" s="50"/>
      <c r="C4436" s="115"/>
      <c r="D4436" s="115"/>
      <c r="E4436" s="115"/>
      <c r="F4436" s="77"/>
      <c r="G4436" s="115"/>
      <c r="I4436" s="16"/>
      <c r="J4436" s="79">
        <v>0</v>
      </c>
      <c r="K4436" s="79"/>
      <c r="L4436" s="79">
        <v>0</v>
      </c>
      <c r="M4436" s="63"/>
      <c r="N4436" s="79">
        <v>0</v>
      </c>
    </row>
    <row r="4437" spans="1:14">
      <c r="A4437" s="50"/>
      <c r="B4437" s="52"/>
      <c r="C4437" s="115"/>
      <c r="D4437" s="115"/>
      <c r="E4437" s="115"/>
      <c r="F4437" s="77"/>
      <c r="G4437" s="115"/>
      <c r="H4437" s="50" t="s">
        <v>370</v>
      </c>
      <c r="I4437" s="52" t="s">
        <v>2144</v>
      </c>
      <c r="J4437" s="79">
        <v>-9000</v>
      </c>
      <c r="K4437" s="79"/>
      <c r="L4437" s="79">
        <v>-9000</v>
      </c>
      <c r="M4437" s="63"/>
      <c r="N4437" s="79">
        <v>-8106</v>
      </c>
    </row>
    <row r="4438" spans="1:14">
      <c r="A4438" s="64"/>
      <c r="C4438" s="115"/>
      <c r="D4438" s="115"/>
      <c r="E4438" s="115"/>
      <c r="F4438" s="77"/>
      <c r="G4438" s="115"/>
      <c r="H4438" s="50"/>
      <c r="I4438" s="16"/>
      <c r="J4438" s="79">
        <v>0</v>
      </c>
      <c r="K4438" s="79"/>
      <c r="L4438" s="79">
        <v>0</v>
      </c>
      <c r="M4438" s="63"/>
      <c r="N4438" s="79">
        <v>0</v>
      </c>
    </row>
    <row r="4439" spans="1:14">
      <c r="A4439" s="50"/>
      <c r="B4439" s="52"/>
      <c r="C4439" s="115"/>
      <c r="D4439" s="115"/>
      <c r="E4439" s="115"/>
      <c r="F4439" s="77"/>
      <c r="G4439" s="115"/>
      <c r="H4439" s="50" t="s">
        <v>1923</v>
      </c>
      <c r="I4439" s="52" t="s">
        <v>1361</v>
      </c>
      <c r="J4439" s="79">
        <v>17500</v>
      </c>
      <c r="K4439" s="79"/>
      <c r="L4439" s="79">
        <v>14800</v>
      </c>
      <c r="M4439" s="63"/>
      <c r="N4439" s="79">
        <v>17292.66</v>
      </c>
    </row>
    <row r="4440" spans="1:14">
      <c r="A4440" s="50"/>
      <c r="C4440" s="115"/>
      <c r="D4440" s="115"/>
      <c r="E4440" s="115"/>
      <c r="F4440" s="77"/>
      <c r="G4440" s="115"/>
      <c r="H4440" s="50"/>
      <c r="I4440" s="16"/>
      <c r="J4440" s="79">
        <v>0</v>
      </c>
      <c r="K4440" s="79"/>
      <c r="L4440" s="79">
        <v>0</v>
      </c>
      <c r="M4440" s="63"/>
      <c r="N4440" s="79">
        <v>0</v>
      </c>
    </row>
    <row r="4441" spans="1:14">
      <c r="A4441" s="50"/>
      <c r="B4441" s="52"/>
      <c r="C4441" s="41"/>
      <c r="D4441" s="41"/>
      <c r="E4441" s="41"/>
      <c r="F4441" s="75"/>
      <c r="G4441" s="41"/>
      <c r="H4441" s="50" t="s">
        <v>1926</v>
      </c>
      <c r="I4441" s="52" t="s">
        <v>1364</v>
      </c>
      <c r="J4441" s="79">
        <v>4000</v>
      </c>
      <c r="K4441" s="79"/>
      <c r="L4441" s="79">
        <v>3600</v>
      </c>
      <c r="M4441" s="63"/>
      <c r="N4441" s="79">
        <v>3902.62</v>
      </c>
    </row>
    <row r="4442" spans="1:14">
      <c r="A4442" s="50"/>
      <c r="B4442" s="52"/>
      <c r="C4442" s="136"/>
      <c r="D4442" s="136"/>
      <c r="E4442" s="136"/>
      <c r="F4442" s="76"/>
      <c r="G4442" s="136"/>
      <c r="H4442" s="50"/>
      <c r="I4442" s="16"/>
      <c r="J4442" s="79">
        <v>0</v>
      </c>
      <c r="K4442" s="79"/>
      <c r="L4442" s="79">
        <v>0</v>
      </c>
      <c r="M4442" s="63"/>
      <c r="N4442" s="79">
        <v>0</v>
      </c>
    </row>
    <row r="4443" spans="1:14">
      <c r="A4443" s="50"/>
      <c r="B4443" s="52"/>
      <c r="C4443" s="132"/>
      <c r="D4443" s="132"/>
      <c r="E4443" s="132"/>
      <c r="F4443" s="63"/>
      <c r="G4443" s="132"/>
      <c r="H4443" s="50" t="s">
        <v>1927</v>
      </c>
      <c r="I4443" s="52" t="s">
        <v>818</v>
      </c>
      <c r="J4443" s="79">
        <v>400</v>
      </c>
      <c r="K4443" s="79"/>
      <c r="L4443" s="79">
        <v>400</v>
      </c>
      <c r="M4443" s="63"/>
      <c r="N4443" s="79">
        <v>416.49</v>
      </c>
    </row>
    <row r="4444" spans="1:14">
      <c r="A4444" s="50"/>
      <c r="B4444" s="52"/>
      <c r="C4444" s="132"/>
      <c r="D4444" s="132"/>
      <c r="E4444" s="132"/>
      <c r="F4444" s="63"/>
      <c r="G4444" s="132"/>
      <c r="H4444" s="64"/>
      <c r="I4444" s="16"/>
      <c r="J4444" s="79">
        <v>0</v>
      </c>
      <c r="K4444" s="79"/>
      <c r="L4444" s="79">
        <v>0</v>
      </c>
      <c r="M4444" s="63"/>
      <c r="N4444" s="79">
        <v>0</v>
      </c>
    </row>
    <row r="4445" spans="1:14">
      <c r="A4445" s="52"/>
      <c r="B4445" s="52"/>
      <c r="C4445" s="132"/>
      <c r="D4445" s="132"/>
      <c r="E4445" s="132"/>
      <c r="F4445" s="63"/>
      <c r="G4445" s="132"/>
      <c r="H4445" s="50" t="s">
        <v>1526</v>
      </c>
      <c r="I4445" s="52" t="s">
        <v>421</v>
      </c>
      <c r="J4445" s="79">
        <v>472600</v>
      </c>
      <c r="K4445" s="79"/>
      <c r="L4445" s="79">
        <v>425000</v>
      </c>
      <c r="M4445" s="63"/>
      <c r="N4445" s="79">
        <v>450054.78</v>
      </c>
    </row>
    <row r="4446" spans="1:14">
      <c r="A4446" s="52"/>
      <c r="B4446" s="52"/>
      <c r="C4446" s="132"/>
      <c r="D4446" s="132"/>
      <c r="E4446" s="132"/>
      <c r="F4446" s="63"/>
      <c r="G4446" s="132"/>
      <c r="H4446" s="50"/>
      <c r="I4446" s="16"/>
      <c r="J4446" s="79">
        <v>0</v>
      </c>
      <c r="K4446" s="79"/>
      <c r="L4446" s="79">
        <v>0</v>
      </c>
      <c r="M4446" s="63"/>
      <c r="N4446" s="79">
        <v>0</v>
      </c>
    </row>
    <row r="4447" spans="1:14">
      <c r="A4447" s="52"/>
      <c r="B4447" s="52"/>
      <c r="C4447" s="132"/>
      <c r="D4447" s="132"/>
      <c r="E4447" s="132"/>
      <c r="F4447" s="63"/>
      <c r="G4447" s="132"/>
      <c r="H4447" s="50" t="s">
        <v>1928</v>
      </c>
      <c r="I4447" s="52" t="s">
        <v>1366</v>
      </c>
      <c r="J4447" s="79">
        <v>5300</v>
      </c>
      <c r="K4447" s="79"/>
      <c r="L4447" s="79">
        <v>5000</v>
      </c>
      <c r="M4447" s="63"/>
      <c r="N4447" s="79">
        <v>4835.25</v>
      </c>
    </row>
    <row r="4448" spans="1:14">
      <c r="A4448" s="52"/>
      <c r="B4448" s="52"/>
      <c r="C4448" s="132"/>
      <c r="D4448" s="132"/>
      <c r="E4448" s="132"/>
      <c r="F4448" s="63"/>
      <c r="G4448" s="132"/>
      <c r="H4448" s="50"/>
      <c r="I4448" s="52"/>
      <c r="J4448" s="41" t="s">
        <v>11</v>
      </c>
      <c r="K4448" s="41"/>
      <c r="L4448" s="41"/>
      <c r="M4448" s="41"/>
      <c r="N4448" s="79" t="s">
        <v>11</v>
      </c>
    </row>
    <row r="4449" spans="1:14">
      <c r="A4449" s="52"/>
      <c r="B4449" s="52"/>
      <c r="C4449" s="132"/>
      <c r="D4449" s="132"/>
      <c r="E4449" s="132"/>
      <c r="F4449" s="63"/>
      <c r="G4449" s="132"/>
      <c r="H4449" s="52"/>
      <c r="I4449" s="16"/>
      <c r="J4449" s="115"/>
      <c r="K4449" s="115"/>
      <c r="L4449" s="115"/>
      <c r="M4449" s="115"/>
      <c r="N4449" s="83"/>
    </row>
    <row r="4450" spans="1:14">
      <c r="A4450" s="52" t="s">
        <v>1583</v>
      </c>
      <c r="B4450" s="52" t="s">
        <v>315</v>
      </c>
      <c r="C4450" s="110">
        <f>SUM(C4452:C4460)</f>
        <v>9020000</v>
      </c>
      <c r="D4450" s="110"/>
      <c r="E4450" s="110">
        <f>SUM(E4452:E4460)</f>
        <v>8000000</v>
      </c>
      <c r="F4450" s="63"/>
      <c r="G4450" s="110">
        <f>SUM(G4452:G4460)</f>
        <v>8216551.6199999992</v>
      </c>
      <c r="H4450" s="52" t="s">
        <v>371</v>
      </c>
      <c r="I4450" s="52" t="s">
        <v>315</v>
      </c>
      <c r="J4450" s="41">
        <f>SUM(J4452:J4466)</f>
        <v>1040800</v>
      </c>
      <c r="K4450" s="41"/>
      <c r="L4450" s="41">
        <f>SUM(L4452:L4466)</f>
        <v>869000</v>
      </c>
      <c r="M4450" s="63"/>
      <c r="N4450" s="41">
        <f>SUM(N4452:N4466)</f>
        <v>788179.88</v>
      </c>
    </row>
    <row r="4451" spans="1:14">
      <c r="A4451" s="157" t="s">
        <v>12</v>
      </c>
      <c r="B4451" s="157" t="s">
        <v>994</v>
      </c>
      <c r="C4451" s="176" t="s">
        <v>660</v>
      </c>
      <c r="D4451" s="131"/>
      <c r="E4451" s="176" t="s">
        <v>7</v>
      </c>
      <c r="F4451" s="158"/>
      <c r="G4451" s="176" t="s">
        <v>7</v>
      </c>
      <c r="H4451" s="157" t="s">
        <v>12</v>
      </c>
      <c r="I4451" s="157" t="s">
        <v>994</v>
      </c>
      <c r="J4451" s="176" t="s">
        <v>660</v>
      </c>
      <c r="K4451" s="131"/>
      <c r="L4451" s="176" t="s">
        <v>7</v>
      </c>
      <c r="M4451" s="158"/>
      <c r="N4451" s="176" t="s">
        <v>7</v>
      </c>
    </row>
    <row r="4452" spans="1:14">
      <c r="A4452" s="52" t="s">
        <v>1916</v>
      </c>
      <c r="B4452" s="52" t="s">
        <v>316</v>
      </c>
      <c r="C4452" s="79">
        <v>300000</v>
      </c>
      <c r="D4452" s="79"/>
      <c r="E4452" s="132">
        <v>600000</v>
      </c>
      <c r="F4452" s="63"/>
      <c r="G4452" s="79">
        <v>465721.1</v>
      </c>
      <c r="H4452" s="52" t="s">
        <v>1933</v>
      </c>
      <c r="I4452" s="52" t="s">
        <v>666</v>
      </c>
      <c r="J4452" s="79">
        <v>275800</v>
      </c>
      <c r="K4452" s="79"/>
      <c r="L4452" s="79">
        <v>300000</v>
      </c>
      <c r="M4452" s="63"/>
      <c r="N4452" s="79">
        <v>285070.73</v>
      </c>
    </row>
    <row r="4453" spans="1:14">
      <c r="A4453" s="62"/>
      <c r="C4453" s="79">
        <v>0</v>
      </c>
      <c r="D4453" s="79"/>
      <c r="E4453" s="132">
        <v>0</v>
      </c>
      <c r="F4453" s="63"/>
      <c r="G4453" s="79">
        <v>0</v>
      </c>
      <c r="H4453" s="62"/>
      <c r="I4453" s="16"/>
      <c r="J4453" s="79">
        <v>0</v>
      </c>
      <c r="K4453" s="79"/>
      <c r="L4453" s="79">
        <v>0</v>
      </c>
      <c r="M4453" s="63"/>
      <c r="N4453" s="79">
        <v>0</v>
      </c>
    </row>
    <row r="4454" spans="1:14">
      <c r="A4454" s="50" t="s">
        <v>997</v>
      </c>
      <c r="B4454" s="52" t="s">
        <v>317</v>
      </c>
      <c r="C4454" s="79">
        <v>900000</v>
      </c>
      <c r="D4454" s="79"/>
      <c r="E4454" s="132">
        <v>700000</v>
      </c>
      <c r="F4454" s="63"/>
      <c r="G4454" s="79">
        <v>616009.5</v>
      </c>
      <c r="H4454" s="50" t="s">
        <v>1277</v>
      </c>
      <c r="I4454" s="52" t="s">
        <v>1122</v>
      </c>
      <c r="J4454" s="79">
        <v>84000</v>
      </c>
      <c r="K4454" s="79"/>
      <c r="L4454" s="79">
        <v>84000</v>
      </c>
      <c r="M4454" s="63"/>
      <c r="N4454" s="79">
        <v>70812.72</v>
      </c>
    </row>
    <row r="4455" spans="1:14">
      <c r="A4455" s="62"/>
      <c r="C4455" s="79">
        <v>0</v>
      </c>
      <c r="D4455" s="79"/>
      <c r="E4455" s="132">
        <v>0</v>
      </c>
      <c r="F4455" s="63"/>
      <c r="G4455" s="79">
        <v>0</v>
      </c>
      <c r="H4455" s="62"/>
      <c r="I4455" s="16"/>
      <c r="J4455" s="79">
        <v>0</v>
      </c>
      <c r="K4455" s="79"/>
      <c r="L4455" s="79">
        <v>0</v>
      </c>
      <c r="M4455" s="63"/>
      <c r="N4455" s="79">
        <v>0</v>
      </c>
    </row>
    <row r="4456" spans="1:14">
      <c r="A4456" s="50" t="s">
        <v>1287</v>
      </c>
      <c r="B4456" s="52" t="s">
        <v>318</v>
      </c>
      <c r="C4456" s="79">
        <v>3550000</v>
      </c>
      <c r="D4456" s="79"/>
      <c r="E4456" s="132">
        <v>3310000</v>
      </c>
      <c r="F4456" s="63"/>
      <c r="G4456" s="79">
        <v>3641464.09</v>
      </c>
      <c r="H4456" s="50" t="s">
        <v>372</v>
      </c>
      <c r="I4456" s="52" t="s">
        <v>1123</v>
      </c>
      <c r="J4456" s="79">
        <v>186000</v>
      </c>
      <c r="K4456" s="79"/>
      <c r="L4456" s="79">
        <v>170000</v>
      </c>
      <c r="M4456" s="63"/>
      <c r="N4456" s="79">
        <v>141177.64000000001</v>
      </c>
    </row>
    <row r="4457" spans="1:14">
      <c r="A4457" s="62"/>
      <c r="C4457" s="79">
        <v>0</v>
      </c>
      <c r="D4457" s="79"/>
      <c r="E4457" s="132">
        <v>0</v>
      </c>
      <c r="F4457" s="63"/>
      <c r="G4457" s="79">
        <v>0</v>
      </c>
      <c r="H4457" s="62"/>
      <c r="I4457" s="16"/>
      <c r="J4457" s="79">
        <v>0</v>
      </c>
      <c r="K4457" s="79"/>
      <c r="L4457" s="79">
        <v>0</v>
      </c>
      <c r="M4457" s="63"/>
      <c r="N4457" s="79">
        <v>0</v>
      </c>
    </row>
    <row r="4458" spans="1:14">
      <c r="A4458" s="50" t="s">
        <v>1288</v>
      </c>
      <c r="B4458" s="52" t="s">
        <v>319</v>
      </c>
      <c r="C4458" s="79">
        <v>70000</v>
      </c>
      <c r="D4458" s="79"/>
      <c r="E4458" s="132">
        <v>60000</v>
      </c>
      <c r="F4458" s="63"/>
      <c r="G4458" s="79">
        <v>56717</v>
      </c>
      <c r="H4458" s="50" t="s">
        <v>373</v>
      </c>
      <c r="I4458" s="52" t="s">
        <v>1567</v>
      </c>
      <c r="J4458" s="79">
        <v>380000</v>
      </c>
      <c r="K4458" s="79"/>
      <c r="L4458" s="79">
        <v>180000</v>
      </c>
      <c r="M4458" s="63"/>
      <c r="N4458" s="79">
        <v>195779</v>
      </c>
    </row>
    <row r="4459" spans="1:14">
      <c r="A4459" s="62"/>
      <c r="C4459" s="79">
        <v>0</v>
      </c>
      <c r="D4459" s="79"/>
      <c r="E4459" s="132">
        <v>0</v>
      </c>
      <c r="F4459" s="63"/>
      <c r="G4459" s="79">
        <v>0</v>
      </c>
      <c r="H4459" s="62"/>
      <c r="I4459" s="16"/>
      <c r="J4459" s="79">
        <v>0</v>
      </c>
      <c r="K4459" s="79"/>
      <c r="L4459" s="79">
        <v>0</v>
      </c>
      <c r="M4459" s="63"/>
      <c r="N4459" s="79">
        <v>0</v>
      </c>
    </row>
    <row r="4460" spans="1:14" s="9" customFormat="1">
      <c r="A4460" s="50" t="s">
        <v>379</v>
      </c>
      <c r="B4460" s="52" t="s">
        <v>320</v>
      </c>
      <c r="C4460" s="79">
        <v>4200000</v>
      </c>
      <c r="D4460" s="79"/>
      <c r="E4460" s="132">
        <v>3330000</v>
      </c>
      <c r="F4460" s="63"/>
      <c r="G4460" s="79">
        <v>3436639.93</v>
      </c>
      <c r="H4460" s="50" t="s">
        <v>374</v>
      </c>
      <c r="I4460" s="52" t="s">
        <v>1124</v>
      </c>
      <c r="J4460" s="79">
        <v>38000</v>
      </c>
      <c r="K4460" s="79"/>
      <c r="L4460" s="79">
        <v>33000</v>
      </c>
      <c r="M4460" s="63"/>
      <c r="N4460" s="79">
        <v>35676.11</v>
      </c>
    </row>
    <row r="4461" spans="1:14">
      <c r="A4461" s="62"/>
      <c r="C4461" s="115"/>
      <c r="D4461" s="115"/>
      <c r="E4461" s="115"/>
      <c r="F4461" s="77"/>
      <c r="G4461" s="115"/>
      <c r="I4461" s="16"/>
      <c r="J4461" s="79">
        <v>0</v>
      </c>
      <c r="K4461" s="79"/>
      <c r="L4461" s="79">
        <v>0</v>
      </c>
      <c r="M4461" s="63"/>
      <c r="N4461" s="79">
        <v>0</v>
      </c>
    </row>
    <row r="4462" spans="1:14">
      <c r="A4462" s="50"/>
      <c r="B4462" s="52"/>
      <c r="C4462" s="115"/>
      <c r="D4462" s="115"/>
      <c r="E4462" s="115"/>
      <c r="F4462" s="77"/>
      <c r="G4462" s="115"/>
      <c r="H4462" s="50" t="s">
        <v>376</v>
      </c>
      <c r="I4462" s="52" t="s">
        <v>1125</v>
      </c>
      <c r="J4462" s="79">
        <v>40000</v>
      </c>
      <c r="K4462" s="79"/>
      <c r="L4462" s="79">
        <v>33000</v>
      </c>
      <c r="M4462" s="63"/>
      <c r="N4462" s="79">
        <v>23545</v>
      </c>
    </row>
    <row r="4463" spans="1:14">
      <c r="A4463" s="62"/>
      <c r="C4463" s="115"/>
      <c r="D4463" s="115"/>
      <c r="E4463" s="115"/>
      <c r="F4463" s="77"/>
      <c r="G4463" s="115"/>
      <c r="H4463" s="56"/>
      <c r="I4463" s="52"/>
      <c r="J4463" s="79">
        <v>0</v>
      </c>
      <c r="K4463" s="79"/>
      <c r="L4463" s="79">
        <v>0</v>
      </c>
      <c r="M4463" s="63"/>
      <c r="N4463" s="79"/>
    </row>
    <row r="4464" spans="1:14">
      <c r="A4464" s="52"/>
      <c r="B4464" s="52"/>
      <c r="C4464" s="115"/>
      <c r="D4464" s="115"/>
      <c r="E4464" s="115"/>
      <c r="F4464" s="77"/>
      <c r="G4464" s="115"/>
      <c r="H4464" s="52" t="s">
        <v>277</v>
      </c>
      <c r="I4464" s="52" t="s">
        <v>1714</v>
      </c>
      <c r="J4464" s="79">
        <v>32000</v>
      </c>
      <c r="K4464" s="79"/>
      <c r="L4464" s="79">
        <v>44000</v>
      </c>
      <c r="M4464" s="63"/>
      <c r="N4464" s="79">
        <v>31572.68</v>
      </c>
    </row>
    <row r="4465" spans="1:14">
      <c r="A4465" s="50"/>
      <c r="B4465" s="52"/>
      <c r="C4465" s="41"/>
      <c r="D4465" s="41"/>
      <c r="E4465" s="41"/>
      <c r="F4465" s="75"/>
      <c r="G4465" s="41"/>
      <c r="H4465" s="50"/>
      <c r="I4465" s="52"/>
      <c r="J4465" s="79">
        <v>0</v>
      </c>
      <c r="K4465" s="79"/>
      <c r="L4465" s="79">
        <v>0</v>
      </c>
      <c r="M4465" s="63"/>
      <c r="N4465" s="79">
        <v>0</v>
      </c>
    </row>
    <row r="4466" spans="1:14">
      <c r="A4466" s="56"/>
      <c r="B4466" s="52"/>
      <c r="C4466" s="136"/>
      <c r="D4466" s="136"/>
      <c r="E4466" s="136"/>
      <c r="F4466" s="76"/>
      <c r="G4466" s="136"/>
      <c r="H4466" s="56" t="s">
        <v>1940</v>
      </c>
      <c r="I4466" s="52" t="s">
        <v>352</v>
      </c>
      <c r="J4466" s="79">
        <v>5000</v>
      </c>
      <c r="K4466" s="79"/>
      <c r="L4466" s="79">
        <v>25000</v>
      </c>
      <c r="M4466" s="63"/>
      <c r="N4466" s="79">
        <v>4546</v>
      </c>
    </row>
    <row r="4467" spans="1:14">
      <c r="A4467" s="50"/>
      <c r="B4467" s="52"/>
      <c r="C4467" s="132"/>
      <c r="D4467" s="132"/>
      <c r="E4467" s="132"/>
      <c r="F4467" s="63"/>
      <c r="G4467" s="132"/>
      <c r="H4467" s="50"/>
      <c r="I4467" s="52"/>
      <c r="J4467" s="41"/>
      <c r="K4467" s="41"/>
      <c r="L4467" s="41"/>
      <c r="M4467" s="41"/>
      <c r="N4467" s="83"/>
    </row>
    <row r="4468" spans="1:14">
      <c r="A4468" s="62"/>
      <c r="C4468" s="115"/>
      <c r="D4468" s="115"/>
      <c r="E4468" s="115"/>
      <c r="F4468" s="77"/>
      <c r="G4468" s="115"/>
      <c r="H4468" s="62"/>
      <c r="I4468" s="16"/>
      <c r="J4468" s="41"/>
      <c r="K4468" s="41"/>
      <c r="L4468" s="41"/>
      <c r="M4468" s="41"/>
      <c r="N4468" s="83"/>
    </row>
    <row r="4469" spans="1:14">
      <c r="A4469" s="50"/>
      <c r="B4469" s="52"/>
      <c r="C4469" s="115"/>
      <c r="D4469" s="115"/>
      <c r="E4469" s="115"/>
      <c r="F4469" s="77"/>
      <c r="G4469" s="115"/>
      <c r="H4469" s="50"/>
      <c r="I4469" s="52"/>
      <c r="J4469" s="41"/>
      <c r="K4469" s="41"/>
      <c r="L4469" s="41"/>
      <c r="M4469" s="41"/>
      <c r="N4469" s="83"/>
    </row>
    <row r="4470" spans="1:14">
      <c r="A4470" s="50">
        <v>2422</v>
      </c>
      <c r="B4470" s="52" t="s">
        <v>1166</v>
      </c>
      <c r="C4470" s="83">
        <f>SUM(C4472)</f>
        <v>85000</v>
      </c>
      <c r="D4470" s="83"/>
      <c r="E4470" s="83">
        <f>SUM(E4472)</f>
        <v>85000</v>
      </c>
      <c r="F4470" s="83">
        <f>SUM(F4472)</f>
        <v>0</v>
      </c>
      <c r="G4470" s="83">
        <f>SUM(G4472)</f>
        <v>0</v>
      </c>
      <c r="H4470" s="52" t="s">
        <v>377</v>
      </c>
      <c r="I4470" s="52" t="s">
        <v>1166</v>
      </c>
      <c r="J4470" s="41">
        <f>SUM(J4472:J4503)</f>
        <v>3496100</v>
      </c>
      <c r="K4470" s="41"/>
      <c r="L4470" s="41">
        <f>SUM(L4472:L4503)</f>
        <v>3241200</v>
      </c>
      <c r="M4470" s="63"/>
      <c r="N4470" s="41">
        <f>SUM(N4472:N4503)</f>
        <v>2974916.49</v>
      </c>
    </row>
    <row r="4471" spans="1:14">
      <c r="A4471" s="157" t="s">
        <v>12</v>
      </c>
      <c r="B4471" s="157" t="s">
        <v>994</v>
      </c>
      <c r="C4471" s="176" t="s">
        <v>660</v>
      </c>
      <c r="D4471" s="131"/>
      <c r="E4471" s="176" t="s">
        <v>7</v>
      </c>
      <c r="F4471" s="158"/>
      <c r="G4471" s="176" t="s">
        <v>7</v>
      </c>
      <c r="H4471" s="157" t="s">
        <v>12</v>
      </c>
      <c r="I4471" s="157" t="s">
        <v>994</v>
      </c>
      <c r="J4471" s="176" t="s">
        <v>660</v>
      </c>
      <c r="K4471" s="131"/>
      <c r="L4471" s="176" t="s">
        <v>7</v>
      </c>
      <c r="M4471" s="158"/>
      <c r="N4471" s="176" t="s">
        <v>7</v>
      </c>
    </row>
    <row r="4472" spans="1:14">
      <c r="A4472" s="52" t="s">
        <v>2027</v>
      </c>
      <c r="B4472" s="52" t="s">
        <v>1348</v>
      </c>
      <c r="C4472" s="79">
        <v>85000</v>
      </c>
      <c r="D4472" s="79"/>
      <c r="E4472" s="132">
        <v>85000</v>
      </c>
      <c r="F4472" s="63"/>
      <c r="G4472" s="79">
        <v>0</v>
      </c>
      <c r="H4472" s="52" t="s">
        <v>1915</v>
      </c>
      <c r="I4472" s="52" t="s">
        <v>1353</v>
      </c>
      <c r="J4472" s="79">
        <v>2419200</v>
      </c>
      <c r="K4472" s="79"/>
      <c r="L4472" s="79">
        <v>2169000</v>
      </c>
      <c r="M4472" s="63"/>
      <c r="N4472" s="79">
        <v>2134132.7400000002</v>
      </c>
    </row>
    <row r="4473" spans="1:14">
      <c r="A4473" s="52"/>
      <c r="B4473" s="52"/>
      <c r="C4473" s="41"/>
      <c r="D4473" s="41"/>
      <c r="E4473" s="41"/>
      <c r="F4473" s="75"/>
      <c r="G4473" s="41"/>
      <c r="H4473" s="52"/>
      <c r="I4473" s="52"/>
      <c r="J4473" s="79">
        <v>0</v>
      </c>
      <c r="K4473" s="79"/>
      <c r="L4473" s="79">
        <v>0</v>
      </c>
      <c r="M4473" s="63"/>
      <c r="N4473" s="79">
        <v>0</v>
      </c>
    </row>
    <row r="4474" spans="1:14">
      <c r="A4474" s="50"/>
      <c r="B4474" s="52"/>
      <c r="C4474" s="41"/>
      <c r="D4474" s="41"/>
      <c r="E4474" s="41"/>
      <c r="F4474" s="75"/>
      <c r="G4474" s="41"/>
      <c r="H4474" s="50" t="s">
        <v>1932</v>
      </c>
      <c r="I4474" s="52" t="s">
        <v>1369</v>
      </c>
      <c r="J4474" s="79">
        <v>80000</v>
      </c>
      <c r="K4474" s="79"/>
      <c r="L4474" s="79">
        <v>97000</v>
      </c>
      <c r="M4474" s="63"/>
      <c r="N4474" s="79">
        <v>78919.649999999994</v>
      </c>
    </row>
    <row r="4475" spans="1:14">
      <c r="A4475" s="62"/>
      <c r="C4475" s="41"/>
      <c r="D4475" s="41"/>
      <c r="E4475" s="41"/>
      <c r="F4475" s="75"/>
      <c r="G4475" s="41"/>
      <c r="H4475" s="62"/>
      <c r="I4475" s="16"/>
      <c r="J4475" s="79">
        <v>0</v>
      </c>
      <c r="K4475" s="79"/>
      <c r="L4475" s="79">
        <v>0</v>
      </c>
      <c r="M4475" s="63"/>
      <c r="N4475" s="79">
        <v>0</v>
      </c>
    </row>
    <row r="4476" spans="1:14">
      <c r="A4476" s="50"/>
      <c r="B4476" s="52"/>
      <c r="C4476" s="41"/>
      <c r="D4476" s="41"/>
      <c r="E4476" s="41"/>
      <c r="F4476" s="75"/>
      <c r="G4476" s="41"/>
      <c r="H4476" s="50" t="s">
        <v>1916</v>
      </c>
      <c r="I4476" s="52" t="s">
        <v>1126</v>
      </c>
      <c r="J4476" s="79">
        <v>3600</v>
      </c>
      <c r="K4476" s="79"/>
      <c r="L4476" s="79">
        <v>2900</v>
      </c>
      <c r="M4476" s="63"/>
      <c r="N4476" s="79">
        <v>3108.92</v>
      </c>
    </row>
    <row r="4477" spans="1:14">
      <c r="A4477" s="62"/>
      <c r="C4477" s="41"/>
      <c r="D4477" s="41"/>
      <c r="E4477" s="41"/>
      <c r="F4477" s="75"/>
      <c r="G4477" s="41"/>
      <c r="H4477" s="62"/>
      <c r="I4477" s="16"/>
      <c r="J4477" s="79">
        <v>0</v>
      </c>
      <c r="K4477" s="79"/>
      <c r="L4477" s="79">
        <v>0</v>
      </c>
      <c r="M4477" s="63"/>
      <c r="N4477" s="79">
        <v>0</v>
      </c>
    </row>
    <row r="4478" spans="1:14">
      <c r="A4478" s="50"/>
      <c r="B4478" s="52"/>
      <c r="C4478" s="41" t="s">
        <v>11</v>
      </c>
      <c r="D4478" s="41"/>
      <c r="E4478" s="41" t="s">
        <v>11</v>
      </c>
      <c r="F4478" s="75"/>
      <c r="G4478" s="41" t="s">
        <v>11</v>
      </c>
      <c r="H4478" s="50" t="s">
        <v>1919</v>
      </c>
      <c r="I4478" s="52" t="s">
        <v>1026</v>
      </c>
      <c r="J4478" s="79">
        <v>33000</v>
      </c>
      <c r="K4478" s="79"/>
      <c r="L4478" s="79">
        <v>33000</v>
      </c>
      <c r="M4478" s="63"/>
      <c r="N4478" s="79">
        <v>38350.379999999997</v>
      </c>
    </row>
    <row r="4479" spans="1:14">
      <c r="A4479" s="50"/>
      <c r="B4479" s="52"/>
      <c r="C4479" s="41"/>
      <c r="D4479" s="41"/>
      <c r="E4479" s="41"/>
      <c r="F4479" s="75"/>
      <c r="G4479" s="41"/>
      <c r="H4479" s="50"/>
      <c r="I4479" s="52"/>
      <c r="J4479" s="79">
        <v>0</v>
      </c>
      <c r="K4479" s="79"/>
      <c r="L4479" s="79">
        <v>0</v>
      </c>
      <c r="M4479" s="63"/>
      <c r="N4479" s="79">
        <v>0</v>
      </c>
    </row>
    <row r="4480" spans="1:14">
      <c r="A4480" s="50"/>
      <c r="B4480" s="52"/>
      <c r="C4480" s="41" t="s">
        <v>11</v>
      </c>
      <c r="D4480" s="41"/>
      <c r="E4480" s="41" t="s">
        <v>11</v>
      </c>
      <c r="F4480" s="75"/>
      <c r="G4480" s="41" t="s">
        <v>11</v>
      </c>
      <c r="H4480" s="50" t="s">
        <v>1920</v>
      </c>
      <c r="I4480" s="52" t="s">
        <v>1358</v>
      </c>
      <c r="J4480" s="79">
        <v>14000</v>
      </c>
      <c r="K4480" s="79"/>
      <c r="L4480" s="79">
        <v>14000</v>
      </c>
      <c r="M4480" s="63"/>
      <c r="N4480" s="79">
        <v>13718.11</v>
      </c>
    </row>
    <row r="4481" spans="1:14">
      <c r="A4481" s="62"/>
      <c r="C4481" s="41" t="s">
        <v>11</v>
      </c>
      <c r="D4481" s="41"/>
      <c r="E4481" s="41" t="s">
        <v>11</v>
      </c>
      <c r="F4481" s="75"/>
      <c r="G4481" s="41" t="s">
        <v>11</v>
      </c>
      <c r="H4481" s="62"/>
      <c r="I4481" s="16"/>
      <c r="J4481" s="79">
        <v>0</v>
      </c>
      <c r="K4481" s="79"/>
      <c r="L4481" s="79">
        <v>0</v>
      </c>
      <c r="M4481" s="63"/>
      <c r="N4481" s="79">
        <v>0</v>
      </c>
    </row>
    <row r="4482" spans="1:14">
      <c r="A4482" s="50"/>
      <c r="B4482" s="52"/>
      <c r="C4482" s="41" t="s">
        <v>11</v>
      </c>
      <c r="D4482" s="41"/>
      <c r="E4482" s="41" t="s">
        <v>11</v>
      </c>
      <c r="F4482" s="75"/>
      <c r="G4482" s="41" t="s">
        <v>11</v>
      </c>
      <c r="H4482" s="50" t="s">
        <v>1922</v>
      </c>
      <c r="I4482" s="52" t="s">
        <v>1360</v>
      </c>
      <c r="J4482" s="79">
        <v>57000</v>
      </c>
      <c r="K4482" s="79"/>
      <c r="L4482" s="79">
        <v>57000</v>
      </c>
      <c r="M4482" s="63"/>
      <c r="N4482" s="79">
        <v>49876.83</v>
      </c>
    </row>
    <row r="4483" spans="1:14">
      <c r="A4483" s="62"/>
      <c r="C4483" s="41" t="s">
        <v>11</v>
      </c>
      <c r="D4483" s="41"/>
      <c r="E4483" s="41" t="s">
        <v>11</v>
      </c>
      <c r="F4483" s="75"/>
      <c r="G4483" s="41" t="s">
        <v>11</v>
      </c>
      <c r="H4483" s="62"/>
      <c r="I4483" s="16"/>
      <c r="J4483" s="79">
        <v>0</v>
      </c>
      <c r="K4483" s="79"/>
      <c r="L4483" s="79">
        <v>0</v>
      </c>
      <c r="M4483" s="63"/>
      <c r="N4483" s="79">
        <v>0</v>
      </c>
    </row>
    <row r="4484" spans="1:14">
      <c r="A4484" s="50"/>
      <c r="B4484" s="52"/>
      <c r="C4484" s="41" t="s">
        <v>11</v>
      </c>
      <c r="D4484" s="41"/>
      <c r="E4484" s="41" t="s">
        <v>11</v>
      </c>
      <c r="F4484" s="75"/>
      <c r="G4484" s="41" t="s">
        <v>11</v>
      </c>
      <c r="H4484" s="50" t="s">
        <v>1923</v>
      </c>
      <c r="I4484" s="52" t="s">
        <v>1361</v>
      </c>
      <c r="J4484" s="79">
        <v>24700</v>
      </c>
      <c r="K4484" s="79"/>
      <c r="L4484" s="79">
        <v>22000</v>
      </c>
      <c r="M4484" s="63"/>
      <c r="N4484" s="79">
        <v>24424.400000000001</v>
      </c>
    </row>
    <row r="4485" spans="1:14">
      <c r="A4485" s="50"/>
      <c r="B4485" s="52"/>
      <c r="C4485" s="41" t="s">
        <v>11</v>
      </c>
      <c r="D4485" s="41"/>
      <c r="E4485" s="41" t="s">
        <v>11</v>
      </c>
      <c r="F4485" s="75"/>
      <c r="G4485" s="41" t="s">
        <v>11</v>
      </c>
      <c r="H4485" s="50"/>
      <c r="I4485" s="52"/>
      <c r="J4485" s="79">
        <v>0</v>
      </c>
      <c r="K4485" s="79"/>
      <c r="L4485" s="79">
        <v>0</v>
      </c>
      <c r="M4485" s="63"/>
      <c r="N4485" s="79">
        <v>0</v>
      </c>
    </row>
    <row r="4486" spans="1:14">
      <c r="A4486" s="50"/>
      <c r="B4486" s="52"/>
      <c r="C4486" s="41" t="s">
        <v>11</v>
      </c>
      <c r="D4486" s="41"/>
      <c r="E4486" s="41" t="s">
        <v>11</v>
      </c>
      <c r="F4486" s="75"/>
      <c r="G4486" s="41" t="s">
        <v>11</v>
      </c>
      <c r="H4486" s="50" t="s">
        <v>1924</v>
      </c>
      <c r="I4486" s="52" t="s">
        <v>1362</v>
      </c>
      <c r="J4486" s="79">
        <v>700</v>
      </c>
      <c r="K4486" s="79"/>
      <c r="L4486" s="79">
        <v>700</v>
      </c>
      <c r="M4486" s="63"/>
      <c r="N4486" s="79">
        <v>620.67999999999995</v>
      </c>
    </row>
    <row r="4487" spans="1:14">
      <c r="A4487" s="50"/>
      <c r="B4487" s="52"/>
      <c r="C4487" s="41" t="s">
        <v>11</v>
      </c>
      <c r="D4487" s="41"/>
      <c r="E4487" s="41" t="s">
        <v>11</v>
      </c>
      <c r="F4487" s="75"/>
      <c r="G4487" s="41" t="s">
        <v>11</v>
      </c>
      <c r="H4487" s="50"/>
      <c r="I4487" s="52"/>
      <c r="J4487" s="79">
        <v>0</v>
      </c>
      <c r="K4487" s="79"/>
      <c r="L4487" s="79">
        <v>0</v>
      </c>
      <c r="M4487" s="63"/>
      <c r="N4487" s="79">
        <v>0</v>
      </c>
    </row>
    <row r="4488" spans="1:14">
      <c r="A4488" s="50"/>
      <c r="B4488" s="52"/>
      <c r="C4488" s="41"/>
      <c r="D4488" s="41"/>
      <c r="E4488" s="41"/>
      <c r="F4488" s="75"/>
      <c r="G4488" s="41"/>
      <c r="H4488" s="50" t="s">
        <v>1926</v>
      </c>
      <c r="I4488" s="52" t="s">
        <v>1364</v>
      </c>
      <c r="J4488" s="79">
        <v>7200</v>
      </c>
      <c r="K4488" s="79"/>
      <c r="L4488" s="79">
        <v>7200</v>
      </c>
      <c r="M4488" s="63"/>
      <c r="N4488" s="79">
        <v>6770.5</v>
      </c>
    </row>
    <row r="4489" spans="1:14">
      <c r="A4489" s="50"/>
      <c r="B4489" s="52"/>
      <c r="C4489" s="41"/>
      <c r="D4489" s="41"/>
      <c r="E4489" s="41"/>
      <c r="F4489" s="75"/>
      <c r="G4489" s="41"/>
      <c r="H4489" s="50"/>
      <c r="I4489" s="52"/>
      <c r="J4489" s="79">
        <v>0</v>
      </c>
      <c r="K4489" s="79"/>
      <c r="L4489" s="79">
        <v>0</v>
      </c>
      <c r="M4489" s="63"/>
      <c r="N4489" s="79">
        <v>0</v>
      </c>
    </row>
    <row r="4490" spans="1:14">
      <c r="A4490" s="52"/>
      <c r="B4490" s="52"/>
      <c r="C4490" s="41"/>
      <c r="D4490" s="41"/>
      <c r="E4490" s="41"/>
      <c r="F4490" s="75"/>
      <c r="G4490" s="41"/>
      <c r="H4490" s="52" t="s">
        <v>1927</v>
      </c>
      <c r="I4490" s="52" t="s">
        <v>818</v>
      </c>
      <c r="J4490" s="79">
        <v>300</v>
      </c>
      <c r="K4490" s="79"/>
      <c r="L4490" s="79">
        <v>300</v>
      </c>
      <c r="M4490" s="63"/>
      <c r="N4490" s="79">
        <v>277.64999999999998</v>
      </c>
    </row>
    <row r="4491" spans="1:14">
      <c r="A4491" s="52"/>
      <c r="C4491" s="41"/>
      <c r="D4491" s="41"/>
      <c r="E4491" s="41"/>
      <c r="F4491" s="75"/>
      <c r="G4491" s="41"/>
      <c r="H4491" s="52"/>
      <c r="I4491" s="16"/>
      <c r="J4491" s="79">
        <v>0</v>
      </c>
      <c r="K4491" s="79"/>
      <c r="L4491" s="79">
        <v>0</v>
      </c>
      <c r="M4491" s="63"/>
      <c r="N4491" s="79">
        <v>0</v>
      </c>
    </row>
    <row r="4492" spans="1:14">
      <c r="A4492" s="52"/>
      <c r="B4492" s="52"/>
      <c r="C4492" s="41"/>
      <c r="D4492" s="41"/>
      <c r="E4492" s="41"/>
      <c r="F4492" s="75"/>
      <c r="G4492" s="41"/>
      <c r="H4492" s="52" t="s">
        <v>276</v>
      </c>
      <c r="I4492" s="52" t="s">
        <v>650</v>
      </c>
      <c r="J4492" s="79">
        <v>14400</v>
      </c>
      <c r="K4492" s="79"/>
      <c r="L4492" s="79">
        <v>14400</v>
      </c>
      <c r="M4492" s="63"/>
      <c r="N4492" s="79">
        <v>12716.65</v>
      </c>
    </row>
    <row r="4493" spans="1:14">
      <c r="A4493" s="52"/>
      <c r="C4493" s="41"/>
      <c r="D4493" s="41"/>
      <c r="E4493" s="41"/>
      <c r="F4493" s="75"/>
      <c r="G4493" s="41"/>
      <c r="H4493" s="52"/>
      <c r="I4493" s="16"/>
      <c r="J4493" s="79">
        <v>0</v>
      </c>
      <c r="K4493" s="79"/>
      <c r="L4493" s="79">
        <v>0</v>
      </c>
      <c r="M4493" s="63"/>
      <c r="N4493" s="79">
        <v>0</v>
      </c>
    </row>
    <row r="4494" spans="1:14">
      <c r="A4494" s="52"/>
      <c r="B4494" s="52"/>
      <c r="C4494" s="115"/>
      <c r="D4494" s="115"/>
      <c r="E4494" s="115"/>
      <c r="F4494" s="77"/>
      <c r="G4494" s="115"/>
      <c r="H4494" s="52" t="s">
        <v>1526</v>
      </c>
      <c r="I4494" s="52" t="s">
        <v>421</v>
      </c>
      <c r="J4494" s="79">
        <v>192500</v>
      </c>
      <c r="K4494" s="79"/>
      <c r="L4494" s="79">
        <v>175000</v>
      </c>
      <c r="M4494" s="63"/>
      <c r="N4494" s="79">
        <v>183330</v>
      </c>
    </row>
    <row r="4495" spans="1:14">
      <c r="A4495" s="62"/>
      <c r="C4495" s="115"/>
      <c r="D4495" s="115"/>
      <c r="E4495" s="115"/>
      <c r="F4495" s="77"/>
      <c r="G4495" s="115"/>
      <c r="H4495" s="62"/>
      <c r="I4495" s="16"/>
      <c r="J4495" s="79">
        <v>0</v>
      </c>
      <c r="K4495" s="79"/>
      <c r="L4495" s="79">
        <v>0</v>
      </c>
      <c r="M4495" s="63"/>
      <c r="N4495" s="79">
        <v>0</v>
      </c>
    </row>
    <row r="4496" spans="1:14">
      <c r="A4496" s="50"/>
      <c r="B4496" s="52"/>
      <c r="C4496" s="115"/>
      <c r="D4496" s="115"/>
      <c r="E4496" s="115"/>
      <c r="F4496" s="77"/>
      <c r="G4496" s="115"/>
      <c r="H4496" s="50" t="s">
        <v>1459</v>
      </c>
      <c r="I4496" s="52" t="s">
        <v>1127</v>
      </c>
      <c r="J4496" s="79">
        <v>38000</v>
      </c>
      <c r="K4496" s="79"/>
      <c r="L4496" s="79">
        <v>38000</v>
      </c>
      <c r="M4496" s="63"/>
      <c r="N4496" s="79">
        <v>26243.26</v>
      </c>
    </row>
    <row r="4497" spans="1:14">
      <c r="A4497" s="62"/>
      <c r="C4497" s="115"/>
      <c r="D4497" s="115"/>
      <c r="E4497" s="115"/>
      <c r="F4497" s="77"/>
      <c r="G4497" s="115"/>
      <c r="H4497" s="62"/>
      <c r="I4497" s="16"/>
      <c r="J4497" s="79">
        <v>0</v>
      </c>
      <c r="K4497" s="79"/>
      <c r="L4497" s="79">
        <v>0</v>
      </c>
      <c r="M4497" s="63"/>
      <c r="N4497" s="79">
        <v>0</v>
      </c>
    </row>
    <row r="4498" spans="1:14">
      <c r="A4498" s="50"/>
      <c r="C4498" s="115"/>
      <c r="D4498" s="115"/>
      <c r="E4498" s="115"/>
      <c r="F4498" s="77"/>
      <c r="G4498" s="115"/>
      <c r="H4498" s="50" t="s">
        <v>1928</v>
      </c>
      <c r="I4498" s="16" t="s">
        <v>1366</v>
      </c>
      <c r="J4498" s="79">
        <v>11100</v>
      </c>
      <c r="K4498" s="79"/>
      <c r="L4498" s="79">
        <v>10300</v>
      </c>
      <c r="M4498" s="63"/>
      <c r="N4498" s="79">
        <v>10074.89</v>
      </c>
    </row>
    <row r="4499" spans="1:14">
      <c r="A4499" s="52"/>
      <c r="C4499" s="115"/>
      <c r="D4499" s="115"/>
      <c r="E4499" s="115"/>
      <c r="F4499" s="77"/>
      <c r="G4499" s="115"/>
      <c r="H4499" s="52"/>
      <c r="I4499" s="16"/>
      <c r="J4499" s="79">
        <v>0</v>
      </c>
      <c r="K4499" s="79"/>
      <c r="L4499" s="79">
        <v>0</v>
      </c>
      <c r="M4499" s="63"/>
      <c r="N4499" s="79">
        <v>0</v>
      </c>
    </row>
    <row r="4500" spans="1:14">
      <c r="A4500" s="52"/>
      <c r="B4500" s="52"/>
      <c r="C4500" s="115"/>
      <c r="D4500" s="115"/>
      <c r="E4500" s="115"/>
      <c r="F4500" s="77"/>
      <c r="G4500" s="115"/>
      <c r="H4500" s="52" t="s">
        <v>1758</v>
      </c>
      <c r="I4500" s="52" t="s">
        <v>1128</v>
      </c>
      <c r="J4500" s="79">
        <v>310000</v>
      </c>
      <c r="K4500" s="79"/>
      <c r="L4500" s="79">
        <v>310000</v>
      </c>
      <c r="M4500" s="63"/>
      <c r="N4500" s="79">
        <v>153378.45000000001</v>
      </c>
    </row>
    <row r="4501" spans="1:14">
      <c r="A4501" s="50"/>
      <c r="B4501" s="52"/>
      <c r="C4501" s="115"/>
      <c r="D4501" s="115"/>
      <c r="E4501" s="115"/>
      <c r="F4501" s="77"/>
      <c r="G4501" s="115"/>
      <c r="H4501" s="50" t="s">
        <v>1468</v>
      </c>
      <c r="I4501" s="52" t="s">
        <v>1129</v>
      </c>
      <c r="J4501" s="79">
        <v>46000</v>
      </c>
      <c r="K4501" s="79"/>
      <c r="L4501" s="79">
        <v>46000</v>
      </c>
      <c r="M4501" s="63"/>
      <c r="N4501" s="79">
        <v>21004.74</v>
      </c>
    </row>
    <row r="4502" spans="1:14">
      <c r="A4502" s="50"/>
      <c r="B4502" s="52"/>
      <c r="C4502" s="115"/>
      <c r="D4502" s="115"/>
      <c r="E4502" s="115"/>
      <c r="F4502" s="77"/>
      <c r="G4502" s="115"/>
      <c r="H4502" s="50" t="s">
        <v>1107</v>
      </c>
      <c r="I4502" s="52" t="s">
        <v>1130</v>
      </c>
      <c r="J4502" s="79">
        <v>14400</v>
      </c>
      <c r="K4502" s="79"/>
      <c r="L4502" s="79">
        <v>14400</v>
      </c>
      <c r="M4502" s="63"/>
      <c r="N4502" s="79">
        <v>13251.71</v>
      </c>
    </row>
    <row r="4503" spans="1:14">
      <c r="A4503" s="50"/>
      <c r="B4503" s="52"/>
      <c r="C4503" s="115"/>
      <c r="D4503" s="115"/>
      <c r="E4503" s="115"/>
      <c r="F4503" s="77"/>
      <c r="G4503" s="115"/>
      <c r="H4503" s="50" t="s">
        <v>1736</v>
      </c>
      <c r="I4503" s="52" t="s">
        <v>1131</v>
      </c>
      <c r="J4503" s="79">
        <v>230000</v>
      </c>
      <c r="K4503" s="79"/>
      <c r="L4503" s="79">
        <v>230000</v>
      </c>
      <c r="M4503" s="63"/>
      <c r="N4503" s="79">
        <v>204716.93</v>
      </c>
    </row>
    <row r="4504" spans="1:14">
      <c r="A4504" s="50"/>
      <c r="B4504" s="52"/>
      <c r="C4504" s="115"/>
      <c r="D4504" s="115"/>
      <c r="E4504" s="115"/>
      <c r="F4504" s="77"/>
      <c r="G4504" s="115"/>
      <c r="H4504" s="50"/>
      <c r="I4504" s="52"/>
      <c r="J4504" s="41"/>
      <c r="K4504" s="41"/>
      <c r="L4504" s="41"/>
      <c r="M4504" s="41"/>
      <c r="N4504" s="79"/>
    </row>
    <row r="4505" spans="1:14">
      <c r="A4505" s="52"/>
      <c r="B4505" s="46"/>
      <c r="C4505" s="41"/>
      <c r="D4505" s="41"/>
      <c r="E4505" s="41"/>
      <c r="F4505" s="75"/>
      <c r="G4505" s="41"/>
      <c r="H4505" s="52" t="s">
        <v>378</v>
      </c>
      <c r="I4505" s="46" t="s">
        <v>1132</v>
      </c>
      <c r="J4505" s="41">
        <f>SUM(J4507:J4549)</f>
        <v>6029400</v>
      </c>
      <c r="K4505" s="41"/>
      <c r="L4505" s="41">
        <f>SUM(L4507:L4549)</f>
        <v>6538000</v>
      </c>
      <c r="M4505" s="63"/>
      <c r="N4505" s="41">
        <f>SUM(N4507:N4549)</f>
        <v>6114088.2499999991</v>
      </c>
    </row>
    <row r="4506" spans="1:14">
      <c r="A4506" s="54"/>
      <c r="B4506" s="54"/>
      <c r="C4506" s="41"/>
      <c r="D4506" s="41"/>
      <c r="E4506" s="41"/>
      <c r="F4506" s="75"/>
      <c r="G4506" s="41"/>
      <c r="H4506" s="157" t="s">
        <v>12</v>
      </c>
      <c r="I4506" s="157" t="s">
        <v>994</v>
      </c>
      <c r="J4506" s="176" t="s">
        <v>660</v>
      </c>
      <c r="K4506" s="131"/>
      <c r="L4506" s="176" t="s">
        <v>7</v>
      </c>
      <c r="M4506" s="158"/>
      <c r="N4506" s="176" t="s">
        <v>7</v>
      </c>
    </row>
    <row r="4507" spans="1:14">
      <c r="A4507" s="50"/>
      <c r="B4507" s="52"/>
      <c r="C4507" s="41" t="s">
        <v>11</v>
      </c>
      <c r="D4507" s="41"/>
      <c r="E4507" s="41" t="s">
        <v>11</v>
      </c>
      <c r="F4507" s="75"/>
      <c r="G4507" s="41" t="s">
        <v>11</v>
      </c>
      <c r="H4507" s="50" t="s">
        <v>1915</v>
      </c>
      <c r="I4507" s="52" t="s">
        <v>666</v>
      </c>
      <c r="J4507" s="79">
        <v>3353000</v>
      </c>
      <c r="K4507" s="79"/>
      <c r="L4507" s="79">
        <v>3753000</v>
      </c>
      <c r="M4507" s="63"/>
      <c r="N4507" s="79">
        <v>3628294.96</v>
      </c>
    </row>
    <row r="4508" spans="1:14">
      <c r="A4508" s="50"/>
      <c r="B4508" s="52"/>
      <c r="C4508" s="41"/>
      <c r="D4508" s="41"/>
      <c r="E4508" s="115"/>
      <c r="F4508" s="75"/>
      <c r="G4508" s="41"/>
      <c r="H4508" s="50"/>
      <c r="I4508" s="52"/>
      <c r="J4508" s="79">
        <v>0</v>
      </c>
      <c r="K4508" s="79"/>
      <c r="L4508" s="79">
        <v>0</v>
      </c>
      <c r="M4508" s="63"/>
      <c r="N4508" s="79">
        <v>0</v>
      </c>
    </row>
    <row r="4509" spans="1:14">
      <c r="A4509" s="50"/>
      <c r="B4509" s="52"/>
      <c r="C4509" s="41" t="s">
        <v>11</v>
      </c>
      <c r="D4509" s="41"/>
      <c r="E4509" s="115"/>
      <c r="F4509" s="75"/>
      <c r="G4509" s="41"/>
      <c r="H4509" s="50" t="s">
        <v>1932</v>
      </c>
      <c r="I4509" s="52" t="s">
        <v>1369</v>
      </c>
      <c r="J4509" s="79">
        <v>150000</v>
      </c>
      <c r="K4509" s="79"/>
      <c r="L4509" s="79">
        <v>300000</v>
      </c>
      <c r="M4509" s="63"/>
      <c r="N4509" s="79">
        <v>312206.61</v>
      </c>
    </row>
    <row r="4510" spans="1:14">
      <c r="A4510" s="50"/>
      <c r="B4510" s="52"/>
      <c r="C4510" s="41"/>
      <c r="D4510" s="41"/>
      <c r="E4510" s="115"/>
      <c r="F4510" s="75"/>
      <c r="G4510" s="41"/>
      <c r="H4510" s="50"/>
      <c r="I4510" s="52"/>
      <c r="J4510" s="79">
        <v>0</v>
      </c>
      <c r="K4510" s="79"/>
      <c r="L4510" s="79">
        <v>0</v>
      </c>
      <c r="M4510" s="63"/>
      <c r="N4510" s="79">
        <v>0</v>
      </c>
    </row>
    <row r="4511" spans="1:14">
      <c r="A4511" s="50"/>
      <c r="B4511" s="52"/>
      <c r="C4511" s="41" t="s">
        <v>11</v>
      </c>
      <c r="D4511" s="41"/>
      <c r="E4511" s="115"/>
      <c r="F4511" s="75"/>
      <c r="G4511" s="41" t="s">
        <v>11</v>
      </c>
      <c r="H4511" s="50" t="s">
        <v>369</v>
      </c>
      <c r="I4511" s="52" t="s">
        <v>1411</v>
      </c>
      <c r="J4511" s="79">
        <v>132400</v>
      </c>
      <c r="K4511" s="79"/>
      <c r="L4511" s="79">
        <v>132400</v>
      </c>
      <c r="M4511" s="63"/>
      <c r="N4511" s="79">
        <v>32193.34</v>
      </c>
    </row>
    <row r="4512" spans="1:14">
      <c r="A4512" s="50"/>
      <c r="B4512" s="52"/>
      <c r="C4512" s="41" t="s">
        <v>11</v>
      </c>
      <c r="D4512" s="41"/>
      <c r="E4512" s="115"/>
      <c r="F4512" s="75"/>
      <c r="G4512" s="41" t="s">
        <v>11</v>
      </c>
      <c r="H4512" s="50"/>
      <c r="I4512" s="52"/>
      <c r="J4512" s="79">
        <v>0</v>
      </c>
      <c r="K4512" s="79"/>
      <c r="L4512" s="79">
        <v>0</v>
      </c>
      <c r="M4512" s="63"/>
      <c r="N4512" s="79">
        <v>0</v>
      </c>
    </row>
    <row r="4513" spans="1:14">
      <c r="A4513" s="50"/>
      <c r="B4513" s="52"/>
      <c r="C4513" s="41" t="s">
        <v>11</v>
      </c>
      <c r="D4513" s="41"/>
      <c r="E4513" s="115"/>
      <c r="F4513" s="75"/>
      <c r="G4513" s="41" t="s">
        <v>11</v>
      </c>
      <c r="H4513" s="50" t="s">
        <v>1916</v>
      </c>
      <c r="I4513" s="52" t="s">
        <v>647</v>
      </c>
      <c r="J4513" s="79">
        <v>12600</v>
      </c>
      <c r="K4513" s="79"/>
      <c r="L4513" s="79">
        <v>12600</v>
      </c>
      <c r="M4513" s="63"/>
      <c r="N4513" s="79">
        <v>13023.76</v>
      </c>
    </row>
    <row r="4514" spans="1:14">
      <c r="A4514" s="50"/>
      <c r="B4514" s="28"/>
      <c r="C4514" s="41" t="s">
        <v>11</v>
      </c>
      <c r="D4514" s="41"/>
      <c r="E4514" s="115"/>
      <c r="F4514" s="75"/>
      <c r="G4514" s="41" t="s">
        <v>11</v>
      </c>
      <c r="H4514" s="50"/>
      <c r="I4514" s="28"/>
      <c r="J4514" s="79">
        <v>0</v>
      </c>
      <c r="K4514" s="79"/>
      <c r="L4514" s="79">
        <v>0</v>
      </c>
      <c r="M4514" s="63"/>
      <c r="N4514" s="79">
        <v>0</v>
      </c>
    </row>
    <row r="4515" spans="1:14">
      <c r="A4515" s="50"/>
      <c r="B4515" s="52"/>
      <c r="C4515" s="115" t="s">
        <v>11</v>
      </c>
      <c r="D4515" s="115"/>
      <c r="E4515" s="115"/>
      <c r="F4515" s="77"/>
      <c r="G4515" s="115" t="s">
        <v>11</v>
      </c>
      <c r="H4515" s="50" t="s">
        <v>997</v>
      </c>
      <c r="I4515" s="52" t="s">
        <v>1133</v>
      </c>
      <c r="J4515" s="79">
        <v>300000</v>
      </c>
      <c r="K4515" s="79"/>
      <c r="L4515" s="79">
        <v>300000</v>
      </c>
      <c r="M4515" s="63"/>
      <c r="N4515" s="79">
        <v>246009.07</v>
      </c>
    </row>
    <row r="4516" spans="1:14">
      <c r="A4516" s="50"/>
      <c r="B4516" s="28"/>
      <c r="C4516" s="41" t="s">
        <v>11</v>
      </c>
      <c r="D4516" s="41"/>
      <c r="E4516" s="115"/>
      <c r="F4516" s="75"/>
      <c r="G4516" s="41" t="s">
        <v>11</v>
      </c>
      <c r="H4516" s="50"/>
      <c r="I4516" s="28"/>
      <c r="J4516" s="79">
        <v>0</v>
      </c>
      <c r="K4516" s="79"/>
      <c r="L4516" s="79">
        <v>0</v>
      </c>
      <c r="M4516" s="63"/>
      <c r="N4516" s="79">
        <v>0</v>
      </c>
    </row>
    <row r="4517" spans="1:14">
      <c r="A4517" s="50"/>
      <c r="B4517" s="52"/>
      <c r="C4517" s="41" t="s">
        <v>11</v>
      </c>
      <c r="D4517" s="41"/>
      <c r="E4517" s="115"/>
      <c r="F4517" s="75"/>
      <c r="G4517" s="41" t="s">
        <v>11</v>
      </c>
      <c r="H4517" s="50" t="s">
        <v>1287</v>
      </c>
      <c r="I4517" s="52" t="s">
        <v>232</v>
      </c>
      <c r="J4517" s="79">
        <v>450000</v>
      </c>
      <c r="K4517" s="79"/>
      <c r="L4517" s="79">
        <v>450000</v>
      </c>
      <c r="M4517" s="63"/>
      <c r="N4517" s="79">
        <v>415820.71</v>
      </c>
    </row>
    <row r="4518" spans="1:14">
      <c r="A4518" s="50"/>
      <c r="B4518" s="52"/>
      <c r="C4518" s="115" t="s">
        <v>11</v>
      </c>
      <c r="D4518" s="115"/>
      <c r="E4518" s="115"/>
      <c r="F4518" s="77"/>
      <c r="G4518" s="115" t="s">
        <v>11</v>
      </c>
      <c r="H4518" s="50"/>
      <c r="I4518" s="52"/>
      <c r="J4518" s="79">
        <v>0</v>
      </c>
      <c r="K4518" s="79"/>
      <c r="L4518" s="79">
        <v>0</v>
      </c>
      <c r="M4518" s="63"/>
      <c r="N4518" s="79">
        <v>0</v>
      </c>
    </row>
    <row r="4519" spans="1:14">
      <c r="A4519" s="50"/>
      <c r="B4519" s="52"/>
      <c r="C4519" s="115" t="s">
        <v>11</v>
      </c>
      <c r="D4519" s="115"/>
      <c r="E4519" s="41"/>
      <c r="F4519" s="77"/>
      <c r="G4519" s="115" t="s">
        <v>11</v>
      </c>
      <c r="H4519" s="50" t="s">
        <v>1288</v>
      </c>
      <c r="I4519" s="52" t="s">
        <v>233</v>
      </c>
      <c r="J4519" s="79">
        <v>186000</v>
      </c>
      <c r="K4519" s="79"/>
      <c r="L4519" s="79">
        <v>186000</v>
      </c>
      <c r="M4519" s="63"/>
      <c r="N4519" s="79">
        <v>160030.87</v>
      </c>
    </row>
    <row r="4520" spans="1:14">
      <c r="A4520" s="50"/>
      <c r="B4520" s="52"/>
      <c r="C4520" s="115"/>
      <c r="D4520" s="115"/>
      <c r="E4520" s="41"/>
      <c r="F4520" s="77"/>
      <c r="G4520" s="115"/>
      <c r="H4520" s="50"/>
      <c r="I4520" s="52"/>
      <c r="J4520" s="79">
        <v>0</v>
      </c>
      <c r="K4520" s="79"/>
      <c r="L4520" s="79">
        <v>0</v>
      </c>
      <c r="M4520" s="63"/>
      <c r="N4520" s="79">
        <v>0</v>
      </c>
    </row>
    <row r="4521" spans="1:14">
      <c r="A4521" s="50"/>
      <c r="B4521" s="52"/>
      <c r="C4521" s="115" t="s">
        <v>11</v>
      </c>
      <c r="D4521" s="115"/>
      <c r="E4521" s="41"/>
      <c r="F4521" s="77"/>
      <c r="G4521" s="115" t="s">
        <v>11</v>
      </c>
      <c r="H4521" s="50" t="s">
        <v>379</v>
      </c>
      <c r="I4521" s="52" t="s">
        <v>234</v>
      </c>
      <c r="J4521" s="79">
        <v>190000</v>
      </c>
      <c r="K4521" s="79"/>
      <c r="L4521" s="79">
        <v>190000</v>
      </c>
      <c r="M4521" s="63"/>
      <c r="N4521" s="79">
        <v>176929.21</v>
      </c>
    </row>
    <row r="4522" spans="1:14">
      <c r="A4522" s="50"/>
      <c r="B4522" s="52"/>
      <c r="C4522" s="115"/>
      <c r="D4522" s="115"/>
      <c r="E4522" s="41"/>
      <c r="F4522" s="77"/>
      <c r="G4522" s="115"/>
      <c r="H4522" s="50"/>
      <c r="I4522" s="52"/>
      <c r="J4522" s="79">
        <v>0</v>
      </c>
      <c r="K4522" s="79"/>
      <c r="L4522" s="79">
        <v>0</v>
      </c>
      <c r="M4522" s="63"/>
      <c r="N4522" s="79">
        <v>0</v>
      </c>
    </row>
    <row r="4523" spans="1:14">
      <c r="A4523" s="50"/>
      <c r="B4523" s="52"/>
      <c r="C4523" s="115"/>
      <c r="D4523" s="115"/>
      <c r="E4523" s="41"/>
      <c r="F4523" s="77"/>
      <c r="G4523" s="115"/>
      <c r="H4523" s="50" t="s">
        <v>1919</v>
      </c>
      <c r="I4523" s="52" t="s">
        <v>1026</v>
      </c>
      <c r="J4523" s="79">
        <v>22000</v>
      </c>
      <c r="K4523" s="79"/>
      <c r="L4523" s="79">
        <v>22000</v>
      </c>
      <c r="M4523" s="63"/>
      <c r="N4523" s="79">
        <v>26807.93</v>
      </c>
    </row>
    <row r="4524" spans="1:14">
      <c r="A4524" s="50"/>
      <c r="B4524" s="28"/>
      <c r="C4524" s="41"/>
      <c r="D4524" s="41"/>
      <c r="E4524" s="41"/>
      <c r="F4524" s="75"/>
      <c r="G4524" s="41"/>
      <c r="H4524" s="50"/>
      <c r="I4524" s="28"/>
      <c r="J4524" s="79">
        <v>0</v>
      </c>
      <c r="K4524" s="79"/>
      <c r="L4524" s="79">
        <v>0</v>
      </c>
      <c r="M4524" s="63"/>
      <c r="N4524" s="79">
        <v>0</v>
      </c>
    </row>
    <row r="4525" spans="1:14">
      <c r="A4525" s="50"/>
      <c r="B4525" s="28"/>
      <c r="C4525" s="115"/>
      <c r="D4525" s="115"/>
      <c r="E4525" s="41"/>
      <c r="F4525" s="77"/>
      <c r="G4525" s="115"/>
      <c r="H4525" s="50" t="s">
        <v>1920</v>
      </c>
      <c r="I4525" s="28" t="s">
        <v>659</v>
      </c>
      <c r="J4525" s="79">
        <v>13300</v>
      </c>
      <c r="K4525" s="79"/>
      <c r="L4525" s="79">
        <v>13300</v>
      </c>
      <c r="M4525" s="63"/>
      <c r="N4525" s="79">
        <v>8071.64</v>
      </c>
    </row>
    <row r="4526" spans="1:14">
      <c r="A4526" s="50"/>
      <c r="B4526" s="52"/>
      <c r="C4526" s="115"/>
      <c r="D4526" s="115"/>
      <c r="E4526" s="41"/>
      <c r="F4526" s="77"/>
      <c r="G4526" s="115"/>
      <c r="H4526" s="50"/>
      <c r="I4526" s="52"/>
      <c r="J4526" s="79">
        <v>0</v>
      </c>
      <c r="K4526" s="79"/>
      <c r="L4526" s="79">
        <v>0</v>
      </c>
      <c r="M4526" s="63"/>
      <c r="N4526" s="79">
        <v>0</v>
      </c>
    </row>
    <row r="4527" spans="1:14">
      <c r="A4527" s="50"/>
      <c r="B4527" s="52"/>
      <c r="C4527" s="115"/>
      <c r="D4527" s="115"/>
      <c r="E4527" s="41"/>
      <c r="F4527" s="77"/>
      <c r="G4527" s="115"/>
      <c r="H4527" s="50" t="s">
        <v>1922</v>
      </c>
      <c r="I4527" s="52" t="s">
        <v>1360</v>
      </c>
      <c r="J4527" s="79">
        <v>145600</v>
      </c>
      <c r="K4527" s="79"/>
      <c r="L4527" s="79">
        <v>100000</v>
      </c>
      <c r="M4527" s="63"/>
      <c r="N4527" s="79">
        <v>138698.32999999999</v>
      </c>
    </row>
    <row r="4528" spans="1:14">
      <c r="A4528" s="50"/>
      <c r="B4528" s="52"/>
      <c r="C4528" s="115"/>
      <c r="D4528" s="115"/>
      <c r="E4528" s="41"/>
      <c r="F4528" s="77"/>
      <c r="G4528" s="115"/>
      <c r="H4528" s="50"/>
      <c r="I4528" s="52"/>
      <c r="J4528" s="79">
        <v>0</v>
      </c>
      <c r="K4528" s="79"/>
      <c r="L4528" s="79">
        <v>0</v>
      </c>
      <c r="M4528" s="63"/>
      <c r="N4528" s="79">
        <v>0</v>
      </c>
    </row>
    <row r="4529" spans="1:14">
      <c r="A4529" s="50"/>
      <c r="B4529" s="52"/>
      <c r="C4529" s="115" t="s">
        <v>11</v>
      </c>
      <c r="D4529" s="115"/>
      <c r="E4529" s="115"/>
      <c r="F4529" s="77"/>
      <c r="G4529" s="115" t="s">
        <v>11</v>
      </c>
      <c r="H4529" s="50" t="s">
        <v>370</v>
      </c>
      <c r="I4529" s="52" t="s">
        <v>235</v>
      </c>
      <c r="J4529" s="79">
        <v>-132400</v>
      </c>
      <c r="K4529" s="79"/>
      <c r="L4529" s="79">
        <v>-132400</v>
      </c>
      <c r="M4529" s="63"/>
      <c r="N4529" s="79">
        <v>-29498</v>
      </c>
    </row>
    <row r="4530" spans="1:14">
      <c r="A4530" s="50"/>
      <c r="B4530" s="28"/>
      <c r="C4530" s="115"/>
      <c r="D4530" s="115"/>
      <c r="E4530" s="41"/>
      <c r="F4530" s="77"/>
      <c r="G4530" s="115"/>
      <c r="H4530" s="50"/>
      <c r="I4530" s="28"/>
      <c r="J4530" s="79">
        <v>0</v>
      </c>
      <c r="K4530" s="79"/>
      <c r="L4530" s="79">
        <v>0</v>
      </c>
      <c r="M4530" s="63"/>
      <c r="N4530" s="79">
        <v>0</v>
      </c>
    </row>
    <row r="4531" spans="1:14">
      <c r="A4531" s="50"/>
      <c r="B4531" s="52"/>
      <c r="C4531" s="140"/>
      <c r="D4531" s="140"/>
      <c r="E4531" s="41"/>
      <c r="F4531" s="122"/>
      <c r="G4531" s="140"/>
      <c r="H4531" s="50" t="s">
        <v>1923</v>
      </c>
      <c r="I4531" s="52" t="s">
        <v>703</v>
      </c>
      <c r="J4531" s="79">
        <v>38500</v>
      </c>
      <c r="K4531" s="79"/>
      <c r="L4531" s="79">
        <v>33000</v>
      </c>
      <c r="M4531" s="63"/>
      <c r="N4531" s="79">
        <v>38161.49</v>
      </c>
    </row>
    <row r="4532" spans="1:14">
      <c r="A4532" s="50"/>
      <c r="B4532" s="28"/>
      <c r="C4532" s="115"/>
      <c r="D4532" s="115"/>
      <c r="E4532" s="115"/>
      <c r="F4532" s="77"/>
      <c r="G4532" s="115"/>
      <c r="H4532" s="50"/>
      <c r="I4532" s="28"/>
      <c r="J4532" s="79">
        <v>0</v>
      </c>
      <c r="K4532" s="79"/>
      <c r="L4532" s="79">
        <v>0</v>
      </c>
      <c r="M4532" s="63"/>
      <c r="N4532" s="79">
        <v>0</v>
      </c>
    </row>
    <row r="4533" spans="1:14">
      <c r="A4533" s="50"/>
      <c r="B4533" s="52"/>
      <c r="C4533" s="115"/>
      <c r="D4533" s="115"/>
      <c r="E4533" s="115"/>
      <c r="F4533" s="77"/>
      <c r="G4533" s="115"/>
      <c r="H4533" s="50" t="s">
        <v>1926</v>
      </c>
      <c r="I4533" s="52" t="s">
        <v>1364</v>
      </c>
      <c r="J4533" s="79">
        <v>14000</v>
      </c>
      <c r="K4533" s="79"/>
      <c r="L4533" s="79">
        <v>14000</v>
      </c>
      <c r="M4533" s="63"/>
      <c r="N4533" s="79">
        <v>12363.27</v>
      </c>
    </row>
    <row r="4534" spans="1:14">
      <c r="A4534" s="50"/>
      <c r="B4534" s="52"/>
      <c r="C4534" s="115"/>
      <c r="D4534" s="115"/>
      <c r="E4534" s="115"/>
      <c r="F4534" s="77"/>
      <c r="G4534" s="115"/>
      <c r="H4534" s="50"/>
      <c r="I4534" s="52"/>
      <c r="J4534" s="79">
        <v>0</v>
      </c>
      <c r="K4534" s="79"/>
      <c r="L4534" s="79">
        <v>0</v>
      </c>
      <c r="M4534" s="63"/>
      <c r="N4534" s="79">
        <v>0</v>
      </c>
    </row>
    <row r="4535" spans="1:14">
      <c r="A4535" s="50"/>
      <c r="B4535" s="52"/>
      <c r="C4535" s="115"/>
      <c r="D4535" s="115"/>
      <c r="E4535" s="115"/>
      <c r="F4535" s="77"/>
      <c r="G4535" s="115"/>
      <c r="H4535" s="50" t="s">
        <v>1927</v>
      </c>
      <c r="I4535" s="52" t="s">
        <v>818</v>
      </c>
      <c r="J4535" s="79">
        <v>400</v>
      </c>
      <c r="K4535" s="79"/>
      <c r="L4535" s="79">
        <v>400</v>
      </c>
      <c r="M4535" s="63"/>
      <c r="N4535" s="79">
        <v>416.49</v>
      </c>
    </row>
    <row r="4536" spans="1:14">
      <c r="C4536" s="41"/>
      <c r="D4536" s="41"/>
      <c r="E4536" s="115"/>
      <c r="F4536" s="75"/>
      <c r="G4536" s="41"/>
      <c r="H4536" s="50"/>
      <c r="I4536" s="52"/>
      <c r="J4536" s="79">
        <v>0</v>
      </c>
      <c r="K4536" s="79"/>
      <c r="L4536" s="79">
        <v>0</v>
      </c>
      <c r="M4536" s="63"/>
      <c r="N4536" s="79">
        <v>0</v>
      </c>
    </row>
    <row r="4537" spans="1:14">
      <c r="B4537" s="46"/>
      <c r="C4537" s="136"/>
      <c r="D4537" s="136"/>
      <c r="E4537" s="115"/>
      <c r="F4537" s="76"/>
      <c r="G4537" s="136"/>
      <c r="H4537" s="50" t="s">
        <v>1100</v>
      </c>
      <c r="I4537" s="16" t="s">
        <v>236</v>
      </c>
      <c r="J4537" s="79">
        <v>12000</v>
      </c>
      <c r="K4537" s="79"/>
      <c r="L4537" s="79">
        <v>20000</v>
      </c>
      <c r="M4537" s="63"/>
      <c r="N4537" s="79">
        <v>11891</v>
      </c>
    </row>
    <row r="4538" spans="1:14">
      <c r="B4538" s="46"/>
      <c r="C4538" s="41"/>
      <c r="D4538" s="41"/>
      <c r="E4538" s="41"/>
      <c r="F4538" s="75"/>
      <c r="G4538" s="41"/>
      <c r="H4538" s="62"/>
      <c r="I4538" s="16"/>
      <c r="J4538" s="79">
        <v>0</v>
      </c>
      <c r="K4538" s="79"/>
      <c r="L4538" s="79">
        <v>0</v>
      </c>
      <c r="M4538" s="63"/>
      <c r="N4538" s="79">
        <v>0</v>
      </c>
    </row>
    <row r="4539" spans="1:14">
      <c r="B4539" s="48"/>
      <c r="C4539" s="139"/>
      <c r="D4539" s="139"/>
      <c r="E4539" s="115"/>
      <c r="F4539" s="128"/>
      <c r="G4539" s="139"/>
      <c r="H4539" s="50" t="s">
        <v>1647</v>
      </c>
      <c r="I4539" s="68" t="s">
        <v>237</v>
      </c>
      <c r="J4539" s="79">
        <v>30000</v>
      </c>
      <c r="K4539" s="79"/>
      <c r="L4539" s="79">
        <v>60000</v>
      </c>
      <c r="M4539" s="63"/>
      <c r="N4539" s="79">
        <v>3886.19</v>
      </c>
    </row>
    <row r="4540" spans="1:14">
      <c r="B4540" s="46"/>
      <c r="C4540" s="139"/>
      <c r="D4540" s="139"/>
      <c r="E4540" s="115"/>
      <c r="F4540" s="128"/>
      <c r="G4540" s="139"/>
      <c r="H4540" s="50"/>
      <c r="I4540" s="68"/>
      <c r="J4540" s="79">
        <v>0</v>
      </c>
      <c r="K4540" s="79"/>
      <c r="L4540" s="79">
        <v>0</v>
      </c>
      <c r="M4540" s="63"/>
      <c r="N4540" s="79">
        <v>0</v>
      </c>
    </row>
    <row r="4541" spans="1:14">
      <c r="B4541" s="46"/>
      <c r="C4541" s="139"/>
      <c r="D4541" s="139"/>
      <c r="E4541" s="115"/>
      <c r="F4541" s="128"/>
      <c r="G4541" s="139"/>
      <c r="H4541" s="50" t="s">
        <v>1247</v>
      </c>
      <c r="I4541" s="52" t="s">
        <v>421</v>
      </c>
      <c r="J4541" s="79">
        <v>278700</v>
      </c>
      <c r="K4541" s="79"/>
      <c r="L4541" s="79">
        <v>255000</v>
      </c>
      <c r="M4541" s="63"/>
      <c r="N4541" s="79">
        <v>265405.42</v>
      </c>
    </row>
    <row r="4542" spans="1:14">
      <c r="B4542" s="54"/>
      <c r="C4542" s="139"/>
      <c r="D4542" s="139"/>
      <c r="E4542" s="115"/>
      <c r="F4542" s="128"/>
      <c r="G4542" s="139"/>
      <c r="H4542" s="50"/>
      <c r="I4542" s="68"/>
      <c r="J4542" s="79">
        <v>0</v>
      </c>
      <c r="K4542" s="79"/>
      <c r="L4542" s="79">
        <v>0</v>
      </c>
      <c r="M4542" s="63"/>
      <c r="N4542" s="79">
        <v>0</v>
      </c>
    </row>
    <row r="4543" spans="1:14">
      <c r="B4543" s="46"/>
      <c r="C4543" s="139"/>
      <c r="D4543" s="139"/>
      <c r="E4543" s="115"/>
      <c r="F4543" s="128"/>
      <c r="G4543" s="139"/>
      <c r="H4543" s="50" t="s">
        <v>1928</v>
      </c>
      <c r="I4543" s="28" t="s">
        <v>1366</v>
      </c>
      <c r="J4543" s="79">
        <v>11800</v>
      </c>
      <c r="K4543" s="79"/>
      <c r="L4543" s="79">
        <v>7200</v>
      </c>
      <c r="M4543" s="63"/>
      <c r="N4543" s="79">
        <v>10752.57</v>
      </c>
    </row>
    <row r="4544" spans="1:14">
      <c r="B4544" s="46"/>
      <c r="C4544" s="139"/>
      <c r="D4544" s="139"/>
      <c r="E4544" s="115"/>
      <c r="F4544" s="128"/>
      <c r="G4544" s="139"/>
      <c r="H4544" s="81"/>
      <c r="I4544" s="52"/>
      <c r="J4544" s="79"/>
      <c r="K4544" s="79"/>
      <c r="L4544" s="79">
        <v>0</v>
      </c>
      <c r="M4544" s="63"/>
      <c r="N4544" s="79"/>
    </row>
    <row r="4545" spans="1:14">
      <c r="B4545" s="46"/>
      <c r="C4545" s="139"/>
      <c r="D4545" s="139"/>
      <c r="E4545" s="140"/>
      <c r="F4545" s="128"/>
      <c r="G4545" s="139"/>
      <c r="H4545" s="50" t="s">
        <v>1107</v>
      </c>
      <c r="I4545" s="68" t="s">
        <v>238</v>
      </c>
      <c r="J4545" s="79">
        <v>106500</v>
      </c>
      <c r="K4545" s="79"/>
      <c r="L4545" s="79">
        <v>106500</v>
      </c>
      <c r="M4545" s="63"/>
      <c r="N4545" s="79">
        <v>42391.51</v>
      </c>
    </row>
    <row r="4546" spans="1:14">
      <c r="B4546" s="46"/>
      <c r="C4546" s="139"/>
      <c r="D4546" s="139"/>
      <c r="E4546" s="115"/>
      <c r="F4546" s="128"/>
      <c r="G4546" s="139"/>
      <c r="H4546" s="50"/>
      <c r="I4546" s="68"/>
      <c r="J4546" s="79">
        <v>0</v>
      </c>
      <c r="K4546" s="79"/>
      <c r="L4546" s="79">
        <v>0</v>
      </c>
      <c r="M4546" s="63"/>
      <c r="N4546" s="79">
        <v>0</v>
      </c>
    </row>
    <row r="4547" spans="1:14">
      <c r="B4547" s="46"/>
      <c r="C4547" s="139"/>
      <c r="D4547" s="139"/>
      <c r="E4547" s="115"/>
      <c r="F4547" s="128"/>
      <c r="G4547" s="139"/>
      <c r="H4547" s="50" t="s">
        <v>970</v>
      </c>
      <c r="I4547" s="68" t="s">
        <v>6</v>
      </c>
      <c r="J4547" s="79">
        <v>700000</v>
      </c>
      <c r="K4547" s="79"/>
      <c r="L4547" s="79">
        <v>700000</v>
      </c>
      <c r="M4547" s="63"/>
      <c r="N4547" s="79">
        <v>579718.86</v>
      </c>
    </row>
    <row r="4548" spans="1:14">
      <c r="B4548" s="46"/>
      <c r="C4548" s="139"/>
      <c r="D4548" s="139"/>
      <c r="E4548" s="115"/>
      <c r="F4548" s="128"/>
      <c r="G4548" s="139"/>
      <c r="H4548" s="56"/>
      <c r="I4548" s="68"/>
      <c r="J4548" s="79">
        <v>0</v>
      </c>
      <c r="K4548" s="79"/>
      <c r="L4548" s="79">
        <v>0</v>
      </c>
      <c r="M4548" s="63"/>
      <c r="N4548" s="79">
        <v>0</v>
      </c>
    </row>
    <row r="4549" spans="1:14">
      <c r="B4549" s="46"/>
      <c r="C4549" s="139"/>
      <c r="D4549" s="139"/>
      <c r="E4549" s="115"/>
      <c r="F4549" s="128"/>
      <c r="G4549" s="139"/>
      <c r="H4549" s="103" t="s">
        <v>277</v>
      </c>
      <c r="I4549" s="68" t="s">
        <v>657</v>
      </c>
      <c r="J4549" s="79">
        <v>15000</v>
      </c>
      <c r="K4549" s="79"/>
      <c r="L4549" s="79">
        <v>15000</v>
      </c>
      <c r="M4549" s="63"/>
      <c r="N4549" s="79">
        <v>20513.02</v>
      </c>
    </row>
    <row r="4550" spans="1:14">
      <c r="A4550" s="83" t="s">
        <v>212</v>
      </c>
      <c r="B4550" s="83" t="s">
        <v>212</v>
      </c>
      <c r="C4550" s="41" t="s">
        <v>212</v>
      </c>
      <c r="D4550" s="41"/>
      <c r="E4550" s="139"/>
      <c r="F4550" s="75"/>
      <c r="G4550" s="41" t="s">
        <v>212</v>
      </c>
      <c r="H4550" s="83" t="s">
        <v>212</v>
      </c>
      <c r="I4550" s="83" t="s">
        <v>212</v>
      </c>
      <c r="J4550" s="41" t="s">
        <v>212</v>
      </c>
      <c r="K4550" s="41"/>
      <c r="L4550" s="41" t="s">
        <v>212</v>
      </c>
      <c r="M4550" s="41"/>
      <c r="N4550" s="83" t="s">
        <v>212</v>
      </c>
    </row>
    <row r="4551" spans="1:14">
      <c r="B4551" s="46"/>
      <c r="C4551" s="38"/>
      <c r="D4551" s="49"/>
      <c r="F4551" s="39"/>
      <c r="G4551" s="38"/>
      <c r="H4551" s="115"/>
      <c r="I4551" s="40"/>
    </row>
    <row r="4552" spans="1:14">
      <c r="B4552" s="46"/>
      <c r="E4552" s="57"/>
      <c r="H4552" s="115"/>
    </row>
    <row r="4553" spans="1:14">
      <c r="B4553" s="48"/>
      <c r="E4553" s="57"/>
      <c r="H4553" s="46"/>
    </row>
    <row r="4554" spans="1:14">
      <c r="B4554" s="52"/>
      <c r="C4554" s="57"/>
      <c r="D4554" s="58"/>
      <c r="E4554" s="38"/>
      <c r="F4554" s="35"/>
      <c r="G4554" s="57"/>
      <c r="H4554" s="46"/>
    </row>
    <row r="4555" spans="1:14">
      <c r="B4555" s="48"/>
      <c r="C4555" s="57"/>
      <c r="D4555" s="58"/>
      <c r="F4555" s="35"/>
      <c r="G4555" s="57"/>
      <c r="H4555" s="48"/>
      <c r="I4555" s="34"/>
    </row>
    <row r="4556" spans="1:14">
      <c r="B4556" s="48"/>
      <c r="C4556" s="38"/>
      <c r="D4556" s="49"/>
      <c r="E4556" s="38"/>
      <c r="F4556" s="39"/>
      <c r="G4556" s="38"/>
      <c r="H4556" s="115"/>
      <c r="I4556" s="34"/>
    </row>
    <row r="4557" spans="1:14">
      <c r="H4557" s="104"/>
      <c r="I4557" s="40"/>
    </row>
    <row r="4558" spans="1:14">
      <c r="C4558" s="38"/>
      <c r="D4558" s="49"/>
      <c r="F4558" s="39"/>
      <c r="G4558" s="38"/>
      <c r="H4558" s="104"/>
      <c r="I4558" s="53"/>
    </row>
    <row r="4559" spans="1:14">
      <c r="B4559" s="46"/>
      <c r="H4559" s="115"/>
      <c r="I4559" s="40"/>
    </row>
    <row r="4560" spans="1:14">
      <c r="B4560" s="46"/>
      <c r="E4560" s="57"/>
      <c r="H4560" s="115"/>
      <c r="I4560" s="40"/>
    </row>
    <row r="4561" spans="2:9">
      <c r="B4561" s="48"/>
      <c r="E4561" s="57"/>
      <c r="H4561" s="46"/>
    </row>
    <row r="4562" spans="2:9">
      <c r="B4562" s="52"/>
      <c r="C4562" s="57"/>
      <c r="D4562" s="58"/>
      <c r="E4562" s="38"/>
      <c r="F4562" s="35"/>
      <c r="G4562" s="57"/>
      <c r="H4562" s="46"/>
    </row>
    <row r="4563" spans="2:9">
      <c r="B4563" s="48"/>
      <c r="C4563" s="57"/>
      <c r="D4563" s="58"/>
      <c r="F4563" s="35"/>
      <c r="G4563" s="57"/>
      <c r="H4563" s="48"/>
      <c r="I4563" s="34"/>
    </row>
    <row r="4564" spans="2:9">
      <c r="B4564" s="109"/>
      <c r="C4564" s="38"/>
      <c r="D4564" s="49"/>
      <c r="E4564" s="38"/>
      <c r="F4564" s="39"/>
      <c r="G4564" s="38"/>
      <c r="H4564" s="115"/>
      <c r="I4564" s="34"/>
    </row>
    <row r="4565" spans="2:9">
      <c r="B4565" s="109"/>
      <c r="E4565" s="38"/>
      <c r="H4565" s="104"/>
      <c r="I4565" s="40"/>
    </row>
    <row r="4566" spans="2:9">
      <c r="B4566" s="109"/>
      <c r="C4566" s="38"/>
      <c r="D4566" s="49"/>
      <c r="F4566" s="39"/>
      <c r="G4566" s="38"/>
      <c r="H4566" s="115"/>
      <c r="I4566" s="53"/>
    </row>
    <row r="4567" spans="2:9">
      <c r="B4567" s="46"/>
      <c r="H4567" s="115"/>
      <c r="I4567" s="40"/>
    </row>
    <row r="4568" spans="2:9">
      <c r="B4568" s="46"/>
      <c r="C4568" s="57"/>
      <c r="D4568" s="58"/>
      <c r="E4568" s="57"/>
      <c r="F4568" s="35"/>
      <c r="G4568" s="57"/>
      <c r="H4568" s="115"/>
      <c r="I4568" s="116"/>
    </row>
    <row r="4569" spans="2:9">
      <c r="B4569" s="48"/>
      <c r="C4569" s="57"/>
      <c r="D4569" s="58"/>
      <c r="E4569" s="57"/>
      <c r="F4569" s="35"/>
      <c r="G4569" s="57"/>
      <c r="H4569" s="46"/>
      <c r="I4569" s="116"/>
    </row>
    <row r="4570" spans="2:9">
      <c r="B4570" s="52"/>
      <c r="C4570" s="38"/>
      <c r="D4570" s="49"/>
      <c r="E4570" s="38"/>
      <c r="F4570" s="39"/>
      <c r="G4570" s="38"/>
      <c r="H4570" s="46"/>
      <c r="I4570" s="116"/>
    </row>
    <row r="4571" spans="2:9">
      <c r="B4571" s="48"/>
      <c r="H4571" s="48"/>
      <c r="I4571" s="34"/>
    </row>
    <row r="4572" spans="2:9">
      <c r="B4572" s="109"/>
      <c r="C4572" s="38"/>
      <c r="D4572" s="49"/>
      <c r="E4572" s="38"/>
      <c r="F4572" s="39"/>
      <c r="G4572" s="38"/>
      <c r="H4572" s="115"/>
      <c r="I4572" s="34"/>
    </row>
    <row r="4573" spans="2:9">
      <c r="B4573" s="46"/>
      <c r="H4573" s="104"/>
      <c r="I4573" s="40"/>
    </row>
    <row r="4574" spans="2:9">
      <c r="B4574" s="46"/>
      <c r="H4574" s="115"/>
      <c r="I4574" s="53"/>
    </row>
    <row r="4575" spans="2:9">
      <c r="B4575" s="48"/>
      <c r="C4575" s="57"/>
      <c r="D4575" s="58"/>
      <c r="F4575" s="35"/>
      <c r="G4575" s="57"/>
      <c r="H4575" s="46"/>
      <c r="I4575" s="40"/>
    </row>
    <row r="4576" spans="2:9">
      <c r="B4576" s="52"/>
      <c r="C4576" s="57"/>
      <c r="D4576" s="58"/>
      <c r="E4576" s="57"/>
      <c r="F4576" s="35"/>
      <c r="G4576" s="57"/>
      <c r="H4576" s="46"/>
      <c r="I4576" s="116"/>
    </row>
    <row r="4577" spans="2:9">
      <c r="B4577" s="48"/>
      <c r="C4577" s="38"/>
      <c r="D4577" s="49"/>
      <c r="E4577" s="57"/>
      <c r="F4577" s="39"/>
      <c r="G4577" s="38"/>
      <c r="H4577" s="48"/>
      <c r="I4577" s="34"/>
    </row>
    <row r="4578" spans="2:9">
      <c r="E4578" s="38"/>
      <c r="H4578" s="115"/>
      <c r="I4578" s="34"/>
    </row>
    <row r="4579" spans="2:9">
      <c r="C4579" s="38"/>
      <c r="D4579" s="49"/>
      <c r="F4579" s="39"/>
      <c r="G4579" s="38"/>
      <c r="H4579" s="104"/>
      <c r="I4579" s="40"/>
    </row>
    <row r="4580" spans="2:9">
      <c r="B4580" s="46"/>
      <c r="E4580" s="38"/>
      <c r="H4580" s="115"/>
      <c r="I4580" s="53"/>
    </row>
    <row r="4581" spans="2:9">
      <c r="B4581" s="46"/>
      <c r="H4581" s="115"/>
      <c r="I4581" s="40"/>
    </row>
    <row r="4582" spans="2:9">
      <c r="B4582" s="48"/>
      <c r="E4582" s="57"/>
      <c r="H4582" s="46"/>
    </row>
    <row r="4583" spans="2:9">
      <c r="B4583" s="52"/>
      <c r="C4583" s="57"/>
      <c r="D4583" s="58"/>
      <c r="E4583" s="57"/>
      <c r="F4583" s="35"/>
      <c r="G4583" s="57"/>
      <c r="H4583" s="46"/>
    </row>
    <row r="4584" spans="2:9">
      <c r="B4584" s="48"/>
      <c r="C4584" s="57"/>
      <c r="D4584" s="58"/>
      <c r="E4584" s="38"/>
      <c r="F4584" s="35"/>
      <c r="G4584" s="57"/>
      <c r="H4584" s="48"/>
      <c r="I4584" s="34"/>
    </row>
    <row r="4585" spans="2:9">
      <c r="B4585" s="109"/>
      <c r="C4585" s="38"/>
      <c r="D4585" s="49"/>
      <c r="F4585" s="39"/>
      <c r="G4585" s="38"/>
      <c r="H4585" s="115"/>
      <c r="I4585" s="34"/>
    </row>
    <row r="4586" spans="2:9">
      <c r="B4586" s="109"/>
      <c r="E4586" s="38"/>
      <c r="H4586" s="104"/>
      <c r="I4586" s="40"/>
    </row>
    <row r="4587" spans="2:9">
      <c r="C4587" s="38"/>
      <c r="D4587" s="49"/>
      <c r="F4587" s="39"/>
      <c r="G4587" s="38"/>
      <c r="H4587" s="115"/>
      <c r="I4587" s="53"/>
    </row>
    <row r="4588" spans="2:9">
      <c r="B4588" s="46"/>
      <c r="H4588" s="115"/>
      <c r="I4588" s="40"/>
    </row>
    <row r="4589" spans="2:9">
      <c r="B4589" s="46"/>
      <c r="E4589" s="57"/>
      <c r="H4589" s="115"/>
      <c r="I4589" s="116"/>
    </row>
    <row r="4590" spans="2:9">
      <c r="B4590" s="48"/>
      <c r="E4590" s="57"/>
      <c r="H4590" s="46"/>
      <c r="I4590" s="116"/>
    </row>
    <row r="4591" spans="2:9">
      <c r="B4591" s="52"/>
      <c r="C4591" s="57"/>
      <c r="D4591" s="58"/>
      <c r="E4591" s="38"/>
      <c r="F4591" s="35"/>
      <c r="G4591" s="57"/>
      <c r="H4591" s="46"/>
    </row>
    <row r="4592" spans="2:9">
      <c r="B4592" s="48"/>
      <c r="C4592" s="57"/>
      <c r="D4592" s="58"/>
      <c r="F4592" s="35"/>
      <c r="G4592" s="57"/>
      <c r="H4592" s="48"/>
      <c r="I4592" s="34"/>
    </row>
    <row r="4593" spans="2:9">
      <c r="B4593" s="109"/>
      <c r="C4593" s="38"/>
      <c r="D4593" s="49"/>
      <c r="E4593" s="38"/>
      <c r="F4593" s="39"/>
      <c r="G4593" s="38"/>
      <c r="H4593" s="115"/>
      <c r="I4593" s="34"/>
    </row>
    <row r="4594" spans="2:9">
      <c r="B4594" s="109"/>
      <c r="H4594" s="104"/>
      <c r="I4594" s="40"/>
    </row>
    <row r="4595" spans="2:9">
      <c r="B4595" s="109"/>
      <c r="C4595" s="38"/>
      <c r="D4595" s="49"/>
      <c r="F4595" s="39"/>
      <c r="G4595" s="38"/>
      <c r="H4595" s="115"/>
      <c r="I4595" s="53"/>
    </row>
    <row r="4596" spans="2:9">
      <c r="B4596" s="46"/>
      <c r="H4596" s="115"/>
      <c r="I4596" s="40"/>
    </row>
    <row r="4597" spans="2:9">
      <c r="B4597" s="46"/>
      <c r="E4597" s="57"/>
      <c r="H4597" s="115"/>
      <c r="I4597" s="116"/>
    </row>
    <row r="4598" spans="2:9">
      <c r="B4598" s="48"/>
      <c r="C4598" s="57"/>
      <c r="D4598" s="58"/>
      <c r="E4598" s="57"/>
      <c r="F4598" s="35"/>
      <c r="G4598" s="57"/>
      <c r="H4598" s="46"/>
      <c r="I4598" s="116"/>
    </row>
    <row r="4599" spans="2:9">
      <c r="B4599" s="52"/>
      <c r="C4599" s="57"/>
      <c r="D4599" s="58"/>
      <c r="E4599" s="38"/>
      <c r="F4599" s="35"/>
      <c r="G4599" s="57"/>
      <c r="H4599" s="46"/>
      <c r="I4599" s="116"/>
    </row>
    <row r="4600" spans="2:9">
      <c r="B4600" s="48"/>
      <c r="C4600" s="38"/>
      <c r="D4600" s="49"/>
      <c r="F4600" s="39"/>
      <c r="G4600" s="38"/>
      <c r="H4600" s="48"/>
      <c r="I4600" s="34"/>
    </row>
    <row r="4601" spans="2:9">
      <c r="E4601" s="38"/>
      <c r="H4601" s="115"/>
      <c r="I4601" s="34"/>
    </row>
    <row r="4602" spans="2:9">
      <c r="C4602" s="38"/>
      <c r="D4602" s="49"/>
      <c r="F4602" s="39"/>
      <c r="G4602" s="38"/>
      <c r="H4602" s="104"/>
      <c r="I4602" s="40"/>
    </row>
    <row r="4603" spans="2:9">
      <c r="B4603" s="46"/>
      <c r="H4603" s="115"/>
      <c r="I4603" s="53"/>
    </row>
    <row r="4604" spans="2:9">
      <c r="B4604" s="46"/>
      <c r="C4604" s="57"/>
      <c r="D4604" s="58"/>
      <c r="F4604" s="35"/>
      <c r="G4604" s="57"/>
      <c r="H4604" s="115"/>
      <c r="I4604" s="40"/>
    </row>
    <row r="4605" spans="2:9">
      <c r="B4605" s="48"/>
      <c r="C4605" s="57"/>
      <c r="D4605" s="58"/>
      <c r="E4605" s="57"/>
      <c r="F4605" s="35"/>
      <c r="G4605" s="57"/>
      <c r="H4605" s="46"/>
    </row>
    <row r="4606" spans="2:9">
      <c r="B4606" s="52"/>
      <c r="C4606" s="38"/>
      <c r="D4606" s="49"/>
      <c r="E4606" s="57"/>
      <c r="F4606" s="39"/>
      <c r="G4606" s="38"/>
      <c r="H4606" s="46"/>
    </row>
    <row r="4607" spans="2:9">
      <c r="B4607" s="48"/>
      <c r="E4607" s="38"/>
      <c r="H4607" s="48"/>
      <c r="I4607" s="34"/>
    </row>
    <row r="4608" spans="2:9">
      <c r="C4608" s="38"/>
      <c r="D4608" s="49"/>
      <c r="F4608" s="39"/>
      <c r="G4608" s="38"/>
      <c r="H4608" s="115"/>
      <c r="I4608" s="34"/>
    </row>
    <row r="4609" spans="2:9">
      <c r="B4609" s="46"/>
      <c r="E4609" s="38"/>
      <c r="H4609" s="104"/>
      <c r="I4609" s="40"/>
    </row>
    <row r="4610" spans="2:9">
      <c r="B4610" s="46"/>
      <c r="H4610" s="115"/>
      <c r="I4610" s="53"/>
    </row>
    <row r="4611" spans="2:9">
      <c r="B4611" s="48"/>
      <c r="C4611" s="57"/>
      <c r="D4611" s="58"/>
      <c r="F4611" s="35"/>
      <c r="G4611" s="57"/>
      <c r="H4611" s="46"/>
      <c r="I4611" s="40"/>
    </row>
    <row r="4612" spans="2:9">
      <c r="B4612" s="52"/>
      <c r="C4612" s="57"/>
      <c r="D4612" s="58"/>
      <c r="E4612" s="57"/>
      <c r="F4612" s="35"/>
      <c r="G4612" s="57"/>
      <c r="H4612" s="46"/>
    </row>
    <row r="4613" spans="2:9">
      <c r="B4613" s="48"/>
      <c r="C4613" s="38"/>
      <c r="D4613" s="49"/>
      <c r="E4613" s="57"/>
      <c r="F4613" s="39"/>
      <c r="G4613" s="38"/>
      <c r="H4613" s="48"/>
      <c r="I4613" s="34"/>
    </row>
    <row r="4614" spans="2:9">
      <c r="B4614" s="109"/>
      <c r="E4614" s="38"/>
      <c r="H4614" s="115"/>
      <c r="I4614" s="34"/>
    </row>
    <row r="4615" spans="2:9">
      <c r="C4615" s="38"/>
      <c r="D4615" s="49"/>
      <c r="F4615" s="39"/>
      <c r="G4615" s="38"/>
      <c r="H4615" s="104"/>
      <c r="I4615" s="40"/>
    </row>
    <row r="4616" spans="2:9">
      <c r="B4616" s="46"/>
      <c r="E4616" s="38"/>
      <c r="H4616" s="115"/>
      <c r="I4616" s="53"/>
    </row>
    <row r="4617" spans="2:9">
      <c r="B4617" s="46"/>
      <c r="H4617" s="115"/>
      <c r="I4617" s="40"/>
    </row>
    <row r="4618" spans="2:9">
      <c r="B4618" s="48"/>
      <c r="C4618" s="57"/>
      <c r="D4618" s="58"/>
      <c r="E4618" s="57"/>
      <c r="F4618" s="35"/>
      <c r="G4618" s="57"/>
      <c r="H4618" s="46"/>
      <c r="I4618" s="116"/>
    </row>
    <row r="4619" spans="2:9">
      <c r="B4619" s="52"/>
      <c r="C4619" s="57"/>
      <c r="D4619" s="58"/>
      <c r="E4619" s="57"/>
      <c r="F4619" s="35"/>
      <c r="G4619" s="57"/>
      <c r="H4619" s="46"/>
    </row>
    <row r="4620" spans="2:9">
      <c r="B4620" s="48"/>
      <c r="C4620" s="38"/>
      <c r="D4620" s="49"/>
      <c r="E4620" s="38"/>
      <c r="F4620" s="39"/>
      <c r="G4620" s="38"/>
      <c r="H4620" s="48"/>
      <c r="I4620" s="34"/>
    </row>
    <row r="4621" spans="2:9">
      <c r="B4621" s="109"/>
      <c r="H4621" s="115"/>
      <c r="I4621" s="34"/>
    </row>
    <row r="4622" spans="2:9">
      <c r="B4622" s="109"/>
      <c r="C4622" s="38"/>
      <c r="D4622" s="49"/>
      <c r="E4622" s="38"/>
      <c r="F4622" s="39"/>
      <c r="G4622" s="38"/>
      <c r="H4622" s="104"/>
      <c r="I4622" s="40"/>
    </row>
    <row r="4623" spans="2:9">
      <c r="B4623" s="46"/>
      <c r="H4623" s="115"/>
      <c r="I4623" s="53"/>
    </row>
    <row r="4624" spans="2:9">
      <c r="B4624" s="46"/>
      <c r="H4624" s="115"/>
      <c r="I4624" s="40"/>
    </row>
    <row r="4625" spans="2:9">
      <c r="B4625" s="48"/>
      <c r="E4625" s="57"/>
      <c r="H4625" s="46"/>
      <c r="I4625" s="116"/>
    </row>
    <row r="4626" spans="2:9">
      <c r="B4626" s="52"/>
      <c r="E4626" s="57"/>
      <c r="H4626" s="46"/>
      <c r="I4626" s="116"/>
    </row>
    <row r="4627" spans="2:9">
      <c r="B4627" s="48"/>
      <c r="E4627" s="38"/>
      <c r="H4627" s="48"/>
      <c r="I4627" s="34"/>
    </row>
    <row r="4628" spans="2:9">
      <c r="I4628" s="34"/>
    </row>
    <row r="4629" spans="2:9">
      <c r="E4629" s="38"/>
      <c r="H4629" s="104"/>
      <c r="I4629" s="40"/>
    </row>
    <row r="4630" spans="2:9">
      <c r="H4630" s="115"/>
      <c r="I4630" s="53"/>
    </row>
    <row r="4631" spans="2:9">
      <c r="H4631" s="115"/>
      <c r="I4631" s="40"/>
    </row>
    <row r="4632" spans="2:9">
      <c r="E4632" s="57"/>
      <c r="H4632" s="115"/>
    </row>
    <row r="4633" spans="2:9">
      <c r="E4633" s="57"/>
      <c r="H4633" s="115"/>
    </row>
    <row r="4634" spans="2:9">
      <c r="E4634" s="38"/>
      <c r="H4634" s="115"/>
    </row>
    <row r="4635" spans="2:9">
      <c r="H4635" s="115"/>
    </row>
    <row r="4636" spans="2:9">
      <c r="E4636" s="38"/>
      <c r="H4636" s="115"/>
    </row>
    <row r="4637" spans="2:9">
      <c r="H4637" s="115"/>
    </row>
    <row r="4638" spans="2:9">
      <c r="H4638" s="115"/>
    </row>
    <row r="4639" spans="2:9">
      <c r="H4639" s="115"/>
    </row>
    <row r="4640" spans="2:9">
      <c r="H4640" s="115"/>
    </row>
    <row r="4641" spans="8:8">
      <c r="H4641" s="115"/>
    </row>
    <row r="4642" spans="8:8">
      <c r="H4642" s="115"/>
    </row>
    <row r="4643" spans="8:8">
      <c r="H4643" s="115"/>
    </row>
    <row r="4644" spans="8:8">
      <c r="H4644" s="115"/>
    </row>
    <row r="4645" spans="8:8">
      <c r="H4645" s="115"/>
    </row>
    <row r="4646" spans="8:8">
      <c r="H4646" s="115"/>
    </row>
    <row r="4647" spans="8:8">
      <c r="H4647" s="115"/>
    </row>
    <row r="4648" spans="8:8">
      <c r="H4648" s="115"/>
    </row>
    <row r="4649" spans="8:8">
      <c r="H4649" s="115"/>
    </row>
    <row r="4650" spans="8:8">
      <c r="H4650" s="115"/>
    </row>
    <row r="4651" spans="8:8">
      <c r="H4651" s="115"/>
    </row>
    <row r="4652" spans="8:8">
      <c r="H4652" s="115"/>
    </row>
    <row r="4653" spans="8:8">
      <c r="H4653" s="115"/>
    </row>
    <row r="4654" spans="8:8">
      <c r="H4654" s="115"/>
    </row>
    <row r="4655" spans="8:8">
      <c r="H4655" s="115"/>
    </row>
    <row r="4656" spans="8:8">
      <c r="H4656" s="115"/>
    </row>
    <row r="4657" spans="8:8">
      <c r="H4657" s="115"/>
    </row>
    <row r="4658" spans="8:8">
      <c r="H4658" s="115"/>
    </row>
    <row r="4659" spans="8:8">
      <c r="H4659" s="115"/>
    </row>
    <row r="4660" spans="8:8">
      <c r="H4660" s="115"/>
    </row>
    <row r="4661" spans="8:8">
      <c r="H4661" s="115"/>
    </row>
    <row r="4662" spans="8:8">
      <c r="H4662" s="115"/>
    </row>
    <row r="4663" spans="8:8">
      <c r="H4663" s="115"/>
    </row>
    <row r="4664" spans="8:8">
      <c r="H4664" s="115"/>
    </row>
    <row r="4665" spans="8:8">
      <c r="H4665" s="115"/>
    </row>
    <row r="4666" spans="8:8">
      <c r="H4666" s="115"/>
    </row>
    <row r="4667" spans="8:8">
      <c r="H4667" s="115"/>
    </row>
    <row r="4668" spans="8:8">
      <c r="H4668" s="115"/>
    </row>
    <row r="4669" spans="8:8">
      <c r="H4669" s="115"/>
    </row>
    <row r="4670" spans="8:8">
      <c r="H4670" s="115"/>
    </row>
    <row r="4671" spans="8:8">
      <c r="H4671" s="115"/>
    </row>
    <row r="4672" spans="8:8">
      <c r="H4672" s="115"/>
    </row>
    <row r="4673" spans="8:8">
      <c r="H4673" s="115"/>
    </row>
    <row r="4674" spans="8:8">
      <c r="H4674" s="115"/>
    </row>
    <row r="4675" spans="8:8">
      <c r="H4675" s="115"/>
    </row>
    <row r="4676" spans="8:8">
      <c r="H4676" s="115"/>
    </row>
    <row r="4677" spans="8:8">
      <c r="H4677" s="115"/>
    </row>
    <row r="4678" spans="8:8">
      <c r="H4678" s="115"/>
    </row>
    <row r="4679" spans="8:8">
      <c r="H4679" s="115"/>
    </row>
    <row r="4680" spans="8:8">
      <c r="H4680" s="115"/>
    </row>
    <row r="4681" spans="8:8">
      <c r="H4681" s="115"/>
    </row>
    <row r="4682" spans="8:8">
      <c r="H4682" s="115"/>
    </row>
    <row r="4683" spans="8:8">
      <c r="H4683" s="115"/>
    </row>
    <row r="4684" spans="8:8">
      <c r="H4684" s="115"/>
    </row>
    <row r="4685" spans="8:8">
      <c r="H4685" s="115"/>
    </row>
    <row r="4686" spans="8:8">
      <c r="H4686" s="115"/>
    </row>
    <row r="4687" spans="8:8">
      <c r="H4687" s="115"/>
    </row>
    <row r="4688" spans="8:8">
      <c r="H4688" s="115"/>
    </row>
    <row r="4689" spans="8:8">
      <c r="H4689" s="115"/>
    </row>
    <row r="4690" spans="8:8">
      <c r="H4690" s="115"/>
    </row>
    <row r="4691" spans="8:8">
      <c r="H4691" s="115"/>
    </row>
    <row r="4692" spans="8:8">
      <c r="H4692" s="115"/>
    </row>
    <row r="4693" spans="8:8">
      <c r="H4693" s="115"/>
    </row>
    <row r="4694" spans="8:8">
      <c r="H4694" s="115"/>
    </row>
    <row r="4695" spans="8:8">
      <c r="H4695" s="115"/>
    </row>
    <row r="4696" spans="8:8">
      <c r="H4696" s="115"/>
    </row>
    <row r="4697" spans="8:8">
      <c r="H4697" s="115"/>
    </row>
    <row r="4698" spans="8:8">
      <c r="H4698" s="115"/>
    </row>
    <row r="4699" spans="8:8">
      <c r="H4699" s="115"/>
    </row>
    <row r="4700" spans="8:8">
      <c r="H4700" s="115"/>
    </row>
    <row r="4701" spans="8:8">
      <c r="H4701" s="115"/>
    </row>
    <row r="4702" spans="8:8">
      <c r="H4702" s="115"/>
    </row>
    <row r="4703" spans="8:8">
      <c r="H4703" s="115"/>
    </row>
    <row r="4704" spans="8:8">
      <c r="H4704" s="115"/>
    </row>
    <row r="4705" spans="8:8">
      <c r="H4705" s="115"/>
    </row>
    <row r="4706" spans="8:8">
      <c r="H4706" s="115"/>
    </row>
    <row r="4707" spans="8:8">
      <c r="H4707" s="115"/>
    </row>
    <row r="4708" spans="8:8">
      <c r="H4708" s="115"/>
    </row>
    <row r="4709" spans="8:8">
      <c r="H4709" s="115"/>
    </row>
    <row r="4710" spans="8:8">
      <c r="H4710" s="115"/>
    </row>
    <row r="4711" spans="8:8">
      <c r="H4711" s="115"/>
    </row>
    <row r="4712" spans="8:8">
      <c r="H4712" s="115"/>
    </row>
    <row r="4713" spans="8:8">
      <c r="H4713" s="115"/>
    </row>
    <row r="4714" spans="8:8">
      <c r="H4714" s="115"/>
    </row>
    <row r="4715" spans="8:8">
      <c r="H4715" s="115"/>
    </row>
    <row r="4716" spans="8:8">
      <c r="H4716" s="115"/>
    </row>
    <row r="4717" spans="8:8">
      <c r="H4717" s="115"/>
    </row>
    <row r="4718" spans="8:8">
      <c r="H4718" s="115"/>
    </row>
    <row r="4719" spans="8:8">
      <c r="H4719" s="115"/>
    </row>
    <row r="4720" spans="8:8">
      <c r="H4720" s="115"/>
    </row>
    <row r="4721" spans="8:8">
      <c r="H4721" s="115"/>
    </row>
    <row r="4722" spans="8:8">
      <c r="H4722" s="115"/>
    </row>
    <row r="4723" spans="8:8">
      <c r="H4723" s="115"/>
    </row>
    <row r="4724" spans="8:8">
      <c r="H4724" s="115"/>
    </row>
    <row r="4725" spans="8:8">
      <c r="H4725" s="115"/>
    </row>
    <row r="4726" spans="8:8">
      <c r="H4726" s="115"/>
    </row>
    <row r="4727" spans="8:8">
      <c r="H4727" s="115"/>
    </row>
    <row r="4728" spans="8:8">
      <c r="H4728" s="115"/>
    </row>
    <row r="4729" spans="8:8">
      <c r="H4729" s="115"/>
    </row>
    <row r="4730" spans="8:8">
      <c r="H4730" s="115"/>
    </row>
    <row r="4731" spans="8:8">
      <c r="H4731" s="115"/>
    </row>
    <row r="4732" spans="8:8">
      <c r="H4732" s="115"/>
    </row>
    <row r="4733" spans="8:8">
      <c r="H4733" s="115"/>
    </row>
    <row r="4734" spans="8:8">
      <c r="H4734" s="115"/>
    </row>
    <row r="4735" spans="8:8">
      <c r="H4735" s="115"/>
    </row>
    <row r="4736" spans="8:8">
      <c r="H4736" s="115"/>
    </row>
    <row r="4737" spans="8:8">
      <c r="H4737" s="115"/>
    </row>
    <row r="4738" spans="8:8">
      <c r="H4738" s="115"/>
    </row>
    <row r="4739" spans="8:8">
      <c r="H4739" s="115"/>
    </row>
    <row r="4740" spans="8:8">
      <c r="H4740" s="115"/>
    </row>
    <row r="4741" spans="8:8">
      <c r="H4741" s="115"/>
    </row>
    <row r="4742" spans="8:8">
      <c r="H4742" s="115"/>
    </row>
    <row r="4743" spans="8:8">
      <c r="H4743" s="115"/>
    </row>
    <row r="4744" spans="8:8">
      <c r="H4744" s="115"/>
    </row>
    <row r="4745" spans="8:8">
      <c r="H4745" s="115"/>
    </row>
    <row r="4746" spans="8:8">
      <c r="H4746" s="115"/>
    </row>
    <row r="4747" spans="8:8">
      <c r="H4747" s="115"/>
    </row>
    <row r="4748" spans="8:8">
      <c r="H4748" s="115"/>
    </row>
    <row r="4749" spans="8:8">
      <c r="H4749" s="115"/>
    </row>
    <row r="4750" spans="8:8">
      <c r="H4750" s="115"/>
    </row>
    <row r="4751" spans="8:8">
      <c r="H4751" s="115"/>
    </row>
    <row r="4752" spans="8:8">
      <c r="H4752" s="115"/>
    </row>
    <row r="4753" spans="8:8">
      <c r="H4753" s="115"/>
    </row>
    <row r="4754" spans="8:8">
      <c r="H4754" s="115"/>
    </row>
    <row r="4755" spans="8:8">
      <c r="H4755" s="115"/>
    </row>
    <row r="4756" spans="8:8">
      <c r="H4756" s="115"/>
    </row>
    <row r="4757" spans="8:8">
      <c r="H4757" s="115"/>
    </row>
    <row r="4758" spans="8:8">
      <c r="H4758" s="115"/>
    </row>
    <row r="4759" spans="8:8">
      <c r="H4759" s="115"/>
    </row>
    <row r="4760" spans="8:8">
      <c r="H4760" s="115"/>
    </row>
    <row r="4761" spans="8:8">
      <c r="H4761" s="115"/>
    </row>
    <row r="4762" spans="8:8">
      <c r="H4762" s="115"/>
    </row>
    <row r="4763" spans="8:8">
      <c r="H4763" s="115"/>
    </row>
    <row r="4764" spans="8:8">
      <c r="H4764" s="115"/>
    </row>
    <row r="4765" spans="8:8">
      <c r="H4765" s="115"/>
    </row>
    <row r="4766" spans="8:8">
      <c r="H4766" s="115"/>
    </row>
    <row r="4767" spans="8:8">
      <c r="H4767" s="115"/>
    </row>
    <row r="4768" spans="8:8">
      <c r="H4768" s="115"/>
    </row>
    <row r="4769" spans="8:8">
      <c r="H4769" s="115"/>
    </row>
    <row r="4770" spans="8:8">
      <c r="H4770" s="115"/>
    </row>
    <row r="4771" spans="8:8">
      <c r="H4771" s="115"/>
    </row>
    <row r="4772" spans="8:8">
      <c r="H4772" s="115"/>
    </row>
    <row r="4773" spans="8:8">
      <c r="H4773" s="115"/>
    </row>
    <row r="4774" spans="8:8">
      <c r="H4774" s="115"/>
    </row>
    <row r="4775" spans="8:8">
      <c r="H4775" s="115"/>
    </row>
    <row r="4776" spans="8:8">
      <c r="H4776" s="115"/>
    </row>
    <row r="4777" spans="8:8">
      <c r="H4777" s="115"/>
    </row>
    <row r="4778" spans="8:8">
      <c r="H4778" s="115"/>
    </row>
    <row r="4779" spans="8:8">
      <c r="H4779" s="115"/>
    </row>
    <row r="4780" spans="8:8">
      <c r="H4780" s="115"/>
    </row>
    <row r="4781" spans="8:8">
      <c r="H4781" s="115"/>
    </row>
    <row r="4782" spans="8:8">
      <c r="H4782" s="115"/>
    </row>
    <row r="4783" spans="8:8">
      <c r="H4783" s="115"/>
    </row>
    <row r="4784" spans="8:8">
      <c r="H4784" s="115"/>
    </row>
    <row r="4785" spans="8:8">
      <c r="H4785" s="115"/>
    </row>
    <row r="4786" spans="8:8">
      <c r="H4786" s="115"/>
    </row>
    <row r="4787" spans="8:8">
      <c r="H4787" s="115"/>
    </row>
    <row r="4788" spans="8:8">
      <c r="H4788" s="115"/>
    </row>
    <row r="4789" spans="8:8">
      <c r="H4789" s="115"/>
    </row>
    <row r="4790" spans="8:8">
      <c r="H4790" s="115"/>
    </row>
    <row r="4791" spans="8:8">
      <c r="H4791" s="115"/>
    </row>
    <row r="4792" spans="8:8">
      <c r="H4792" s="115"/>
    </row>
    <row r="4793" spans="8:8">
      <c r="H4793" s="115"/>
    </row>
    <row r="4794" spans="8:8">
      <c r="H4794" s="115"/>
    </row>
    <row r="4795" spans="8:8">
      <c r="H4795" s="115"/>
    </row>
    <row r="4796" spans="8:8">
      <c r="H4796" s="115"/>
    </row>
    <row r="4797" spans="8:8">
      <c r="H4797" s="115"/>
    </row>
    <row r="4798" spans="8:8">
      <c r="H4798" s="115"/>
    </row>
    <row r="4799" spans="8:8">
      <c r="H4799" s="115"/>
    </row>
  </sheetData>
  <phoneticPr fontId="8" type="noConversion"/>
  <printOptions horizontalCentered="1"/>
  <pageMargins left="0.19685039370078741" right="0.19685039370078741" top="1.3779527559055118" bottom="0.19685039370078741" header="0.39370078740157483" footer="0"/>
  <pageSetup paperSize="9" scale="41" fitToHeight="0" orientation="landscape" horizontalDpi="300" verticalDpi="300" r:id="rId1"/>
  <headerFooter alignWithMargins="0">
    <oddFooter>&amp;L&amp;20&amp;D&amp;C&amp;20&amp;P</oddFooter>
  </headerFooter>
  <rowBreaks count="183" manualBreakCount="183">
    <brk id="32" max="16383" man="1"/>
    <brk id="60" max="16383" man="1"/>
    <brk id="73" max="16383" man="1"/>
    <brk id="102" max="16383" man="1"/>
    <brk id="124" max="16383" man="1"/>
    <brk id="143" max="16383" man="1"/>
    <brk id="171" max="16383" man="1"/>
    <brk id="201" max="16383" man="1"/>
    <brk id="224" max="16383" man="1"/>
    <brk id="246" max="16383" man="1"/>
    <brk id="271" max="16383" man="1"/>
    <brk id="299" max="16383" man="1"/>
    <brk id="320" max="16383" man="1"/>
    <brk id="348" max="16383" man="1"/>
    <brk id="379" max="16383" man="1"/>
    <brk id="400" max="16383" man="1"/>
    <brk id="419" max="16383" man="1"/>
    <brk id="441" max="16383" man="1"/>
    <brk id="467" max="16383" man="1"/>
    <brk id="493" max="16383" man="1"/>
    <brk id="518" max="16383" man="1"/>
    <brk id="544" max="16383" man="1"/>
    <brk id="564" max="16383" man="1"/>
    <brk id="596" max="16383" man="1"/>
    <brk id="627" max="16383" man="1"/>
    <brk id="638" max="16383" man="1"/>
    <brk id="666" max="16383" man="1"/>
    <brk id="675" max="16383" man="1"/>
    <brk id="701" max="16383" man="1"/>
    <brk id="716" max="16383" man="1"/>
    <brk id="744" max="16383" man="1"/>
    <brk id="755" max="16383" man="1"/>
    <brk id="790" max="16383" man="1"/>
    <brk id="824" max="16383" man="1"/>
    <brk id="851" max="16383" man="1"/>
    <brk id="883" max="16383" man="1"/>
    <brk id="911" max="16383" man="1"/>
    <brk id="938" max="16383" man="1"/>
    <brk id="952" max="16383" man="1"/>
    <brk id="971" max="16383" man="1"/>
    <brk id="1000" max="16383" man="1"/>
    <brk id="1029" max="16383" man="1"/>
    <brk id="1058" max="16383" man="1"/>
    <brk id="1087" max="16383" man="1"/>
    <brk id="1118" max="16383" man="1"/>
    <brk id="1152" max="16383" man="1"/>
    <brk id="1179" max="16383" man="1"/>
    <brk id="1202" max="16383" man="1"/>
    <brk id="1221" max="16383" man="1"/>
    <brk id="1245" max="16383" man="1"/>
    <brk id="1264" max="16383" man="1"/>
    <brk id="1281" max="16383" man="1"/>
    <brk id="1305" max="16383" man="1"/>
    <brk id="1335" max="16383" man="1"/>
    <brk id="1364" max="16383" man="1"/>
    <brk id="1381" max="16383" man="1"/>
    <brk id="1404" max="16383" man="1"/>
    <brk id="1436" max="16383" man="1"/>
    <brk id="1447" max="16383" man="1"/>
    <brk id="1477" max="16383" man="1"/>
    <brk id="1502" max="16383" man="1"/>
    <brk id="1534" max="16383" man="1"/>
    <brk id="1546" max="16383" man="1"/>
    <brk id="1578" max="16383" man="1"/>
    <brk id="1608" max="16383" man="1"/>
    <brk id="1637" max="16383" man="1"/>
    <brk id="1652" max="16383" man="1"/>
    <brk id="1672" max="16383" man="1"/>
    <brk id="1706" max="16383" man="1"/>
    <brk id="1718" max="16383" man="1"/>
    <brk id="1749" max="16383" man="1"/>
    <brk id="1773" max="16383" man="1"/>
    <brk id="1785" max="16383" man="1"/>
    <brk id="1806" max="16383" man="1"/>
    <brk id="1829" max="16383" man="1"/>
    <brk id="1861" max="16383" man="1"/>
    <brk id="1882" max="16383" man="1"/>
    <brk id="1914" max="16383" man="1"/>
    <brk id="1932" max="16383" man="1"/>
    <brk id="1963" max="16383" man="1"/>
    <brk id="1996" max="16383" man="1"/>
    <brk id="2015" max="16383" man="1"/>
    <brk id="2049" max="16383" man="1"/>
    <brk id="2077" max="16383" man="1"/>
    <brk id="2088" max="16383" man="1"/>
    <brk id="2114" max="16383" man="1"/>
    <brk id="2140" max="16383" man="1"/>
    <brk id="2175" max="16383" man="1"/>
    <brk id="2197" max="16383" man="1"/>
    <brk id="2229" max="16383" man="1"/>
    <brk id="2242" max="16383" man="1"/>
    <brk id="2270" max="16383" man="1"/>
    <brk id="2300" max="16383" man="1"/>
    <brk id="2323" max="16383" man="1"/>
    <brk id="2342" max="16383" man="1"/>
    <brk id="2370" max="16383" man="1"/>
    <brk id="2399" max="16383" man="1"/>
    <brk id="2409" max="16383" man="1"/>
    <brk id="2433" max="16383" man="1"/>
    <brk id="2468" max="16383" man="1"/>
    <brk id="2494" max="16383" man="1"/>
    <brk id="2506" max="16383" man="1"/>
    <brk id="2535" max="16383" man="1"/>
    <brk id="2560" max="16383" man="1"/>
    <brk id="2586" max="16383" man="1"/>
    <brk id="2607" max="16383" man="1"/>
    <brk id="2630" max="16383" man="1"/>
    <brk id="2648" max="16383" man="1"/>
    <brk id="2671" max="16383" man="1"/>
    <brk id="2693" max="16383" man="1"/>
    <brk id="2707" max="16383" man="1"/>
    <brk id="2723" max="16383" man="1"/>
    <brk id="2754" max="16383" man="1"/>
    <brk id="2773" max="16383" man="1"/>
    <brk id="2805" max="16383" man="1"/>
    <brk id="2832" max="16383" man="1"/>
    <brk id="2857" max="16383" man="1"/>
    <brk id="2883" max="16383" man="1"/>
    <brk id="2903" max="16383" man="1"/>
    <brk id="2917" max="16383" man="1"/>
    <brk id="2940" max="16383" man="1"/>
    <brk id="2960" max="16383" man="1"/>
    <brk id="2981" max="16383" man="1"/>
    <brk id="2996" max="16383" man="1"/>
    <brk id="3023" max="16383" man="1"/>
    <brk id="3036" max="16383" man="1"/>
    <brk id="3069" max="16383" man="1"/>
    <brk id="3103" max="16383" man="1"/>
    <brk id="3131" max="16383" man="1"/>
    <brk id="3164" max="16383" man="1"/>
    <brk id="3198" max="16383" man="1"/>
    <brk id="3232" max="16383" man="1"/>
    <brk id="3247" max="16383" man="1"/>
    <brk id="3259" max="16383" man="1"/>
    <brk id="3291" max="16383" man="1"/>
    <brk id="3326" max="16383" man="1"/>
    <brk id="3346" max="16383" man="1"/>
    <brk id="3368" max="16383" man="1"/>
    <brk id="3402" max="16383" man="1"/>
    <brk id="3437" max="16383" man="1"/>
    <brk id="3469" max="16383" man="1"/>
    <brk id="3500" max="16383" man="1"/>
    <brk id="3526" max="16383" man="1"/>
    <brk id="3544" max="16383" man="1"/>
    <brk id="3575" max="16383" man="1"/>
    <brk id="3581" max="16383" man="1"/>
    <brk id="3605" max="16383" man="1"/>
    <brk id="3639" max="16383" man="1"/>
    <brk id="3666" max="16383" man="1"/>
    <brk id="3691" max="16383" man="1"/>
    <brk id="3710" max="16383" man="1"/>
    <brk id="3733" max="16383" man="1"/>
    <brk id="3766" max="16383" man="1"/>
    <brk id="3797" max="16383" man="1"/>
    <brk id="3829" max="16383" man="1"/>
    <brk id="3861" max="16383" man="1"/>
    <brk id="3870" max="16383" man="1"/>
    <brk id="3902" max="16383" man="1"/>
    <brk id="3924" max="16383" man="1"/>
    <brk id="3959" max="16383" man="1"/>
    <brk id="3988" max="16383" man="1"/>
    <brk id="4017" max="16383" man="1"/>
    <brk id="4041" max="16383" man="1"/>
    <brk id="4069" max="16383" man="1"/>
    <brk id="4079" max="16383" man="1"/>
    <brk id="4103" max="16383" man="1"/>
    <brk id="4121" max="16383" man="1"/>
    <brk id="4141" max="16383" man="1"/>
    <brk id="4170" max="16383" man="1"/>
    <brk id="4197" max="16383" man="1"/>
    <brk id="4222" max="16383" man="1"/>
    <brk id="4254" max="16383" man="1"/>
    <brk id="4263" max="16383" man="1"/>
    <brk id="4297" max="16383" man="1"/>
    <brk id="4332" max="16383" man="1"/>
    <brk id="4341" max="16383" man="1"/>
    <brk id="4375" max="16383" man="1"/>
    <brk id="4383" max="16383" man="1"/>
    <brk id="4417" max="16383" man="1"/>
    <brk id="4448" max="16383" man="1"/>
    <brk id="4468" max="16383" man="1"/>
    <brk id="4503" max="16383" man="1"/>
    <brk id="453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504"/>
  <sheetViews>
    <sheetView rightToLeft="1" tabSelected="1" topLeftCell="A76" zoomScale="85" zoomScaleNormal="85" workbookViewId="0">
      <selection activeCell="G90" sqref="G90"/>
    </sheetView>
  </sheetViews>
  <sheetFormatPr defaultRowHeight="15.75"/>
  <cols>
    <col min="1" max="1" width="12.5703125" style="178" bestFit="1" customWidth="1"/>
    <col min="2" max="2" width="31.7109375" style="177" bestFit="1" customWidth="1"/>
    <col min="3" max="3" width="15.5703125" style="187" hidden="1" customWidth="1"/>
    <col min="4" max="4" width="15.5703125" style="187" bestFit="1" customWidth="1"/>
    <col min="5" max="5" width="15.5703125" style="187" hidden="1" customWidth="1"/>
    <col min="7" max="7" width="10.85546875" bestFit="1" customWidth="1"/>
  </cols>
  <sheetData>
    <row r="1" spans="1:5">
      <c r="A1" s="178" t="s">
        <v>2184</v>
      </c>
      <c r="B1" s="177" t="s">
        <v>2185</v>
      </c>
      <c r="C1" s="177" t="s">
        <v>2186</v>
      </c>
      <c r="D1" s="177" t="s">
        <v>2187</v>
      </c>
      <c r="E1" s="177" t="s">
        <v>2188</v>
      </c>
    </row>
    <row r="2" spans="1:5">
      <c r="A2" s="188">
        <v>2.2109999999999999</v>
      </c>
      <c r="B2" s="178" t="s">
        <v>1622</v>
      </c>
      <c r="C2" s="178">
        <f>SUMIF('תקציב 2014'!$H$37:$H$4550,Sheet1!A2,'תקציב 2014'!$N$37:$N$4550)</f>
        <v>9843.83</v>
      </c>
      <c r="D2" s="178">
        <f>SUMIF('תקציב 2014'!$H$37:$H$4550,Sheet1!A2,'תקציב 2014'!$L$37:$L$4550)</f>
        <v>40000</v>
      </c>
      <c r="E2" s="178">
        <f>SUMIF('תקציב 2014'!$H$37:$H$4550,Sheet1!A2,'תקציב 2014'!$J$37:$J$4550)</f>
        <v>10000</v>
      </c>
    </row>
    <row r="3" spans="1:5">
      <c r="A3" s="185" t="s">
        <v>1266</v>
      </c>
      <c r="B3" s="179" t="s">
        <v>1359</v>
      </c>
      <c r="C3" s="178">
        <f>SUMIF('תקציב 2014'!$H$37:$H$4550,Sheet1!A3,'תקציב 2014'!$N$37:$N$4550)</f>
        <v>46324.799999999996</v>
      </c>
      <c r="D3" s="178">
        <f>SUMIF('תקציב 2014'!$H$37:$H$4550,Sheet1!A3,'תקציב 2014'!$L$37:$L$4550)</f>
        <v>56800</v>
      </c>
      <c r="E3" s="178">
        <f>SUMIF('תקציב 2014'!$H$37:$H$4550,Sheet1!A3,'תקציב 2014'!$J$37:$J$4550)</f>
        <v>55400</v>
      </c>
    </row>
    <row r="4" spans="1:5">
      <c r="A4" s="185" t="s">
        <v>1267</v>
      </c>
      <c r="B4" s="179" t="s">
        <v>1754</v>
      </c>
      <c r="C4" s="178">
        <f>SUMIF('תקציב 2014'!$H$37:$H$4550,Sheet1!A4,'תקציב 2014'!$N$37:$N$4550)</f>
        <v>4603</v>
      </c>
      <c r="D4" s="178">
        <f>SUMIF('תקציב 2014'!$H$37:$H$4550,Sheet1!A4,'תקציב 2014'!$L$37:$L$4550)</f>
        <v>2800</v>
      </c>
      <c r="E4" s="178">
        <f>SUMIF('תקציב 2014'!$H$37:$H$4550,Sheet1!A4,'תקציב 2014'!$J$37:$J$4550)</f>
        <v>2800</v>
      </c>
    </row>
    <row r="5" spans="1:5">
      <c r="A5" s="185" t="s">
        <v>1268</v>
      </c>
      <c r="B5" s="179" t="s">
        <v>1755</v>
      </c>
      <c r="C5" s="178">
        <f>SUMIF('תקציב 2014'!$H$37:$H$4550,Sheet1!A5,'תקציב 2014'!$N$37:$N$4550)</f>
        <v>31522.78</v>
      </c>
      <c r="D5" s="178">
        <f>SUMIF('תקציב 2014'!$H$37:$H$4550,Sheet1!A5,'תקציב 2014'!$L$37:$L$4550)</f>
        <v>24000</v>
      </c>
      <c r="E5" s="178">
        <f>SUMIF('תקציב 2014'!$H$37:$H$4550,Sheet1!A5,'תקציב 2014'!$J$37:$J$4550)</f>
        <v>32000</v>
      </c>
    </row>
    <row r="6" spans="1:5">
      <c r="A6" s="185" t="s">
        <v>1269</v>
      </c>
      <c r="B6" s="179" t="s">
        <v>649</v>
      </c>
      <c r="C6" s="178">
        <f>SUMIF('תקציב 2014'!$H$37:$H$4550,Sheet1!A6,'תקציב 2014'!$N$37:$N$4550)</f>
        <v>458190.96</v>
      </c>
      <c r="D6" s="178">
        <f>SUMIF('תקציב 2014'!$H$37:$H$4550,Sheet1!A6,'תקציב 2014'!$L$37:$L$4550)</f>
        <v>528700</v>
      </c>
      <c r="E6" s="178">
        <f>SUMIF('תקציב 2014'!$H$37:$H$4550,Sheet1!A6,'תקציב 2014'!$J$37:$J$4550)</f>
        <v>534900</v>
      </c>
    </row>
    <row r="7" spans="1:5">
      <c r="A7" s="179" t="s">
        <v>1250</v>
      </c>
      <c r="B7" s="178" t="s">
        <v>2013</v>
      </c>
      <c r="C7" s="178">
        <f>SUMIF('תקציב 2014'!$H$37:$H$4550,Sheet1!A7,'תקציב 2014'!$N$37:$N$4550)</f>
        <v>105893.93</v>
      </c>
      <c r="D7" s="178">
        <f>SUMIF('תקציב 2014'!$H$37:$H$4550,Sheet1!A7,'תקציב 2014'!$L$37:$L$4550)</f>
        <v>185000</v>
      </c>
      <c r="E7" s="178">
        <f>SUMIF('תקציב 2014'!$H$37:$H$4550,Sheet1!A7,'תקציב 2014'!$J$37:$J$4550)</f>
        <v>185000</v>
      </c>
    </row>
    <row r="8" spans="1:5">
      <c r="A8" s="179" t="s">
        <v>2109</v>
      </c>
      <c r="B8" s="179" t="s">
        <v>2136</v>
      </c>
      <c r="C8" s="178">
        <f>SUMIF('תקציב 2014'!$H$37:$H$4550,Sheet1!A8,'תקציב 2014'!$N$37:$N$4550)</f>
        <v>15136</v>
      </c>
      <c r="D8" s="178">
        <f>SUMIF('תקציב 2014'!$H$37:$H$4550,Sheet1!A8,'תקציב 2014'!$L$37:$L$4550)</f>
        <v>16000</v>
      </c>
      <c r="E8" s="178">
        <f>SUMIF('תקציב 2014'!$H$37:$H$4550,Sheet1!A8,'תקציב 2014'!$J$37:$J$4550)</f>
        <v>16000</v>
      </c>
    </row>
    <row r="9" spans="1:5">
      <c r="A9" s="181" t="s">
        <v>1915</v>
      </c>
      <c r="B9" s="179" t="s">
        <v>666</v>
      </c>
      <c r="C9" s="178">
        <f>SUMIF('תקציב 2014'!$H$37:$H$4550,Sheet1!A9,'תקציב 2014'!$N$37:$N$4550)</f>
        <v>202867693.91</v>
      </c>
      <c r="D9" s="178">
        <f>SUMIF('תקציב 2014'!$H$37:$H$4550,Sheet1!A9,'תקציב 2014'!$L$37:$L$4550)</f>
        <v>207641800</v>
      </c>
      <c r="E9" s="178">
        <f>SUMIF('תקציב 2014'!$H$37:$H$4550,Sheet1!A9,'תקציב 2014'!$J$37:$J$4550)</f>
        <v>210536200</v>
      </c>
    </row>
    <row r="10" spans="1:5">
      <c r="A10" s="188" t="s">
        <v>487</v>
      </c>
      <c r="B10" s="178" t="s">
        <v>1850</v>
      </c>
      <c r="C10" s="178">
        <f>SUMIF('תקציב 2014'!$H$37:$H$4550,Sheet1!A10,'תקציב 2014'!$N$37:$N$4550)</f>
        <v>3011836.1799999997</v>
      </c>
      <c r="D10" s="178">
        <f>SUMIF('תקציב 2014'!$H$37:$H$4550,Sheet1!A10,'תקציב 2014'!$L$37:$L$4550)</f>
        <v>4200000</v>
      </c>
      <c r="E10" s="178">
        <f>SUMIF('תקציב 2014'!$H$37:$H$4550,Sheet1!A10,'תקציב 2014'!$J$37:$J$4550)</f>
        <v>3496100</v>
      </c>
    </row>
    <row r="11" spans="1:5">
      <c r="A11" s="189" t="s">
        <v>1214</v>
      </c>
      <c r="B11" s="179" t="s">
        <v>510</v>
      </c>
      <c r="C11" s="178">
        <f>SUMIF('תקציב 2014'!$H$37:$H$4550,Sheet1!A11,'תקציב 2014'!$N$37:$N$4550)</f>
        <v>604016</v>
      </c>
      <c r="D11" s="178">
        <f>SUMIF('תקציב 2014'!$H$37:$H$4550,Sheet1!A11,'תקציב 2014'!$L$37:$L$4550)</f>
        <v>620000</v>
      </c>
      <c r="E11" s="178">
        <f>SUMIF('תקציב 2014'!$H$37:$H$4550,Sheet1!A11,'תקציב 2014'!$J$37:$J$4550)</f>
        <v>622000</v>
      </c>
    </row>
    <row r="12" spans="1:5">
      <c r="A12" s="181" t="s">
        <v>558</v>
      </c>
      <c r="B12" s="179" t="s">
        <v>1695</v>
      </c>
      <c r="C12" s="178">
        <f>SUMIF('תקציב 2014'!$H$37:$H$4550,Sheet1!A12,'תקציב 2014'!$N$37:$N$4550)</f>
        <v>214491.99</v>
      </c>
      <c r="D12" s="178">
        <f>SUMIF('תקציב 2014'!$H$37:$H$4550,Sheet1!A12,'תקציב 2014'!$L$37:$L$4550)</f>
        <v>215000</v>
      </c>
      <c r="E12" s="178">
        <f>SUMIF('תקציב 2014'!$H$37:$H$4550,Sheet1!A12,'תקציב 2014'!$J$37:$J$4550)</f>
        <v>349500</v>
      </c>
    </row>
    <row r="13" spans="1:5">
      <c r="A13" s="188" t="s">
        <v>1098</v>
      </c>
      <c r="B13" s="180" t="s">
        <v>1182</v>
      </c>
      <c r="C13" s="178">
        <f>SUMIF('תקציב 2014'!$H$37:$H$4550,Sheet1!A13,'תקציב 2014'!$N$37:$N$4550)</f>
        <v>258069.56</v>
      </c>
      <c r="D13" s="178">
        <f>SUMIF('תקציב 2014'!$H$37:$H$4550,Sheet1!A13,'תקציב 2014'!$L$37:$L$4550)</f>
        <v>262000</v>
      </c>
      <c r="E13" s="178">
        <f>SUMIF('תקציב 2014'!$H$37:$H$4550,Sheet1!A13,'תקציב 2014'!$J$37:$J$4550)</f>
        <v>345000</v>
      </c>
    </row>
    <row r="14" spans="1:5">
      <c r="A14" s="181" t="s">
        <v>870</v>
      </c>
      <c r="B14" s="178" t="s">
        <v>1682</v>
      </c>
      <c r="C14" s="178">
        <f>SUMIF('תקציב 2014'!$H$37:$H$4550,Sheet1!A14,'תקציב 2014'!$N$37:$N$4550)</f>
        <v>523574.98</v>
      </c>
      <c r="D14" s="178">
        <f>SUMIF('תקציב 2014'!$H$37:$H$4550,Sheet1!A14,'תקציב 2014'!$L$37:$L$4550)</f>
        <v>453000</v>
      </c>
      <c r="E14" s="178">
        <f>SUMIF('תקציב 2014'!$H$37:$H$4550,Sheet1!A14,'תקציב 2014'!$J$37:$J$4550)</f>
        <v>4278000</v>
      </c>
    </row>
    <row r="15" spans="1:5">
      <c r="A15" s="181" t="s">
        <v>781</v>
      </c>
      <c r="B15" s="179" t="s">
        <v>782</v>
      </c>
      <c r="C15" s="178">
        <f>SUMIF('תקציב 2014'!$H$37:$H$4550,Sheet1!A15,'תקציב 2014'!$N$37:$N$4550)</f>
        <v>60988.08</v>
      </c>
      <c r="D15" s="178">
        <f>SUMIF('תקציב 2014'!$H$37:$H$4550,Sheet1!A15,'תקציב 2014'!$L$37:$L$4550)</f>
        <v>160000</v>
      </c>
      <c r="E15" s="178">
        <f>SUMIF('תקציב 2014'!$H$37:$H$4550,Sheet1!A15,'תקציב 2014'!$J$37:$J$4550)</f>
        <v>131000</v>
      </c>
    </row>
    <row r="16" spans="1:5">
      <c r="A16" s="181" t="s">
        <v>1932</v>
      </c>
      <c r="B16" s="178" t="s">
        <v>1369</v>
      </c>
      <c r="C16" s="178">
        <f>SUMIF('תקציב 2014'!$H$37:$H$4550,Sheet1!A16,'תקציב 2014'!$N$37:$N$4550)</f>
        <v>2281147.2199999997</v>
      </c>
      <c r="D16" s="178">
        <f>SUMIF('תקציב 2014'!$H$37:$H$4550,Sheet1!A16,'תקציב 2014'!$L$37:$L$4550)</f>
        <v>2435200</v>
      </c>
      <c r="E16" s="178">
        <f>SUMIF('תקציב 2014'!$H$37:$H$4550,Sheet1!A16,'תקציב 2014'!$J$37:$J$4550)</f>
        <v>2021700</v>
      </c>
    </row>
    <row r="17" spans="1:5">
      <c r="A17" s="179" t="s">
        <v>1933</v>
      </c>
      <c r="B17" s="178" t="s">
        <v>1499</v>
      </c>
      <c r="C17" s="178">
        <f>SUMIF('תקציב 2014'!$H$37:$H$4550,Sheet1!A17,'תקציב 2014'!$N$37:$N$4550)</f>
        <v>38181244.440000013</v>
      </c>
      <c r="D17" s="178">
        <f>SUMIF('תקציב 2014'!$H$37:$H$4550,Sheet1!A17,'תקציב 2014'!$L$37:$L$4550)</f>
        <v>37508500</v>
      </c>
      <c r="E17" s="178">
        <f>SUMIF('תקציב 2014'!$H$37:$H$4550,Sheet1!A17,'תקציב 2014'!$J$37:$J$4550)</f>
        <v>36169100</v>
      </c>
    </row>
    <row r="18" spans="1:5">
      <c r="A18" s="181" t="s">
        <v>1757</v>
      </c>
      <c r="B18" s="183" t="s">
        <v>2166</v>
      </c>
      <c r="C18" s="178">
        <f>SUMIF('תקציב 2014'!$H$37:$H$4550,Sheet1!A18,'תקציב 2014'!$N$37:$N$4550)</f>
        <v>7215674.1599999992</v>
      </c>
      <c r="D18" s="178">
        <f>SUMIF('תקציב 2014'!$H$37:$H$4550,Sheet1!A18,'תקציב 2014'!$L$37:$L$4550)</f>
        <v>7480200</v>
      </c>
      <c r="E18" s="178">
        <f>SUMIF('תקציב 2014'!$H$37:$H$4550,Sheet1!A18,'תקציב 2014'!$J$37:$J$4550)</f>
        <v>6937800</v>
      </c>
    </row>
    <row r="19" spans="1:5">
      <c r="A19" s="181" t="s">
        <v>1472</v>
      </c>
      <c r="B19" s="183" t="s">
        <v>2169</v>
      </c>
      <c r="C19" s="178">
        <f>SUMIF('תקציב 2014'!$H$37:$H$4550,Sheet1!A19,'תקציב 2014'!$N$37:$N$4550)</f>
        <v>2602291.56</v>
      </c>
      <c r="D19" s="178">
        <f>SUMIF('תקציב 2014'!$H$37:$H$4550,Sheet1!A19,'תקציב 2014'!$L$37:$L$4550)</f>
        <v>2287000</v>
      </c>
      <c r="E19" s="178">
        <f>SUMIF('תקציב 2014'!$H$37:$H$4550,Sheet1!A19,'תקציב 2014'!$J$37:$J$4550)</f>
        <v>1893000</v>
      </c>
    </row>
    <row r="20" spans="1:5">
      <c r="A20" s="181" t="s">
        <v>1223</v>
      </c>
      <c r="B20" s="179" t="s">
        <v>1178</v>
      </c>
      <c r="C20" s="178">
        <f>SUMIF('תקציב 2014'!$H$37:$H$4550,Sheet1!A20,'תקציב 2014'!$N$37:$N$4550)</f>
        <v>328172.5</v>
      </c>
      <c r="D20" s="178">
        <f>SUMIF('תקציב 2014'!$H$37:$H$4550,Sheet1!A20,'תקציב 2014'!$L$37:$L$4550)</f>
        <v>677000</v>
      </c>
      <c r="E20" s="178">
        <f>SUMIF('תקציב 2014'!$H$37:$H$4550,Sheet1!A20,'תקציב 2014'!$J$37:$J$4550)</f>
        <v>1185000</v>
      </c>
    </row>
    <row r="21" spans="1:5">
      <c r="A21" s="188" t="s">
        <v>100</v>
      </c>
      <c r="B21" s="178" t="s">
        <v>884</v>
      </c>
      <c r="C21" s="178">
        <f>SUMIF('תקציב 2014'!$H$37:$H$4550,Sheet1!A21,'תקציב 2014'!$N$37:$N$4550)</f>
        <v>9471.7099999999991</v>
      </c>
      <c r="D21" s="178">
        <f>SUMIF('תקציב 2014'!$H$37:$H$4550,Sheet1!A21,'תקציב 2014'!$L$37:$L$4550)</f>
        <v>15000</v>
      </c>
      <c r="E21" s="178">
        <f>SUMIF('תקציב 2014'!$H$37:$H$4550,Sheet1!A21,'תקציב 2014'!$J$37:$J$4550)</f>
        <v>30000</v>
      </c>
    </row>
    <row r="22" spans="1:5">
      <c r="A22" s="181" t="s">
        <v>1105</v>
      </c>
      <c r="B22" s="179" t="s">
        <v>511</v>
      </c>
      <c r="C22" s="178">
        <f>SUMIF('תקציב 2014'!$H$37:$H$4550,Sheet1!A22,'תקציב 2014'!$N$37:$N$4550)</f>
        <v>643694.77</v>
      </c>
      <c r="D22" s="178">
        <f>SUMIF('תקציב 2014'!$H$37:$H$4550,Sheet1!A22,'תקציב 2014'!$L$37:$L$4550)</f>
        <v>941700</v>
      </c>
      <c r="E22" s="178">
        <f>SUMIF('תקציב 2014'!$H$37:$H$4550,Sheet1!A22,'תקציב 2014'!$J$37:$J$4550)</f>
        <v>320000</v>
      </c>
    </row>
    <row r="23" spans="1:5">
      <c r="A23" s="181" t="s">
        <v>488</v>
      </c>
      <c r="B23" s="179" t="s">
        <v>1084</v>
      </c>
      <c r="C23" s="178">
        <f>SUMIF('תקציב 2014'!$H$37:$H$4550,Sheet1!A23,'תקציב 2014'!$N$37:$N$4550)</f>
        <v>1228212.1300000001</v>
      </c>
      <c r="D23" s="178">
        <f>SUMIF('תקציב 2014'!$H$37:$H$4550,Sheet1!A23,'תקציב 2014'!$L$37:$L$4550)</f>
        <v>1269000</v>
      </c>
      <c r="E23" s="178">
        <f>SUMIF('תקציב 2014'!$H$37:$H$4550,Sheet1!A23,'תקציב 2014'!$J$37:$J$4550)</f>
        <v>559000</v>
      </c>
    </row>
    <row r="24" spans="1:5">
      <c r="A24" s="181" t="s">
        <v>773</v>
      </c>
      <c r="B24" s="179" t="s">
        <v>774</v>
      </c>
      <c r="C24" s="178">
        <f>SUMIF('תקציב 2014'!$H$37:$H$4550,Sheet1!A24,'תקציב 2014'!$N$37:$N$4550)</f>
        <v>2294.2199999999998</v>
      </c>
      <c r="D24" s="178">
        <f>SUMIF('תקציב 2014'!$H$37:$H$4550,Sheet1!A24,'תקציב 2014'!$L$37:$L$4550)</f>
        <v>20000</v>
      </c>
      <c r="E24" s="178">
        <f>SUMIF('תקציב 2014'!$H$37:$H$4550,Sheet1!A24,'תקציב 2014'!$J$37:$J$4550)</f>
        <v>20000</v>
      </c>
    </row>
    <row r="25" spans="1:5">
      <c r="A25" s="181" t="s">
        <v>1106</v>
      </c>
      <c r="B25" s="178" t="s">
        <v>772</v>
      </c>
      <c r="C25" s="178">
        <f>SUMIF('תקציב 2014'!$H$37:$H$4550,Sheet1!A25,'תקציב 2014'!$N$37:$N$4550)</f>
        <v>2133852</v>
      </c>
      <c r="D25" s="178">
        <f>SUMIF('תקציב 2014'!$H$37:$H$4550,Sheet1!A25,'תקציב 2014'!$L$37:$L$4550)</f>
        <v>1427000</v>
      </c>
      <c r="E25" s="178">
        <f>SUMIF('תקציב 2014'!$H$37:$H$4550,Sheet1!A25,'תקציב 2014'!$J$37:$J$4550)</f>
        <v>1750000</v>
      </c>
    </row>
    <row r="26" spans="1:5">
      <c r="A26" s="181" t="s">
        <v>1112</v>
      </c>
      <c r="B26" s="179" t="s">
        <v>513</v>
      </c>
      <c r="C26" s="178">
        <f>SUMIF('תקציב 2014'!$H$37:$H$4550,Sheet1!A26,'תקציב 2014'!$N$37:$N$4550)</f>
        <v>131770.85999999999</v>
      </c>
      <c r="D26" s="178">
        <f>SUMIF('תקציב 2014'!$H$37:$H$4550,Sheet1!A26,'תקציב 2014'!$L$37:$L$4550)</f>
        <v>100000</v>
      </c>
      <c r="E26" s="178">
        <f>SUMIF('תקציב 2014'!$H$37:$H$4550,Sheet1!A26,'תקציב 2014'!$J$37:$J$4550)</f>
        <v>190000</v>
      </c>
    </row>
    <row r="27" spans="1:5">
      <c r="A27" s="181" t="s">
        <v>2127</v>
      </c>
      <c r="B27" s="179" t="s">
        <v>1683</v>
      </c>
      <c r="C27" s="178">
        <f>SUMIF('תקציב 2014'!$H$37:$H$4550,Sheet1!A27,'תקציב 2014'!$N$37:$N$4550)</f>
        <v>24217.13</v>
      </c>
      <c r="D27" s="178">
        <f>SUMIF('תקציב 2014'!$H$37:$H$4550,Sheet1!A27,'תקציב 2014'!$L$37:$L$4550)</f>
        <v>15000</v>
      </c>
      <c r="E27" s="178">
        <f>SUMIF('תקציב 2014'!$H$37:$H$4550,Sheet1!A27,'תקציב 2014'!$J$37:$J$4550)</f>
        <v>15000</v>
      </c>
    </row>
    <row r="28" spans="1:5">
      <c r="A28" s="181" t="s">
        <v>1215</v>
      </c>
      <c r="B28" s="178" t="s">
        <v>514</v>
      </c>
      <c r="C28" s="178">
        <f>SUMIF('תקציב 2014'!$H$37:$H$4550,Sheet1!A28,'תקציב 2014'!$N$37:$N$4550)</f>
        <v>1725.07</v>
      </c>
      <c r="D28" s="178">
        <f>SUMIF('תקציב 2014'!$H$37:$H$4550,Sheet1!A28,'תקציב 2014'!$L$37:$L$4550)</f>
        <v>3000</v>
      </c>
      <c r="E28" s="178">
        <f>SUMIF('תקציב 2014'!$H$37:$H$4550,Sheet1!A28,'תקציב 2014'!$J$37:$J$4550)</f>
        <v>0</v>
      </c>
    </row>
    <row r="29" spans="1:5">
      <c r="A29" s="181" t="s">
        <v>1179</v>
      </c>
      <c r="B29" s="178" t="s">
        <v>1337</v>
      </c>
      <c r="C29" s="178">
        <f>SUMIF('תקציב 2014'!$H$37:$H$4550,Sheet1!A29,'תקציב 2014'!$N$37:$N$4550)</f>
        <v>0</v>
      </c>
      <c r="D29" s="178">
        <f>SUMIF('תקציב 2014'!$H$37:$H$4550,Sheet1!A29,'תקציב 2014'!$L$37:$L$4550)</f>
        <v>25000</v>
      </c>
      <c r="E29" s="178">
        <f>SUMIF('תקציב 2014'!$H$37:$H$4550,Sheet1!A29,'תקציב 2014'!$J$37:$J$4550)</f>
        <v>0</v>
      </c>
    </row>
    <row r="30" spans="1:5">
      <c r="A30" s="181" t="s">
        <v>369</v>
      </c>
      <c r="B30" s="179" t="s">
        <v>2143</v>
      </c>
      <c r="C30" s="178">
        <f>SUMIF('תקציב 2014'!$H$37:$H$4550,Sheet1!A30,'תקציב 2014'!$N$37:$N$4550)</f>
        <v>37218.47</v>
      </c>
      <c r="D30" s="178">
        <f>SUMIF('תקציב 2014'!$H$37:$H$4550,Sheet1!A30,'תקציב 2014'!$L$37:$L$4550)</f>
        <v>141400</v>
      </c>
      <c r="E30" s="178">
        <f>SUMIF('תקציב 2014'!$H$37:$H$4550,Sheet1!A30,'תקציב 2014'!$J$37:$J$4550)</f>
        <v>141400</v>
      </c>
    </row>
    <row r="31" spans="1:5">
      <c r="A31" s="181" t="s">
        <v>1656</v>
      </c>
      <c r="B31" s="179" t="s">
        <v>825</v>
      </c>
      <c r="C31" s="178">
        <f>SUMIF('תקציב 2014'!$H$37:$H$4550,Sheet1!A31,'תקציב 2014'!$N$37:$N$4550)</f>
        <v>-387138.92</v>
      </c>
      <c r="D31" s="178">
        <f>SUMIF('תקציב 2014'!$H$37:$H$4550,Sheet1!A31,'תקציב 2014'!$L$37:$L$4550)</f>
        <v>-396800</v>
      </c>
      <c r="E31" s="178">
        <f>SUMIF('תקציב 2014'!$H$37:$H$4550,Sheet1!A31,'תקציב 2014'!$J$37:$J$4550)</f>
        <v>-403300</v>
      </c>
    </row>
    <row r="32" spans="1:5">
      <c r="A32" s="189" t="s">
        <v>1216</v>
      </c>
      <c r="B32" s="179" t="s">
        <v>40</v>
      </c>
      <c r="C32" s="178">
        <f>SUMIF('תקציב 2014'!$H$37:$H$4550,Sheet1!A32,'תקציב 2014'!$N$37:$N$4550)</f>
        <v>153.09</v>
      </c>
      <c r="D32" s="178">
        <f>SUMIF('תקציב 2014'!$H$37:$H$4550,Sheet1!A32,'תקציב 2014'!$L$37:$L$4550)</f>
        <v>9500</v>
      </c>
      <c r="E32" s="178">
        <f>SUMIF('תקציב 2014'!$H$37:$H$4550,Sheet1!A32,'תקציב 2014'!$J$37:$J$4550)</f>
        <v>0</v>
      </c>
    </row>
    <row r="33" spans="1:5">
      <c r="A33" s="181" t="s">
        <v>1255</v>
      </c>
      <c r="B33" s="178" t="s">
        <v>2018</v>
      </c>
      <c r="C33" s="178">
        <f>SUMIF('תקציב 2014'!$H$37:$H$4550,Sheet1!A33,'תקציב 2014'!$N$37:$N$4550)</f>
        <v>21013318.41</v>
      </c>
      <c r="D33" s="178">
        <f>SUMIF('תקציב 2014'!$H$37:$H$4550,Sheet1!A33,'תקציב 2014'!$L$37:$L$4550)</f>
        <v>22039000</v>
      </c>
      <c r="E33" s="178">
        <f>SUMIF('תקציב 2014'!$H$37:$H$4550,Sheet1!A33,'תקציב 2014'!$J$37:$J$4550)</f>
        <v>25044900</v>
      </c>
    </row>
    <row r="34" spans="1:5">
      <c r="A34" s="181" t="s">
        <v>2098</v>
      </c>
      <c r="B34" s="179" t="s">
        <v>2133</v>
      </c>
      <c r="C34" s="178">
        <f>SUMIF('תקציב 2014'!$H$37:$H$4550,Sheet1!A34,'תקציב 2014'!$N$37:$N$4550)</f>
        <v>780055</v>
      </c>
      <c r="D34" s="178">
        <f>SUMIF('תקציב 2014'!$H$37:$H$4550,Sheet1!A34,'תקציב 2014'!$L$37:$L$4550)</f>
        <v>1385000</v>
      </c>
      <c r="E34" s="178">
        <f>SUMIF('תקציב 2014'!$H$37:$H$4550,Sheet1!A34,'תקציב 2014'!$J$37:$J$4550)</f>
        <v>1185000</v>
      </c>
    </row>
    <row r="35" spans="1:5">
      <c r="A35" s="181" t="s">
        <v>2099</v>
      </c>
      <c r="B35" s="179" t="s">
        <v>1367</v>
      </c>
      <c r="C35" s="178">
        <f>SUMIF('תקציב 2014'!$H$37:$H$4550,Sheet1!A35,'תקציב 2014'!$N$37:$N$4550)</f>
        <v>1380445</v>
      </c>
      <c r="D35" s="178">
        <f>SUMIF('תקציב 2014'!$H$37:$H$4550,Sheet1!A35,'תקציב 2014'!$L$37:$L$4550)</f>
        <v>1000000</v>
      </c>
      <c r="E35" s="178">
        <f>SUMIF('תקציב 2014'!$H$37:$H$4550,Sheet1!A35,'תקציב 2014'!$J$37:$J$4550)</f>
        <v>1000000</v>
      </c>
    </row>
    <row r="36" spans="1:5">
      <c r="A36" s="181" t="s">
        <v>1277</v>
      </c>
      <c r="B36" s="179" t="s">
        <v>2001</v>
      </c>
      <c r="C36" s="178">
        <f>SUMIF('תקציב 2014'!$H$37:$H$4550,Sheet1!A36,'תקציב 2014'!$N$37:$N$4550)</f>
        <v>635187.72</v>
      </c>
      <c r="D36" s="178">
        <f>SUMIF('תקציב 2014'!$H$37:$H$4550,Sheet1!A36,'תקציב 2014'!$L$37:$L$4550)</f>
        <v>694000</v>
      </c>
      <c r="E36" s="178">
        <f>SUMIF('תקציב 2014'!$H$37:$H$4550,Sheet1!A36,'תקציב 2014'!$J$37:$J$4550)</f>
        <v>694000</v>
      </c>
    </row>
    <row r="37" spans="1:5">
      <c r="A37" s="181" t="s">
        <v>372</v>
      </c>
      <c r="B37" s="179" t="s">
        <v>1123</v>
      </c>
      <c r="C37" s="178">
        <f>SUMIF('תקציב 2014'!$H$37:$H$4550,Sheet1!A37,'תקציב 2014'!$N$37:$N$4550)</f>
        <v>141177.64000000001</v>
      </c>
      <c r="D37" s="178">
        <f>SUMIF('תקציב 2014'!$H$37:$H$4550,Sheet1!A37,'תקציב 2014'!$L$37:$L$4550)</f>
        <v>170000</v>
      </c>
      <c r="E37" s="178">
        <f>SUMIF('תקציב 2014'!$H$37:$H$4550,Sheet1!A37,'תקציב 2014'!$J$37:$J$4550)</f>
        <v>186000</v>
      </c>
    </row>
    <row r="38" spans="1:5">
      <c r="A38" s="181" t="s">
        <v>373</v>
      </c>
      <c r="B38" s="179" t="s">
        <v>1567</v>
      </c>
      <c r="C38" s="178">
        <f>SUMIF('תקציב 2014'!$H$37:$H$4550,Sheet1!A38,'תקציב 2014'!$N$37:$N$4550)</f>
        <v>195779</v>
      </c>
      <c r="D38" s="178">
        <f>SUMIF('תקציב 2014'!$H$37:$H$4550,Sheet1!A38,'תקציב 2014'!$L$37:$L$4550)</f>
        <v>180000</v>
      </c>
      <c r="E38" s="178">
        <f>SUMIF('תקציב 2014'!$H$37:$H$4550,Sheet1!A38,'תקציב 2014'!$J$37:$J$4550)</f>
        <v>380000</v>
      </c>
    </row>
    <row r="39" spans="1:5">
      <c r="A39" s="181" t="s">
        <v>374</v>
      </c>
      <c r="B39" s="179" t="s">
        <v>1124</v>
      </c>
      <c r="C39" s="178">
        <f>SUMIF('תקציב 2014'!$H$37:$H$4550,Sheet1!A39,'תקציב 2014'!$N$37:$N$4550)</f>
        <v>35676.11</v>
      </c>
      <c r="D39" s="178">
        <f>SUMIF('תקציב 2014'!$H$37:$H$4550,Sheet1!A39,'תקציב 2014'!$L$37:$L$4550)</f>
        <v>33000</v>
      </c>
      <c r="E39" s="178">
        <f>SUMIF('תקציב 2014'!$H$37:$H$4550,Sheet1!A39,'תקציב 2014'!$J$37:$J$4550)</f>
        <v>38000</v>
      </c>
    </row>
    <row r="40" spans="1:5">
      <c r="A40" s="181" t="s">
        <v>1916</v>
      </c>
      <c r="B40" s="178" t="s">
        <v>1354</v>
      </c>
      <c r="C40" s="178">
        <f>SUMIF('תקציב 2014'!$H$37:$H$4550,Sheet1!A40,'תקציב 2014'!$N$37:$N$4550)</f>
        <v>666260.40000000014</v>
      </c>
      <c r="D40" s="178">
        <f>SUMIF('תקציב 2014'!$H$37:$H$4550,Sheet1!A40,'תקציב 2014'!$L$37:$L$4550)</f>
        <v>751900</v>
      </c>
      <c r="E40" s="178">
        <f>SUMIF('תקציב 2014'!$H$37:$H$4550,Sheet1!A40,'תקציב 2014'!$J$37:$J$4550)</f>
        <v>858300</v>
      </c>
    </row>
    <row r="41" spans="1:5">
      <c r="A41" s="179" t="s">
        <v>997</v>
      </c>
      <c r="B41" s="179" t="s">
        <v>1243</v>
      </c>
      <c r="C41" s="178">
        <f>SUMIF('תקציב 2014'!$H$37:$H$4550,Sheet1!A41,'תקציב 2014'!$N$37:$N$4550)</f>
        <v>531240.72</v>
      </c>
      <c r="D41" s="178">
        <f>SUMIF('תקציב 2014'!$H$37:$H$4550,Sheet1!A41,'תקציב 2014'!$L$37:$L$4550)</f>
        <v>664500</v>
      </c>
      <c r="E41" s="178">
        <f>SUMIF('תקציב 2014'!$H$37:$H$4550,Sheet1!A41,'תקציב 2014'!$J$37:$J$4550)</f>
        <v>654900</v>
      </c>
    </row>
    <row r="42" spans="1:5">
      <c r="A42" s="179" t="s">
        <v>1287</v>
      </c>
      <c r="B42" s="179" t="s">
        <v>2073</v>
      </c>
      <c r="C42" s="178">
        <f>SUMIF('תקציב 2014'!$H$37:$H$4550,Sheet1!A42,'תקציב 2014'!$N$37:$N$4550)</f>
        <v>421434.71</v>
      </c>
      <c r="D42" s="178">
        <f>SUMIF('תקציב 2014'!$H$37:$H$4550,Sheet1!A42,'תקציב 2014'!$L$37:$L$4550)</f>
        <v>570000</v>
      </c>
      <c r="E42" s="178">
        <f>SUMIF('תקציב 2014'!$H$37:$H$4550,Sheet1!A42,'תקציב 2014'!$J$37:$J$4550)</f>
        <v>560000</v>
      </c>
    </row>
    <row r="43" spans="1:5">
      <c r="A43" s="179" t="s">
        <v>1288</v>
      </c>
      <c r="B43" s="179" t="s">
        <v>2074</v>
      </c>
      <c r="C43" s="178">
        <f>SUMIF('תקציב 2014'!$H$37:$H$4550,Sheet1!A43,'תקציב 2014'!$N$37:$N$4550)</f>
        <v>254475.53</v>
      </c>
      <c r="D43" s="178">
        <f>SUMIF('תקציב 2014'!$H$37:$H$4550,Sheet1!A43,'תקציב 2014'!$L$37:$L$4550)</f>
        <v>348000</v>
      </c>
      <c r="E43" s="178">
        <f>SUMIF('תקציב 2014'!$H$37:$H$4550,Sheet1!A43,'תקציב 2014'!$J$37:$J$4550)</f>
        <v>307000</v>
      </c>
    </row>
    <row r="44" spans="1:5">
      <c r="A44" s="181" t="s">
        <v>379</v>
      </c>
      <c r="B44" s="178" t="s">
        <v>584</v>
      </c>
      <c r="C44" s="178">
        <f>SUMIF('תקציב 2014'!$H$37:$H$4550,Sheet1!A44,'תקציב 2014'!$N$37:$N$4550)</f>
        <v>176929.21</v>
      </c>
      <c r="D44" s="178">
        <f>SUMIF('תקציב 2014'!$H$37:$H$4550,Sheet1!A44,'תקציב 2014'!$L$37:$L$4550)</f>
        <v>227000</v>
      </c>
      <c r="E44" s="178">
        <f>SUMIF('תקציב 2014'!$H$37:$H$4550,Sheet1!A44,'תקציב 2014'!$J$37:$J$4550)</f>
        <v>198000</v>
      </c>
    </row>
    <row r="45" spans="1:5">
      <c r="A45" s="181" t="s">
        <v>1470</v>
      </c>
      <c r="B45" s="179" t="s">
        <v>2021</v>
      </c>
      <c r="C45" s="178">
        <f>SUMIF('תקציב 2014'!$H$37:$H$4550,Sheet1!A45,'תקציב 2014'!$N$37:$N$4550)</f>
        <v>100320</v>
      </c>
      <c r="D45" s="178">
        <f>SUMIF('תקציב 2014'!$H$37:$H$4550,Sheet1!A45,'תקציב 2014'!$L$37:$L$4550)</f>
        <v>113900</v>
      </c>
      <c r="E45" s="178">
        <f>SUMIF('תקציב 2014'!$H$37:$H$4550,Sheet1!A45,'תקציב 2014'!$J$37:$J$4550)</f>
        <v>116900</v>
      </c>
    </row>
    <row r="46" spans="1:5">
      <c r="A46" s="179" t="s">
        <v>1917</v>
      </c>
      <c r="B46" s="179" t="s">
        <v>1355</v>
      </c>
      <c r="C46" s="178">
        <f>SUMIF('תקציב 2014'!$H$37:$H$4550,Sheet1!A46,'תקציב 2014'!$N$37:$N$4550)</f>
        <v>9137949.2600000016</v>
      </c>
      <c r="D46" s="178">
        <f>SUMIF('תקציב 2014'!$H$37:$H$4550,Sheet1!A46,'תקציב 2014'!$L$37:$L$4550)</f>
        <v>7687500</v>
      </c>
      <c r="E46" s="178">
        <f>SUMIF('תקציב 2014'!$H$37:$H$4550,Sheet1!A46,'תקציב 2014'!$J$37:$J$4550)</f>
        <v>9487100</v>
      </c>
    </row>
    <row r="47" spans="1:5">
      <c r="A47" s="179" t="s">
        <v>1918</v>
      </c>
      <c r="B47" s="179" t="s">
        <v>1357</v>
      </c>
      <c r="C47" s="178">
        <f>SUMIF('תקציב 2014'!$H$37:$H$4550,Sheet1!A47,'תקציב 2014'!$N$37:$N$4550)</f>
        <v>2004001.71</v>
      </c>
      <c r="D47" s="178">
        <f>SUMIF('תקציב 2014'!$H$37:$H$4550,Sheet1!A47,'תקציב 2014'!$L$37:$L$4550)</f>
        <v>1909300</v>
      </c>
      <c r="E47" s="178">
        <f>SUMIF('תקציב 2014'!$H$37:$H$4550,Sheet1!A47,'תקציב 2014'!$J$37:$J$4550)</f>
        <v>2223900</v>
      </c>
    </row>
    <row r="48" spans="1:5">
      <c r="A48" s="181" t="s">
        <v>485</v>
      </c>
      <c r="B48" s="179" t="s">
        <v>419</v>
      </c>
      <c r="C48" s="178">
        <f>SUMIF('תקציב 2014'!$H$37:$H$4550,Sheet1!A48,'תקציב 2014'!$N$37:$N$4550)</f>
        <v>539526</v>
      </c>
      <c r="D48" s="178">
        <f>SUMIF('תקציב 2014'!$H$37:$H$4550,Sheet1!A48,'תקציב 2014'!$L$37:$L$4550)</f>
        <v>570000</v>
      </c>
      <c r="E48" s="178">
        <f>SUMIF('תקציב 2014'!$H$37:$H$4550,Sheet1!A48,'תקציב 2014'!$J$37:$J$4550)</f>
        <v>570000</v>
      </c>
    </row>
    <row r="49" spans="1:5">
      <c r="A49" s="179" t="s">
        <v>1919</v>
      </c>
      <c r="B49" s="179" t="s">
        <v>1026</v>
      </c>
      <c r="C49" s="178">
        <f>SUMIF('תקציב 2014'!$H$37:$H$4550,Sheet1!A49,'תקציב 2014'!$N$37:$N$4550)</f>
        <v>1300862.5899999999</v>
      </c>
      <c r="D49" s="178">
        <f>SUMIF('תקציב 2014'!$H$37:$H$4550,Sheet1!A49,'תקציב 2014'!$L$37:$L$4550)</f>
        <v>1317900</v>
      </c>
      <c r="E49" s="178">
        <f>SUMIF('תקציב 2014'!$H$37:$H$4550,Sheet1!A49,'תקציב 2014'!$J$37:$J$4550)</f>
        <v>1463000</v>
      </c>
    </row>
    <row r="50" spans="1:5">
      <c r="A50" s="181" t="s">
        <v>1462</v>
      </c>
      <c r="B50" s="179" t="s">
        <v>223</v>
      </c>
      <c r="C50" s="178">
        <f>SUMIF('תקציב 2014'!$H$37:$H$4550,Sheet1!A50,'תקציב 2014'!$N$37:$N$4550)</f>
        <v>153982.74000000002</v>
      </c>
      <c r="D50" s="178">
        <f>SUMIF('תקציב 2014'!$H$37:$H$4550,Sheet1!A50,'תקציב 2014'!$L$37:$L$4550)</f>
        <v>210000</v>
      </c>
      <c r="E50" s="178">
        <f>SUMIF('תקציב 2014'!$H$37:$H$4550,Sheet1!A50,'תקציב 2014'!$J$37:$J$4550)</f>
        <v>286000</v>
      </c>
    </row>
    <row r="51" spans="1:5">
      <c r="A51" s="181" t="s">
        <v>94</v>
      </c>
      <c r="B51" s="179" t="s">
        <v>1068</v>
      </c>
      <c r="C51" s="178">
        <f>SUMIF('תקציב 2014'!$H$37:$H$4550,Sheet1!A51,'תקציב 2014'!$N$37:$N$4550)</f>
        <v>89912</v>
      </c>
      <c r="D51" s="178">
        <f>SUMIF('תקציב 2014'!$H$37:$H$4550,Sheet1!A51,'תקציב 2014'!$L$37:$L$4550)</f>
        <v>235000</v>
      </c>
      <c r="E51" s="178">
        <f>SUMIF('תקציב 2014'!$H$37:$H$4550,Sheet1!A51,'תקציב 2014'!$J$37:$J$4550)</f>
        <v>175000</v>
      </c>
    </row>
    <row r="52" spans="1:5">
      <c r="A52" s="181" t="s">
        <v>95</v>
      </c>
      <c r="B52" s="179" t="s">
        <v>1069</v>
      </c>
      <c r="C52" s="178">
        <f>SUMIF('תקציב 2014'!$H$37:$H$4550,Sheet1!A52,'תקציב 2014'!$N$37:$N$4550)</f>
        <v>34252</v>
      </c>
      <c r="D52" s="178">
        <f>SUMIF('תקציב 2014'!$H$37:$H$4550,Sheet1!A52,'תקציב 2014'!$L$37:$L$4550)</f>
        <v>80000</v>
      </c>
      <c r="E52" s="178">
        <f>SUMIF('תקציב 2014'!$H$37:$H$4550,Sheet1!A52,'תקציב 2014'!$J$37:$J$4550)</f>
        <v>30000</v>
      </c>
    </row>
    <row r="53" spans="1:5">
      <c r="A53" s="181" t="s">
        <v>96</v>
      </c>
      <c r="B53" s="179" t="s">
        <v>1070</v>
      </c>
      <c r="C53" s="178">
        <f>SUMIF('תקציב 2014'!$H$37:$H$4550,Sheet1!A53,'תקציב 2014'!$N$37:$N$4550)</f>
        <v>55660</v>
      </c>
      <c r="D53" s="178">
        <f>SUMIF('תקציב 2014'!$H$37:$H$4550,Sheet1!A53,'תקציב 2014'!$L$37:$L$4550)</f>
        <v>80000</v>
      </c>
      <c r="E53" s="178">
        <f>SUMIF('תקציב 2014'!$H$37:$H$4550,Sheet1!A53,'תקציב 2014'!$J$37:$J$4550)</f>
        <v>90000</v>
      </c>
    </row>
    <row r="54" spans="1:5">
      <c r="A54" s="179" t="s">
        <v>1256</v>
      </c>
      <c r="B54" s="179" t="s">
        <v>892</v>
      </c>
      <c r="C54" s="178">
        <f>SUMIF('תקציב 2014'!$H$37:$H$4550,Sheet1!A54,'תקציב 2014'!$N$37:$N$4550)</f>
        <v>464</v>
      </c>
      <c r="D54" s="178">
        <f>SUMIF('תקציב 2014'!$H$37:$H$4550,Sheet1!A54,'תקציב 2014'!$L$37:$L$4550)</f>
        <v>2900</v>
      </c>
      <c r="E54" s="178">
        <f>SUMIF('תקציב 2014'!$H$37:$H$4550,Sheet1!A54,'תקציב 2014'!$J$37:$J$4550)</f>
        <v>2900</v>
      </c>
    </row>
    <row r="55" spans="1:5">
      <c r="A55" s="179" t="s">
        <v>1920</v>
      </c>
      <c r="B55" s="179" t="s">
        <v>1358</v>
      </c>
      <c r="C55" s="178">
        <f>SUMIF('תקציב 2014'!$H$37:$H$4550,Sheet1!A55,'תקציב 2014'!$N$37:$N$4550)</f>
        <v>469989.2</v>
      </c>
      <c r="D55" s="178">
        <f>SUMIF('תקציב 2014'!$H$37:$H$4550,Sheet1!A55,'תקציב 2014'!$L$37:$L$4550)</f>
        <v>491500</v>
      </c>
      <c r="E55" s="178">
        <f>SUMIF('תקציב 2014'!$H$37:$H$4550,Sheet1!A55,'תקציב 2014'!$J$37:$J$4550)</f>
        <v>563600</v>
      </c>
    </row>
    <row r="56" spans="1:5">
      <c r="A56" s="179" t="s">
        <v>1273</v>
      </c>
      <c r="B56" s="179" t="s">
        <v>1691</v>
      </c>
      <c r="C56" s="178">
        <f>SUMIF('תקציב 2014'!$H$37:$H$4550,Sheet1!A56,'תקציב 2014'!$N$37:$N$4550)</f>
        <v>343240.51</v>
      </c>
      <c r="D56" s="178">
        <f>SUMIF('תקציב 2014'!$H$37:$H$4550,Sheet1!A56,'תקציב 2014'!$L$37:$L$4550)</f>
        <v>390000</v>
      </c>
      <c r="E56" s="178">
        <f>SUMIF('תקציב 2014'!$H$37:$H$4550,Sheet1!A56,'תקציב 2014'!$J$37:$J$4550)</f>
        <v>390000</v>
      </c>
    </row>
    <row r="57" spans="1:5">
      <c r="A57" s="181" t="s">
        <v>1921</v>
      </c>
      <c r="B57" s="179" t="s">
        <v>1359</v>
      </c>
      <c r="C57" s="178">
        <f>SUMIF('תקציב 2014'!$H$37:$H$4550,Sheet1!A57,'תקציב 2014'!$N$37:$N$4550)</f>
        <v>46324.799999999996</v>
      </c>
      <c r="D57" s="178">
        <f>SUMIF('תקציב 2014'!$H$37:$H$4550,Sheet1!A57,'תקציב 2014'!$L$37:$L$4550)</f>
        <v>56800</v>
      </c>
      <c r="E57" s="178">
        <f>SUMIF('תקציב 2014'!$H$37:$H$4550,Sheet1!A57,'תקציב 2014'!$J$37:$J$4550)</f>
        <v>55400</v>
      </c>
    </row>
    <row r="58" spans="1:5">
      <c r="A58" s="179" t="s">
        <v>1274</v>
      </c>
      <c r="B58" s="179" t="s">
        <v>1692</v>
      </c>
      <c r="C58" s="178">
        <f>SUMIF('תקציב 2014'!$H$37:$H$4550,Sheet1!A58,'תקציב 2014'!$N$37:$N$4550)</f>
        <v>496069</v>
      </c>
      <c r="D58" s="178">
        <f>SUMIF('תקציב 2014'!$H$37:$H$4550,Sheet1!A58,'תקציב 2014'!$L$37:$L$4550)</f>
        <v>490000</v>
      </c>
      <c r="E58" s="178">
        <f>SUMIF('תקציב 2014'!$H$37:$H$4550,Sheet1!A58,'תקציב 2014'!$J$37:$J$4550)</f>
        <v>710000</v>
      </c>
    </row>
    <row r="59" spans="1:5">
      <c r="A59" s="179" t="s">
        <v>1275</v>
      </c>
      <c r="B59" s="179" t="s">
        <v>1847</v>
      </c>
      <c r="C59" s="178">
        <f>SUMIF('תקציב 2014'!$H$37:$H$4550,Sheet1!A59,'תקציב 2014'!$N$37:$N$4550)</f>
        <v>569855.84</v>
      </c>
      <c r="D59" s="178">
        <f>SUMIF('תקציב 2014'!$H$37:$H$4550,Sheet1!A59,'תקציב 2014'!$L$37:$L$4550)</f>
        <v>500000</v>
      </c>
      <c r="E59" s="178">
        <f>SUMIF('תקציב 2014'!$H$37:$H$4550,Sheet1!A59,'תקציב 2014'!$J$37:$J$4550)</f>
        <v>0</v>
      </c>
    </row>
    <row r="60" spans="1:5">
      <c r="A60" s="179" t="s">
        <v>1870</v>
      </c>
      <c r="B60" s="179" t="s">
        <v>1347</v>
      </c>
      <c r="C60" s="178">
        <f>SUMIF('תקציב 2014'!$H$37:$H$4550,Sheet1!A60,'תקציב 2014'!$N$37:$N$4550)</f>
        <v>0</v>
      </c>
      <c r="D60" s="178">
        <f>SUMIF('תקציב 2014'!$H$37:$H$4550,Sheet1!A60,'תקציב 2014'!$L$37:$L$4550)</f>
        <v>0</v>
      </c>
      <c r="E60" s="178">
        <f>SUMIF('תקציב 2014'!$H$37:$H$4550,Sheet1!A60,'תקציב 2014'!$J$37:$J$4550)</f>
        <v>300000</v>
      </c>
    </row>
    <row r="61" spans="1:5">
      <c r="A61" s="181" t="s">
        <v>1922</v>
      </c>
      <c r="B61" s="178" t="s">
        <v>1360</v>
      </c>
      <c r="C61" s="178">
        <f>SUMIF('תקציב 2014'!$H$37:$H$4550,Sheet1!A61,'תקציב 2014'!$N$37:$N$4550)</f>
        <v>3208222.21</v>
      </c>
      <c r="D61" s="178">
        <f>SUMIF('תקציב 2014'!$H$37:$H$4550,Sheet1!A61,'תקציב 2014'!$L$37:$L$4550)</f>
        <v>3047400</v>
      </c>
      <c r="E61" s="178">
        <f>SUMIF('תקציב 2014'!$H$37:$H$4550,Sheet1!A61,'תקציב 2014'!$J$37:$J$4550)</f>
        <v>3362600</v>
      </c>
    </row>
    <row r="62" spans="1:5">
      <c r="A62" s="181" t="s">
        <v>370</v>
      </c>
      <c r="B62" s="179" t="s">
        <v>235</v>
      </c>
      <c r="C62" s="178">
        <f>SUMIF('תקציב 2014'!$H$37:$H$4550,Sheet1!A62,'תקציב 2014'!$N$37:$N$4550)</f>
        <v>-172460</v>
      </c>
      <c r="D62" s="178">
        <f>SUMIF('תקציב 2014'!$H$37:$H$4550,Sheet1!A62,'תקציב 2014'!$L$37:$L$4550)</f>
        <v>-141400</v>
      </c>
      <c r="E62" s="178">
        <f>SUMIF('תקציב 2014'!$H$37:$H$4550,Sheet1!A62,'תקציב 2014'!$J$37:$J$4550)</f>
        <v>-141400</v>
      </c>
    </row>
    <row r="63" spans="1:5">
      <c r="A63" s="181" t="s">
        <v>376</v>
      </c>
      <c r="B63" s="179" t="s">
        <v>1125</v>
      </c>
      <c r="C63" s="178">
        <f>SUMIF('תקציב 2014'!$H$37:$H$4550,Sheet1!A63,'תקציב 2014'!$N$37:$N$4550)</f>
        <v>23545</v>
      </c>
      <c r="D63" s="178">
        <f>SUMIF('תקציב 2014'!$H$37:$H$4550,Sheet1!A63,'תקציב 2014'!$L$37:$L$4550)</f>
        <v>33000</v>
      </c>
      <c r="E63" s="178">
        <f>SUMIF('תקציב 2014'!$H$37:$H$4550,Sheet1!A63,'תקציב 2014'!$J$37:$J$4550)</f>
        <v>40000</v>
      </c>
    </row>
    <row r="64" spans="1:5">
      <c r="A64" s="179" t="s">
        <v>1923</v>
      </c>
      <c r="B64" s="179" t="s">
        <v>1361</v>
      </c>
      <c r="C64" s="178">
        <f>SUMIF('תקציב 2014'!$H$37:$H$4550,Sheet1!A64,'תקציב 2014'!$N$37:$N$4550)</f>
        <v>2058593.4199999995</v>
      </c>
      <c r="D64" s="178">
        <f>SUMIF('תקציב 2014'!$H$37:$H$4550,Sheet1!A64,'תקציב 2014'!$L$37:$L$4550)</f>
        <v>1940200</v>
      </c>
      <c r="E64" s="178">
        <f>SUMIF('תקציב 2014'!$H$37:$H$4550,Sheet1!A64,'תקציב 2014'!$J$37:$J$4550)</f>
        <v>2090300</v>
      </c>
    </row>
    <row r="65" spans="1:5">
      <c r="A65" s="179" t="s">
        <v>1924</v>
      </c>
      <c r="B65" s="179" t="s">
        <v>648</v>
      </c>
      <c r="C65" s="178">
        <f>SUMIF('תקציב 2014'!$H$37:$H$4550,Sheet1!A65,'תקציב 2014'!$N$37:$N$4550)</f>
        <v>836300.03999999992</v>
      </c>
      <c r="D65" s="178">
        <f>SUMIF('תקציב 2014'!$H$37:$H$4550,Sheet1!A65,'תקציב 2014'!$L$37:$L$4550)</f>
        <v>800300</v>
      </c>
      <c r="E65" s="178">
        <f>SUMIF('תקציב 2014'!$H$37:$H$4550,Sheet1!A65,'תקציב 2014'!$J$37:$J$4550)</f>
        <v>848000</v>
      </c>
    </row>
    <row r="66" spans="1:5">
      <c r="A66" s="181" t="s">
        <v>167</v>
      </c>
      <c r="B66" s="179" t="s">
        <v>46</v>
      </c>
      <c r="C66" s="178">
        <f>SUMIF('תקציב 2014'!$H$37:$H$4550,Sheet1!A66,'תקציב 2014'!$N$37:$N$4550)</f>
        <v>5962.91</v>
      </c>
      <c r="D66" s="178">
        <f>SUMIF('תקציב 2014'!$H$37:$H$4550,Sheet1!A66,'תקציב 2014'!$L$37:$L$4550)</f>
        <v>5800</v>
      </c>
      <c r="E66" s="178">
        <f>SUMIF('תקציב 2014'!$H$37:$H$4550,Sheet1!A66,'תקציב 2014'!$J$37:$J$4550)</f>
        <v>2600</v>
      </c>
    </row>
    <row r="67" spans="1:5">
      <c r="A67" s="181" t="s">
        <v>1925</v>
      </c>
      <c r="B67" s="179" t="s">
        <v>1363</v>
      </c>
      <c r="C67" s="178">
        <f>SUMIF('תקציב 2014'!$H$37:$H$4550,Sheet1!A67,'תקציב 2014'!$N$37:$N$4550)</f>
        <v>640622.48</v>
      </c>
      <c r="D67" s="178">
        <f>SUMIF('תקציב 2014'!$H$37:$H$4550,Sheet1!A67,'תקציב 2014'!$L$37:$L$4550)</f>
        <v>569000</v>
      </c>
      <c r="E67" s="178">
        <f>SUMIF('תקציב 2014'!$H$37:$H$4550,Sheet1!A67,'תקציב 2014'!$J$37:$J$4550)</f>
        <v>567000</v>
      </c>
    </row>
    <row r="68" spans="1:5">
      <c r="A68" s="185" t="s">
        <v>1271</v>
      </c>
      <c r="B68" s="179" t="s">
        <v>1754</v>
      </c>
      <c r="C68" s="178">
        <f>SUMIF('תקציב 2014'!$H$37:$H$4550,Sheet1!A68,'תקציב 2014'!$N$37:$N$4550)</f>
        <v>4603</v>
      </c>
      <c r="D68" s="178">
        <f>SUMIF('תקציב 2014'!$H$37:$H$4550,Sheet1!A68,'תקציב 2014'!$L$37:$L$4550)</f>
        <v>2800</v>
      </c>
      <c r="E68" s="178">
        <f>SUMIF('תקציב 2014'!$H$37:$H$4550,Sheet1!A68,'תקציב 2014'!$J$37:$J$4550)</f>
        <v>2800</v>
      </c>
    </row>
    <row r="69" spans="1:5">
      <c r="A69" s="179" t="s">
        <v>1926</v>
      </c>
      <c r="B69" s="179" t="s">
        <v>649</v>
      </c>
      <c r="C69" s="178">
        <f>SUMIF('תקציב 2014'!$H$37:$H$4550,Sheet1!A69,'תקציב 2014'!$N$37:$N$4550)</f>
        <v>458190.96</v>
      </c>
      <c r="D69" s="178">
        <f>SUMIF('תקציב 2014'!$H$37:$H$4550,Sheet1!A69,'תקציב 2014'!$L$37:$L$4550)</f>
        <v>528700</v>
      </c>
      <c r="E69" s="178">
        <f>SUMIF('תקציב 2014'!$H$37:$H$4550,Sheet1!A69,'תקציב 2014'!$J$37:$J$4550)</f>
        <v>534900</v>
      </c>
    </row>
    <row r="70" spans="1:5">
      <c r="A70" s="179" t="s">
        <v>1525</v>
      </c>
      <c r="B70" s="179" t="s">
        <v>1435</v>
      </c>
      <c r="C70" s="178">
        <f>SUMIF('תקציב 2014'!$H$37:$H$4550,Sheet1!A70,'תקציב 2014'!$N$37:$N$4550)</f>
        <v>6026</v>
      </c>
      <c r="D70" s="178">
        <f>SUMIF('תקציב 2014'!$H$37:$H$4550,Sheet1!A70,'תקציב 2014'!$L$37:$L$4550)</f>
        <v>7200</v>
      </c>
      <c r="E70" s="178">
        <f>SUMIF('תקציב 2014'!$H$37:$H$4550,Sheet1!A70,'תקציב 2014'!$J$37:$J$4550)</f>
        <v>7200</v>
      </c>
    </row>
    <row r="71" spans="1:5">
      <c r="A71" s="179" t="s">
        <v>1278</v>
      </c>
      <c r="B71" s="179" t="s">
        <v>1340</v>
      </c>
      <c r="C71" s="178">
        <f>SUMIF('תקציב 2014'!$H$37:$H$4550,Sheet1!A71,'תקציב 2014'!$N$37:$N$4550)</f>
        <v>2776154.19</v>
      </c>
      <c r="D71" s="178">
        <f>SUMIF('תקציב 2014'!$H$37:$H$4550,Sheet1!A71,'תקציב 2014'!$L$37:$L$4550)</f>
        <v>1648100</v>
      </c>
      <c r="E71" s="178">
        <f>SUMIF('תקציב 2014'!$H$37:$H$4550,Sheet1!A71,'תקציב 2014'!$J$37:$J$4550)</f>
        <v>1355000</v>
      </c>
    </row>
    <row r="72" spans="1:5">
      <c r="A72" s="181" t="s">
        <v>1503</v>
      </c>
      <c r="B72" s="178" t="s">
        <v>1017</v>
      </c>
      <c r="C72" s="178">
        <f>SUMIF('תקציב 2014'!$H$37:$H$4550,Sheet1!A72,'תקציב 2014'!$N$37:$N$4550)</f>
        <v>1654</v>
      </c>
      <c r="D72" s="178">
        <f>SUMIF('תקציב 2014'!$H$37:$H$4550,Sheet1!A72,'תקציב 2014'!$L$37:$L$4550)</f>
        <v>3500</v>
      </c>
      <c r="E72" s="178">
        <f>SUMIF('תקציב 2014'!$H$37:$H$4550,Sheet1!A72,'תקציב 2014'!$J$37:$J$4550)</f>
        <v>0</v>
      </c>
    </row>
    <row r="73" spans="1:5">
      <c r="A73" s="179" t="s">
        <v>1927</v>
      </c>
      <c r="B73" s="179" t="s">
        <v>1310</v>
      </c>
      <c r="C73" s="178">
        <f>SUMIF('תקציב 2014'!$H$37:$H$4550,Sheet1!A73,'תקציב 2014'!$N$37:$N$4550)</f>
        <v>1940801.8199999998</v>
      </c>
      <c r="D73" s="178">
        <f>SUMIF('תקציב 2014'!$H$37:$H$4550,Sheet1!A73,'תקציב 2014'!$L$37:$L$4550)</f>
        <v>1606900</v>
      </c>
      <c r="E73" s="178">
        <f>SUMIF('תקציב 2014'!$H$37:$H$4550,Sheet1!A73,'תקציב 2014'!$J$37:$J$4550)</f>
        <v>2004400</v>
      </c>
    </row>
    <row r="74" spans="1:5">
      <c r="A74" s="179" t="s">
        <v>1298</v>
      </c>
      <c r="B74" s="179" t="s">
        <v>296</v>
      </c>
      <c r="C74" s="178">
        <f>SUMIF('תקציב 2014'!$H$37:$H$4550,Sheet1!A74,'תקציב 2014'!$N$37:$N$4550)</f>
        <v>2107575.75</v>
      </c>
      <c r="D74" s="178">
        <f>SUMIF('תקציב 2014'!$H$37:$H$4550,Sheet1!A74,'תקציב 2014'!$L$37:$L$4550)</f>
        <v>1950000</v>
      </c>
      <c r="E74" s="178">
        <f>SUMIF('תקציב 2014'!$H$37:$H$4550,Sheet1!A74,'תקציב 2014'!$J$37:$J$4550)</f>
        <v>1950000</v>
      </c>
    </row>
    <row r="75" spans="1:5">
      <c r="A75" s="179" t="s">
        <v>1393</v>
      </c>
      <c r="B75" s="179" t="s">
        <v>15</v>
      </c>
      <c r="C75" s="178">
        <f>SUMIF('תקציב 2014'!$H$37:$H$4550,Sheet1!A75,'תקציב 2014'!$N$37:$N$4550)</f>
        <v>115988.07</v>
      </c>
      <c r="D75" s="178">
        <f>SUMIF('תקציב 2014'!$H$37:$H$4550,Sheet1!A75,'תקציב 2014'!$L$37:$L$4550)</f>
        <v>128000</v>
      </c>
      <c r="E75" s="178">
        <f>SUMIF('תקציב 2014'!$H$37:$H$4550,Sheet1!A75,'תקציב 2014'!$J$37:$J$4550)</f>
        <v>128000</v>
      </c>
    </row>
    <row r="76" spans="1:5">
      <c r="A76" s="179" t="s">
        <v>1299</v>
      </c>
      <c r="B76" s="179" t="s">
        <v>297</v>
      </c>
      <c r="C76" s="178">
        <f>SUMIF('תקציב 2014'!$H$37:$H$4550,Sheet1!A76,'תקציב 2014'!$N$37:$N$4550)</f>
        <v>592761.61</v>
      </c>
      <c r="D76" s="178">
        <f>SUMIF('תקציב 2014'!$H$37:$H$4550,Sheet1!A76,'תקציב 2014'!$L$37:$L$4550)</f>
        <v>504500</v>
      </c>
      <c r="E76" s="178">
        <f>SUMIF('תקציב 2014'!$H$37:$H$4550,Sheet1!A76,'תקציב 2014'!$J$37:$J$4550)</f>
        <v>504000</v>
      </c>
    </row>
    <row r="77" spans="1:5">
      <c r="A77" s="179" t="s">
        <v>1302</v>
      </c>
      <c r="B77" s="179" t="s">
        <v>298</v>
      </c>
      <c r="C77" s="178">
        <f>SUMIF('תקציב 2014'!$H$37:$H$4550,Sheet1!A77,'תקציב 2014'!$N$37:$N$4550)</f>
        <v>24451102.670000002</v>
      </c>
      <c r="D77" s="178">
        <f>SUMIF('תקציב 2014'!$H$37:$H$4550,Sheet1!A77,'תקציב 2014'!$L$37:$L$4550)</f>
        <v>25000000</v>
      </c>
      <c r="E77" s="178">
        <f>SUMIF('תקציב 2014'!$H$37:$H$4550,Sheet1!A77,'תקציב 2014'!$J$37:$J$4550)</f>
        <v>25000000</v>
      </c>
    </row>
    <row r="78" spans="1:5">
      <c r="A78" s="179" t="s">
        <v>1303</v>
      </c>
      <c r="B78" s="179" t="s">
        <v>299</v>
      </c>
      <c r="C78" s="178">
        <f>SUMIF('תקציב 2014'!$H$37:$H$4550,Sheet1!A78,'תקציב 2014'!$N$37:$N$4550)</f>
        <v>10171847.51</v>
      </c>
      <c r="D78" s="178">
        <f>SUMIF('תקציב 2014'!$H$37:$H$4550,Sheet1!A78,'תקציב 2014'!$L$37:$L$4550)</f>
        <v>9600000</v>
      </c>
      <c r="E78" s="178">
        <f>SUMIF('תקציב 2014'!$H$37:$H$4550,Sheet1!A78,'תקציב 2014'!$J$37:$J$4550)</f>
        <v>9600000</v>
      </c>
    </row>
    <row r="79" spans="1:5">
      <c r="A79" s="179" t="s">
        <v>1304</v>
      </c>
      <c r="B79" s="179" t="s">
        <v>300</v>
      </c>
      <c r="C79" s="178">
        <f>SUMIF('תקציב 2014'!$H$37:$H$4550,Sheet1!A79,'תקציב 2014'!$N$37:$N$4550)</f>
        <v>5081330.3099999996</v>
      </c>
      <c r="D79" s="178">
        <f>SUMIF('תקציב 2014'!$H$37:$H$4550,Sheet1!A79,'תקציב 2014'!$L$37:$L$4550)</f>
        <v>4800000</v>
      </c>
      <c r="E79" s="178">
        <f>SUMIF('תקציב 2014'!$H$37:$H$4550,Sheet1!A79,'תקציב 2014'!$J$37:$J$4550)</f>
        <v>4800000</v>
      </c>
    </row>
    <row r="80" spans="1:5">
      <c r="A80" s="189" t="s">
        <v>1100</v>
      </c>
      <c r="B80" s="179" t="s">
        <v>515</v>
      </c>
      <c r="C80" s="178">
        <f>SUMIF('תקציב 2014'!$H$37:$H$4550,Sheet1!A80,'תקציב 2014'!$N$37:$N$4550)</f>
        <v>351560.92</v>
      </c>
      <c r="D80" s="178">
        <f>SUMIF('תקציב 2014'!$H$37:$H$4550,Sheet1!A80,'תקציב 2014'!$L$37:$L$4550)</f>
        <v>375800</v>
      </c>
      <c r="E80" s="178">
        <f>SUMIF('תקציב 2014'!$H$37:$H$4550,Sheet1!A80,'תקציב 2014'!$J$37:$J$4550)</f>
        <v>373900</v>
      </c>
    </row>
    <row r="81" spans="1:7">
      <c r="A81" s="179" t="s">
        <v>1457</v>
      </c>
      <c r="B81" s="179" t="s">
        <v>527</v>
      </c>
      <c r="C81" s="178">
        <f>SUMIF('תקציב 2014'!$H$37:$H$4550,Sheet1!A81,'תקציב 2014'!$N$37:$N$4550)</f>
        <v>5787587.5800000001</v>
      </c>
      <c r="D81" s="178">
        <f>SUMIF('תקציב 2014'!$H$37:$H$4550,Sheet1!A81,'תקציב 2014'!$L$37:$L$4550)</f>
        <v>5856000</v>
      </c>
      <c r="E81" s="178">
        <f>SUMIF('תקציב 2014'!$H$37:$H$4550,Sheet1!A81,'תקציב 2014'!$J$37:$J$4550)</f>
        <v>5780000</v>
      </c>
    </row>
    <row r="82" spans="1:7">
      <c r="A82" s="179" t="s">
        <v>1458</v>
      </c>
      <c r="B82" s="179" t="s">
        <v>1072</v>
      </c>
      <c r="C82" s="178">
        <f>SUMIF('תקציב 2014'!$H$37:$H$4550,Sheet1!A82,'תקציב 2014'!$N$37:$N$4550)</f>
        <v>184759.34</v>
      </c>
      <c r="D82" s="178">
        <f>SUMIF('תקציב 2014'!$H$37:$H$4550,Sheet1!A82,'תקציב 2014'!$L$37:$L$4550)</f>
        <v>328500</v>
      </c>
      <c r="E82" s="178">
        <f>SUMIF('תקציב 2014'!$H$37:$H$4550,Sheet1!A82,'תקציב 2014'!$J$37:$J$4550)</f>
        <v>178500</v>
      </c>
    </row>
    <row r="83" spans="1:7">
      <c r="A83" s="179" t="s">
        <v>98</v>
      </c>
      <c r="B83" s="179" t="s">
        <v>1554</v>
      </c>
      <c r="C83" s="178">
        <f>SUMIF('תקציב 2014'!$H$37:$H$4550,Sheet1!A83,'תקציב 2014'!$N$37:$N$4550)</f>
        <v>514892.51</v>
      </c>
      <c r="D83" s="178">
        <f>SUMIF('תקציב 2014'!$H$37:$H$4550,Sheet1!A83,'תקציב 2014'!$L$37:$L$4550)</f>
        <v>895000</v>
      </c>
      <c r="E83" s="178">
        <f>SUMIF('תקציב 2014'!$H$37:$H$4550,Sheet1!A83,'תקציב 2014'!$J$37:$J$4550)</f>
        <v>500000</v>
      </c>
    </row>
    <row r="84" spans="1:7">
      <c r="A84" s="181" t="s">
        <v>276</v>
      </c>
      <c r="B84" s="179" t="s">
        <v>1785</v>
      </c>
      <c r="C84" s="178">
        <f>SUMIF('תקציב 2014'!$H$37:$H$4550,Sheet1!A84,'תקציב 2014'!$N$37:$N$4550)</f>
        <v>862765.82</v>
      </c>
      <c r="D84" s="178">
        <f>SUMIF('תקציב 2014'!$H$37:$H$4550,Sheet1!A84,'תקציב 2014'!$L$37:$L$4550)</f>
        <v>952300</v>
      </c>
      <c r="E84" s="178">
        <f>SUMIF('תקציב 2014'!$H$37:$H$4550,Sheet1!A84,'תקציב 2014'!$J$37:$J$4550)</f>
        <v>896700</v>
      </c>
    </row>
    <row r="85" spans="1:7">
      <c r="A85" s="181" t="s">
        <v>309</v>
      </c>
      <c r="B85" s="179" t="s">
        <v>797</v>
      </c>
      <c r="C85" s="178">
        <f>SUMIF('תקציב 2014'!$H$37:$H$4550,Sheet1!A85,'תקציב 2014'!$N$37:$N$4550)</f>
        <v>56744.5</v>
      </c>
      <c r="D85" s="178">
        <f>SUMIF('תקציב 2014'!$H$37:$H$4550,Sheet1!A85,'תקציב 2014'!$L$37:$L$4550)</f>
        <v>303000</v>
      </c>
      <c r="E85" s="178">
        <f>SUMIF('תקציב 2014'!$H$37:$H$4550,Sheet1!A85,'תקציב 2014'!$J$37:$J$4550)</f>
        <v>303000</v>
      </c>
    </row>
    <row r="86" spans="1:7">
      <c r="A86" s="181" t="s">
        <v>1209</v>
      </c>
      <c r="B86" s="179" t="s">
        <v>800</v>
      </c>
      <c r="C86" s="178">
        <f>SUMIF('תקציב 2014'!$H$37:$H$4550,Sheet1!A86,'תקציב 2014'!$N$37:$N$4550)</f>
        <v>169772</v>
      </c>
      <c r="D86" s="178">
        <f>SUMIF('תקציב 2014'!$H$37:$H$4550,Sheet1!A86,'תקציב 2014'!$L$37:$L$4550)</f>
        <v>270000</v>
      </c>
      <c r="E86" s="178">
        <f>SUMIF('תקציב 2014'!$H$37:$H$4550,Sheet1!A86,'תקציב 2014'!$J$37:$J$4550)</f>
        <v>270000</v>
      </c>
    </row>
    <row r="87" spans="1:7">
      <c r="A87" s="179" t="s">
        <v>1526</v>
      </c>
      <c r="B87" s="179" t="s">
        <v>1868</v>
      </c>
      <c r="C87" s="178">
        <f>SUMIF('תקציב 2014'!$H$37:$H$4550,Sheet1!A87,'תקציב 2014'!$N$37:$N$4550)</f>
        <v>1883842.2399999998</v>
      </c>
      <c r="D87" s="178">
        <f>SUMIF('תקציב 2014'!$H$37:$H$4550,Sheet1!A87,'תקציב 2014'!$L$37:$L$4550)</f>
        <v>1735000</v>
      </c>
      <c r="E87" s="178">
        <f>SUMIF('תקציב 2014'!$H$37:$H$4550,Sheet1!A87,'תקציב 2014'!$J$37:$J$4550)</f>
        <v>2117600</v>
      </c>
    </row>
    <row r="88" spans="1:7">
      <c r="A88" s="179" t="s">
        <v>486</v>
      </c>
      <c r="B88" s="179" t="s">
        <v>37</v>
      </c>
      <c r="C88" s="178">
        <f>SUMIF('תקציב 2014'!$H$37:$H$4550,Sheet1!A88,'תקציב 2014'!$N$37:$N$4550)</f>
        <v>124856.44</v>
      </c>
      <c r="D88" s="178">
        <f>SUMIF('תקציב 2014'!$H$37:$H$4550,Sheet1!A88,'תקציב 2014'!$L$37:$L$4550)</f>
        <v>142500</v>
      </c>
      <c r="E88" s="178">
        <f>SUMIF('תקציב 2014'!$H$37:$H$4550,Sheet1!A88,'תקציב 2014'!$J$37:$J$4550)</f>
        <v>134500</v>
      </c>
    </row>
    <row r="89" spans="1:7">
      <c r="A89" s="181" t="s">
        <v>1459</v>
      </c>
      <c r="B89" s="179" t="s">
        <v>719</v>
      </c>
      <c r="C89" s="178">
        <f>SUMIF('תקציב 2014'!$H$37:$H$4550,Sheet1!A89,'תקציב 2014'!$N$37:$N$4550)</f>
        <v>8770969.1199999992</v>
      </c>
      <c r="D89" s="178">
        <f>SUMIF('תקציב 2014'!$H$37:$H$4550,Sheet1!A89,'תקציב 2014'!$L$37:$L$4550)</f>
        <v>11066300</v>
      </c>
      <c r="E89" s="178">
        <f>SUMIF('תקציב 2014'!$H$37:$H$4550,Sheet1!A89,'תקציב 2014'!$J$37:$J$4550)</f>
        <v>12224300</v>
      </c>
      <c r="G89" s="191">
        <f>SUM(D89:D96)</f>
        <v>46976700</v>
      </c>
    </row>
    <row r="90" spans="1:7">
      <c r="A90" s="179" t="s">
        <v>1928</v>
      </c>
      <c r="B90" s="179" t="s">
        <v>1366</v>
      </c>
      <c r="C90" s="178">
        <f>SUMIF('תקציב 2014'!$H$37:$H$4550,Sheet1!A90,'תקציב 2014'!$N$37:$N$4550)</f>
        <v>8388038.9900000049</v>
      </c>
      <c r="D90" s="178">
        <f>SUMIF('תקציב 2014'!$H$37:$H$4550,Sheet1!A90,'תקציב 2014'!$L$37:$L$4550)</f>
        <v>8312000</v>
      </c>
      <c r="E90" s="178">
        <f>SUMIF('תקציב 2014'!$H$37:$H$4550,Sheet1!A90,'תקציב 2014'!$J$37:$J$4550)</f>
        <v>9550400</v>
      </c>
    </row>
    <row r="91" spans="1:7">
      <c r="A91" s="179" t="s">
        <v>1758</v>
      </c>
      <c r="B91" s="179" t="s">
        <v>1668</v>
      </c>
      <c r="C91" s="178">
        <f>SUMIF('תקציב 2014'!$H$37:$H$4550,Sheet1!A91,'תקציב 2014'!$N$37:$N$4550)</f>
        <v>6704542.0200000005</v>
      </c>
      <c r="D91" s="178">
        <f>SUMIF('תקציב 2014'!$H$37:$H$4550,Sheet1!A91,'תקציב 2014'!$L$37:$L$4550)</f>
        <v>9654600</v>
      </c>
      <c r="E91" s="178">
        <f>SUMIF('תקציב 2014'!$H$37:$H$4550,Sheet1!A91,'תקציב 2014'!$J$37:$J$4550)</f>
        <v>10028900</v>
      </c>
    </row>
    <row r="92" spans="1:7">
      <c r="A92" s="181" t="s">
        <v>1468</v>
      </c>
      <c r="B92" s="179" t="s">
        <v>38</v>
      </c>
      <c r="C92" s="178">
        <f>SUMIF('תקציב 2014'!$H$37:$H$4550,Sheet1!A92,'תקציב 2014'!$N$37:$N$4550)</f>
        <v>9966537.3499999996</v>
      </c>
      <c r="D92" s="178">
        <f>SUMIF('תקציב 2014'!$H$37:$H$4550,Sheet1!A92,'תקציב 2014'!$L$37:$L$4550)</f>
        <v>12793200</v>
      </c>
      <c r="E92" s="178">
        <f>SUMIF('תקציב 2014'!$H$37:$H$4550,Sheet1!A92,'תקציב 2014'!$J$37:$J$4550)</f>
        <v>11496200</v>
      </c>
    </row>
    <row r="93" spans="1:7">
      <c r="A93" s="179" t="s">
        <v>1107</v>
      </c>
      <c r="B93" s="179" t="s">
        <v>39</v>
      </c>
      <c r="C93" s="178">
        <f>SUMIF('תקציב 2014'!$H$37:$H$4550,Sheet1!A93,'תקציב 2014'!$N$37:$N$4550)</f>
        <v>1842500.26</v>
      </c>
      <c r="D93" s="178">
        <f>SUMIF('תקציב 2014'!$H$37:$H$4550,Sheet1!A93,'תקציב 2014'!$L$37:$L$4550)</f>
        <v>2116000</v>
      </c>
      <c r="E93" s="178">
        <f>SUMIF('תקציב 2014'!$H$37:$H$4550,Sheet1!A93,'תקציב 2014'!$J$37:$J$4550)</f>
        <v>2111700</v>
      </c>
    </row>
    <row r="94" spans="1:7">
      <c r="A94" s="181" t="s">
        <v>970</v>
      </c>
      <c r="B94" s="178" t="s">
        <v>116</v>
      </c>
      <c r="C94" s="178">
        <f>SUMIF('תקציב 2014'!$H$37:$H$4550,Sheet1!A94,'תקציב 2014'!$N$37:$N$4550)</f>
        <v>753906.94</v>
      </c>
      <c r="D94" s="178">
        <f>SUMIF('תקציב 2014'!$H$37:$H$4550,Sheet1!A94,'תקציב 2014'!$L$37:$L$4550)</f>
        <v>1281100</v>
      </c>
      <c r="E94" s="178">
        <f>SUMIF('תקציב 2014'!$H$37:$H$4550,Sheet1!A94,'תקציב 2014'!$J$37:$J$4550)</f>
        <v>1129000</v>
      </c>
    </row>
    <row r="95" spans="1:7">
      <c r="A95" s="181" t="s">
        <v>1736</v>
      </c>
      <c r="B95" s="179" t="s">
        <v>40</v>
      </c>
      <c r="C95" s="178">
        <f>SUMIF('תקציב 2014'!$H$37:$H$4550,Sheet1!A95,'תקציב 2014'!$N$37:$N$4550)</f>
        <v>1131370.6300000001</v>
      </c>
      <c r="D95" s="178">
        <f>SUMIF('תקציב 2014'!$H$37:$H$4550,Sheet1!A95,'תקציב 2014'!$L$37:$L$4550)</f>
        <v>1233000</v>
      </c>
      <c r="E95" s="178">
        <f>SUMIF('תקציב 2014'!$H$37:$H$4550,Sheet1!A95,'תקציב 2014'!$J$37:$J$4550)</f>
        <v>963000</v>
      </c>
    </row>
    <row r="96" spans="1:7">
      <c r="A96" s="181" t="s">
        <v>1446</v>
      </c>
      <c r="B96" s="178" t="s">
        <v>40</v>
      </c>
      <c r="C96" s="178">
        <f>SUMIF('תקציב 2014'!$H$37:$H$4550,Sheet1!A96,'תקציב 2014'!$N$37:$N$4550)</f>
        <v>985477.00999999989</v>
      </c>
      <c r="D96" s="178">
        <f>SUMIF('תקציב 2014'!$H$37:$H$4550,Sheet1!A96,'תקציב 2014'!$L$37:$L$4550)</f>
        <v>520500</v>
      </c>
      <c r="E96" s="178">
        <f>SUMIF('תקציב 2014'!$H$37:$H$4550,Sheet1!A96,'תקציב 2014'!$J$37:$J$4550)</f>
        <v>670000</v>
      </c>
    </row>
    <row r="97" spans="1:5">
      <c r="A97" s="179" t="s">
        <v>169</v>
      </c>
      <c r="B97" s="179" t="s">
        <v>41</v>
      </c>
      <c r="C97" s="178">
        <f>SUMIF('תקציב 2014'!$H$37:$H$4550,Sheet1!A97,'תקציב 2014'!$N$37:$N$4550)</f>
        <v>8018690.2000000002</v>
      </c>
      <c r="D97" s="178">
        <f>SUMIF('תקציב 2014'!$H$37:$H$4550,Sheet1!A97,'תקציב 2014'!$L$37:$L$4550)</f>
        <v>7398500</v>
      </c>
      <c r="E97" s="178">
        <f>SUMIF('תקציב 2014'!$H$37:$H$4550,Sheet1!A97,'תקציב 2014'!$J$37:$J$4550)</f>
        <v>8719300</v>
      </c>
    </row>
    <row r="98" spans="1:5">
      <c r="A98" s="181" t="s">
        <v>1938</v>
      </c>
      <c r="B98" s="179" t="s">
        <v>42</v>
      </c>
      <c r="C98" s="178">
        <f>SUMIF('תקציב 2014'!$H$37:$H$4550,Sheet1!A98,'תקציב 2014'!$N$37:$N$4550)</f>
        <v>10771432.190000003</v>
      </c>
      <c r="D98" s="178">
        <f>SUMIF('תקציב 2014'!$H$37:$H$4550,Sheet1!A98,'תקציב 2014'!$L$37:$L$4550)</f>
        <v>11902400</v>
      </c>
      <c r="E98" s="178">
        <f>SUMIF('תקציב 2014'!$H$37:$H$4550,Sheet1!A98,'תקציב 2014'!$J$37:$J$4550)</f>
        <v>12505900</v>
      </c>
    </row>
    <row r="99" spans="1:5">
      <c r="A99" s="181" t="s">
        <v>1939</v>
      </c>
      <c r="B99" s="179" t="s">
        <v>972</v>
      </c>
      <c r="C99" s="178">
        <f>SUMIF('תקציב 2014'!$H$37:$H$4550,Sheet1!A99,'תקציב 2014'!$N$37:$N$4550)</f>
        <v>168827.62</v>
      </c>
      <c r="D99" s="178">
        <f>SUMIF('תקציב 2014'!$H$37:$H$4550,Sheet1!A99,'תקציב 2014'!$L$37:$L$4550)</f>
        <v>150800</v>
      </c>
      <c r="E99" s="178">
        <f>SUMIF('תקציב 2014'!$H$37:$H$4550,Sheet1!A99,'תקציב 2014'!$J$37:$J$4550)</f>
        <v>150800</v>
      </c>
    </row>
    <row r="100" spans="1:5">
      <c r="A100" s="181" t="s">
        <v>1181</v>
      </c>
      <c r="B100" s="178" t="s">
        <v>618</v>
      </c>
      <c r="C100" s="178">
        <f>SUMIF('תקציב 2014'!$H$37:$H$4550,Sheet1!A100,'תקציב 2014'!$N$37:$N$4550)</f>
        <v>38091.949999999997</v>
      </c>
      <c r="D100" s="178">
        <f>SUMIF('תקציב 2014'!$H$37:$H$4550,Sheet1!A100,'תקציב 2014'!$L$37:$L$4550)</f>
        <v>42800</v>
      </c>
      <c r="E100" s="178">
        <f>SUMIF('תקציב 2014'!$H$37:$H$4550,Sheet1!A100,'תקציב 2014'!$J$37:$J$4550)</f>
        <v>42800</v>
      </c>
    </row>
    <row r="101" spans="1:5">
      <c r="A101" s="179" t="s">
        <v>1261</v>
      </c>
      <c r="B101" s="179" t="s">
        <v>1008</v>
      </c>
      <c r="C101" s="178">
        <f>SUMIF('תקציב 2014'!$H$37:$H$4550,Sheet1!A101,'תקציב 2014'!$N$37:$N$4550)</f>
        <v>3817453.78</v>
      </c>
      <c r="D101" s="178">
        <f>SUMIF('תקציב 2014'!$H$37:$H$4550,Sheet1!A101,'תקציב 2014'!$L$37:$L$4550)</f>
        <v>3500000</v>
      </c>
      <c r="E101" s="178">
        <f>SUMIF('תקציב 2014'!$H$37:$H$4550,Sheet1!A101,'תקציב 2014'!$J$37:$J$4550)</f>
        <v>4100000</v>
      </c>
    </row>
    <row r="102" spans="1:5">
      <c r="A102" s="179" t="s">
        <v>277</v>
      </c>
      <c r="B102" s="179" t="s">
        <v>657</v>
      </c>
      <c r="C102" s="178">
        <f>SUMIF('תקציב 2014'!$H$37:$H$4550,Sheet1!A102,'תקציב 2014'!$N$37:$N$4550)</f>
        <v>6048324.0399999991</v>
      </c>
      <c r="D102" s="178">
        <f>SUMIF('תקציב 2014'!$H$37:$H$4550,Sheet1!A102,'תקציב 2014'!$L$37:$L$4550)</f>
        <v>6194700</v>
      </c>
      <c r="E102" s="178">
        <f>SUMIF('תקציב 2014'!$H$37:$H$4550,Sheet1!A102,'תקציב 2014'!$J$37:$J$4550)</f>
        <v>5400200</v>
      </c>
    </row>
    <row r="103" spans="1:5">
      <c r="A103" s="181" t="s">
        <v>1940</v>
      </c>
      <c r="B103" s="178" t="s">
        <v>2167</v>
      </c>
      <c r="C103" s="178">
        <f>SUMIF('תקציב 2014'!$H$37:$H$4550,Sheet1!A103,'תקציב 2014'!$N$37:$N$4550)</f>
        <v>8578615.3900000043</v>
      </c>
      <c r="D103" s="178">
        <f>SUMIF('תקציב 2014'!$H$37:$H$4550,Sheet1!A103,'תקציב 2014'!$L$37:$L$4550)</f>
        <v>8979400</v>
      </c>
      <c r="E103" s="178">
        <f>SUMIF('תקציב 2014'!$H$37:$H$4550,Sheet1!A103,'תקציב 2014'!$J$37:$J$4550)</f>
        <v>8564700</v>
      </c>
    </row>
    <row r="104" spans="1:5">
      <c r="A104" s="179" t="s">
        <v>273</v>
      </c>
      <c r="B104" s="179" t="s">
        <v>43</v>
      </c>
      <c r="C104" s="178">
        <f>SUMIF('תקציב 2014'!$H$37:$H$4550,Sheet1!A104,'תקציב 2014'!$N$37:$N$4550)</f>
        <v>2363520.41</v>
      </c>
      <c r="D104" s="178">
        <f>SUMIF('תקציב 2014'!$H$37:$H$4550,Sheet1!A104,'תקציב 2014'!$L$37:$L$4550)</f>
        <v>2956800</v>
      </c>
      <c r="E104" s="178">
        <f>SUMIF('תקציב 2014'!$H$37:$H$4550,Sheet1!A104,'תקציב 2014'!$J$37:$J$4550)</f>
        <v>2821300</v>
      </c>
    </row>
    <row r="105" spans="1:5">
      <c r="A105" s="181" t="s">
        <v>270</v>
      </c>
      <c r="B105" s="179" t="s">
        <v>1178</v>
      </c>
      <c r="C105" s="178">
        <f>SUMIF('תקציב 2014'!$H$37:$H$4550,Sheet1!A105,'תקציב 2014'!$N$37:$N$4550)</f>
        <v>6730090.9000000004</v>
      </c>
      <c r="D105" s="178">
        <f>SUMIF('תקציב 2014'!$H$37:$H$4550,Sheet1!A105,'תקציב 2014'!$L$37:$L$4550)</f>
        <v>6783100</v>
      </c>
      <c r="E105" s="178">
        <f>SUMIF('תקציב 2014'!$H$37:$H$4550,Sheet1!A105,'תקציב 2014'!$J$37:$J$4550)</f>
        <v>6766000</v>
      </c>
    </row>
    <row r="106" spans="1:5">
      <c r="A106" s="181" t="s">
        <v>271</v>
      </c>
      <c r="B106" s="178" t="s">
        <v>755</v>
      </c>
      <c r="C106" s="178">
        <f>SUMIF('תקציב 2014'!$H$37:$H$4550,Sheet1!A106,'תקציב 2014'!$N$37:$N$4550)</f>
        <v>4092591.62</v>
      </c>
      <c r="D106" s="178">
        <f>SUMIF('תקציב 2014'!$H$37:$H$4550,Sheet1!A106,'תקציב 2014'!$L$37:$L$4550)</f>
        <v>5270700</v>
      </c>
      <c r="E106" s="178">
        <f>SUMIF('תקציב 2014'!$H$37:$H$4550,Sheet1!A106,'תקציב 2014'!$J$37:$J$4550)</f>
        <v>5547000</v>
      </c>
    </row>
    <row r="107" spans="1:5">
      <c r="A107" s="188" t="s">
        <v>272</v>
      </c>
      <c r="B107" s="178" t="s">
        <v>1543</v>
      </c>
      <c r="C107" s="178">
        <f>SUMIF('תקציב 2014'!$H$37:$H$4550,Sheet1!A107,'תקציב 2014'!$N$37:$N$4550)</f>
        <v>2625171.2500000005</v>
      </c>
      <c r="D107" s="178">
        <f>SUMIF('תקציב 2014'!$H$37:$H$4550,Sheet1!A107,'תקציב 2014'!$L$37:$L$4550)</f>
        <v>3140400</v>
      </c>
      <c r="E107" s="178">
        <f>SUMIF('תקציב 2014'!$H$37:$H$4550,Sheet1!A107,'תקציב 2014'!$J$37:$J$4550)</f>
        <v>2730600</v>
      </c>
    </row>
    <row r="108" spans="1:5">
      <c r="A108" s="181" t="s">
        <v>1452</v>
      </c>
      <c r="B108" s="178" t="s">
        <v>1333</v>
      </c>
      <c r="C108" s="178">
        <f>SUMIF('תקציב 2014'!$H$37:$H$4550,Sheet1!A108,'תקציב 2014'!$N$37:$N$4550)</f>
        <v>1619183.0900000003</v>
      </c>
      <c r="D108" s="178">
        <f>SUMIF('תקציב 2014'!$H$37:$H$4550,Sheet1!A108,'תקציב 2014'!$L$37:$L$4550)</f>
        <v>1963900</v>
      </c>
      <c r="E108" s="178">
        <f>SUMIF('תקציב 2014'!$H$37:$H$4550,Sheet1!A108,'תקציב 2014'!$J$37:$J$4550)</f>
        <v>1547400</v>
      </c>
    </row>
    <row r="109" spans="1:5">
      <c r="A109" s="181" t="s">
        <v>1453</v>
      </c>
      <c r="B109" s="179" t="s">
        <v>2163</v>
      </c>
      <c r="C109" s="178">
        <f>SUMIF('תקציב 2014'!$H$37:$H$4550,Sheet1!A109,'תקציב 2014'!$N$37:$N$4550)</f>
        <v>2403214.21</v>
      </c>
      <c r="D109" s="178">
        <f>SUMIF('תקציב 2014'!$H$37:$H$4550,Sheet1!A109,'תקציב 2014'!$L$37:$L$4550)</f>
        <v>2358900</v>
      </c>
      <c r="E109" s="178">
        <f>SUMIF('תקציב 2014'!$H$37:$H$4550,Sheet1!A109,'תקציב 2014'!$J$37:$J$4550)</f>
        <v>2282900</v>
      </c>
    </row>
    <row r="110" spans="1:5">
      <c r="A110" s="181" t="s">
        <v>274</v>
      </c>
      <c r="B110" s="179" t="s">
        <v>618</v>
      </c>
      <c r="C110" s="178">
        <f>SUMIF('תקציב 2014'!$H$37:$H$4550,Sheet1!A110,'תקציב 2014'!$N$37:$N$4550)</f>
        <v>190087.35</v>
      </c>
      <c r="D110" s="178">
        <f>SUMIF('תקציב 2014'!$H$37:$H$4550,Sheet1!A110,'תקציב 2014'!$L$37:$L$4550)</f>
        <v>389000</v>
      </c>
      <c r="E110" s="178">
        <f>SUMIF('תקציב 2014'!$H$37:$H$4550,Sheet1!A110,'תקציב 2014'!$J$37:$J$4550)</f>
        <v>409000</v>
      </c>
    </row>
    <row r="111" spans="1:5">
      <c r="A111" s="181" t="s">
        <v>1929</v>
      </c>
      <c r="B111" s="178" t="s">
        <v>1496</v>
      </c>
      <c r="C111" s="178">
        <f>SUMIF('תקציב 2014'!$H$37:$H$4550,Sheet1!A111,'תקציב 2014'!$N$37:$N$4550)</f>
        <v>264182.15000000002</v>
      </c>
      <c r="D111" s="178">
        <f>SUMIF('תקציב 2014'!$H$37:$H$4550,Sheet1!A111,'תקציב 2014'!$L$37:$L$4550)</f>
        <v>436200</v>
      </c>
      <c r="E111" s="178">
        <f>SUMIF('תקציב 2014'!$H$37:$H$4550,Sheet1!A111,'תקציב 2014'!$J$37:$J$4550)</f>
        <v>342000</v>
      </c>
    </row>
    <row r="112" spans="1:5">
      <c r="A112" s="181" t="s">
        <v>1108</v>
      </c>
      <c r="B112" s="178" t="s">
        <v>1497</v>
      </c>
      <c r="C112" s="178">
        <f>SUMIF('תקציב 2014'!$H$37:$H$4550,Sheet1!A112,'תקציב 2014'!$N$37:$N$4550)</f>
        <v>95485.1</v>
      </c>
      <c r="D112" s="178">
        <f>SUMIF('תקציב 2014'!$H$37:$H$4550,Sheet1!A112,'תקציב 2014'!$L$37:$L$4550)</f>
        <v>76000</v>
      </c>
      <c r="E112" s="178">
        <f>SUMIF('תקציב 2014'!$H$37:$H$4550,Sheet1!A112,'תקציב 2014'!$J$37:$J$4550)</f>
        <v>76000</v>
      </c>
    </row>
    <row r="113" spans="1:5">
      <c r="A113" s="181" t="s">
        <v>1210</v>
      </c>
      <c r="B113" s="178" t="s">
        <v>327</v>
      </c>
      <c r="C113" s="178">
        <f>SUMIF('תקציב 2014'!$H$37:$H$4550,Sheet1!A113,'תקציב 2014'!$N$37:$N$4550)</f>
        <v>126299.7</v>
      </c>
      <c r="D113" s="178">
        <f>SUMIF('תקציב 2014'!$H$37:$H$4550,Sheet1!A113,'תקציב 2014'!$L$37:$L$4550)</f>
        <v>100000</v>
      </c>
      <c r="E113" s="178">
        <f>SUMIF('תקציב 2014'!$H$37:$H$4550,Sheet1!A113,'תקציב 2014'!$J$37:$J$4550)</f>
        <v>40000</v>
      </c>
    </row>
    <row r="114" spans="1:5">
      <c r="A114" s="189" t="s">
        <v>1220</v>
      </c>
      <c r="B114" s="179" t="s">
        <v>1336</v>
      </c>
      <c r="C114" s="178">
        <f>SUMIF('תקציב 2014'!$H$37:$H$4550,Sheet1!A114,'תקציב 2014'!$N$37:$N$4550)</f>
        <v>1924667.05</v>
      </c>
      <c r="D114" s="178">
        <f>SUMIF('תקציב 2014'!$H$37:$H$4550,Sheet1!A114,'תקציב 2014'!$L$37:$L$4550)</f>
        <v>2094500</v>
      </c>
      <c r="E114" s="178">
        <f>SUMIF('תקציב 2014'!$H$37:$H$4550,Sheet1!A114,'תקציב 2014'!$J$37:$J$4550)</f>
        <v>1982500</v>
      </c>
    </row>
    <row r="115" spans="1:5">
      <c r="A115" s="181" t="s">
        <v>175</v>
      </c>
      <c r="B115" s="179" t="s">
        <v>507</v>
      </c>
      <c r="C115" s="178">
        <f>SUMIF('תקציב 2014'!$H$37:$H$4550,Sheet1!A115,'תקציב 2014'!$N$37:$N$4550)</f>
        <v>6393718.3900000006</v>
      </c>
      <c r="D115" s="178">
        <f>SUMIF('תקציב 2014'!$H$37:$H$4550,Sheet1!A115,'תקציב 2014'!$L$37:$L$4550)</f>
        <v>7072700</v>
      </c>
      <c r="E115" s="178">
        <f>SUMIF('תקציב 2014'!$H$37:$H$4550,Sheet1!A115,'תקציב 2014'!$J$37:$J$4550)</f>
        <v>7162700</v>
      </c>
    </row>
    <row r="116" spans="1:5">
      <c r="A116" s="181" t="s">
        <v>1224</v>
      </c>
      <c r="B116" s="179" t="s">
        <v>1770</v>
      </c>
      <c r="C116" s="178">
        <f>SUMIF('תקציב 2014'!$H$37:$H$4550,Sheet1!A116,'תקציב 2014'!$N$37:$N$4550)</f>
        <v>608022.18999999994</v>
      </c>
      <c r="D116" s="178">
        <f>SUMIF('תקציב 2014'!$H$37:$H$4550,Sheet1!A116,'תקציב 2014'!$L$37:$L$4550)</f>
        <v>581200</v>
      </c>
      <c r="E116" s="178">
        <f>SUMIF('תקציב 2014'!$H$37:$H$4550,Sheet1!A116,'תקציב 2014'!$J$37:$J$4550)</f>
        <v>687000</v>
      </c>
    </row>
    <row r="117" spans="1:5">
      <c r="A117" s="179" t="s">
        <v>1657</v>
      </c>
      <c r="B117" s="179" t="s">
        <v>463</v>
      </c>
      <c r="C117" s="178">
        <f>SUMIF('תקציב 2014'!$H$37:$H$4550,Sheet1!A117,'תקציב 2014'!$N$37:$N$4550)</f>
        <v>224600</v>
      </c>
      <c r="D117" s="178">
        <f>SUMIF('תקציב 2014'!$H$37:$H$4550,Sheet1!A117,'תקציב 2014'!$L$37:$L$4550)</f>
        <v>300000</v>
      </c>
      <c r="E117" s="178">
        <f>SUMIF('תקציב 2014'!$H$37:$H$4550,Sheet1!A117,'תקציב 2014'!$J$37:$J$4550)</f>
        <v>240000</v>
      </c>
    </row>
    <row r="118" spans="1:5">
      <c r="A118" s="189" t="s">
        <v>1211</v>
      </c>
      <c r="B118" s="179" t="s">
        <v>2145</v>
      </c>
      <c r="C118" s="178">
        <f>SUMIF('תקציב 2014'!$H$37:$H$4550,Sheet1!A118,'תקציב 2014'!$N$37:$N$4550)</f>
        <v>1622327.39</v>
      </c>
      <c r="D118" s="178">
        <f>SUMIF('תקציב 2014'!$H$37:$H$4550,Sheet1!A118,'תקציב 2014'!$L$37:$L$4550)</f>
        <v>600000</v>
      </c>
      <c r="E118" s="178">
        <f>SUMIF('תקציב 2014'!$H$37:$H$4550,Sheet1!A118,'תקציב 2014'!$J$37:$J$4550)</f>
        <v>0</v>
      </c>
    </row>
    <row r="119" spans="1:5">
      <c r="A119" s="181" t="s">
        <v>1945</v>
      </c>
      <c r="B119" s="179" t="s">
        <v>1797</v>
      </c>
      <c r="C119" s="178">
        <f>SUMIF('תקציב 2014'!$H$37:$H$4550,Sheet1!A119,'תקציב 2014'!$N$37:$N$4550)</f>
        <v>13121.9</v>
      </c>
      <c r="D119" s="178">
        <f>SUMIF('תקציב 2014'!$H$37:$H$4550,Sheet1!A119,'תקציב 2014'!$L$37:$L$4550)</f>
        <v>0</v>
      </c>
      <c r="E119" s="178">
        <f>SUMIF('תקציב 2014'!$H$37:$H$4550,Sheet1!A119,'תקציב 2014'!$J$37:$J$4550)</f>
        <v>0</v>
      </c>
    </row>
    <row r="120" spans="1:5">
      <c r="A120" s="179" t="s">
        <v>967</v>
      </c>
      <c r="B120" s="178" t="s">
        <v>566</v>
      </c>
      <c r="C120" s="178">
        <f>SUMIF('תקציב 2014'!$H$37:$H$4550,Sheet1!A120,'תקציב 2014'!$N$37:$N$4550)</f>
        <v>306502</v>
      </c>
      <c r="D120" s="178">
        <f>SUMIF('תקציב 2014'!$H$37:$H$4550,Sheet1!A120,'תקציב 2014'!$L$37:$L$4550)</f>
        <v>310000</v>
      </c>
      <c r="E120" s="178">
        <f>SUMIF('תקציב 2014'!$H$37:$H$4550,Sheet1!A120,'תקציב 2014'!$J$37:$J$4550)</f>
        <v>330000</v>
      </c>
    </row>
    <row r="121" spans="1:5">
      <c r="A121" s="179" t="s">
        <v>1659</v>
      </c>
      <c r="B121" s="178" t="s">
        <v>657</v>
      </c>
      <c r="C121" s="178">
        <f>SUMIF('תקציב 2014'!$H$37:$H$4550,Sheet1!A121,'תקציב 2014'!$N$37:$N$4550)</f>
        <v>1992771</v>
      </c>
      <c r="D121" s="178">
        <f>SUMIF('תקציב 2014'!$H$37:$H$4550,Sheet1!A121,'תקציב 2014'!$L$37:$L$4550)</f>
        <v>2003000</v>
      </c>
      <c r="E121" s="178">
        <f>SUMIF('תקציב 2014'!$H$37:$H$4550,Sheet1!A121,'תקציב 2014'!$J$37:$J$4550)</f>
        <v>2200000</v>
      </c>
    </row>
    <row r="122" spans="1:5">
      <c r="A122" s="181" t="s">
        <v>1527</v>
      </c>
      <c r="B122" s="178" t="s">
        <v>1392</v>
      </c>
      <c r="C122" s="178">
        <f>SUMIF('תקציב 2014'!$H$37:$H$4550,Sheet1!A122,'תקציב 2014'!$N$37:$N$4550)</f>
        <v>412505.38</v>
      </c>
      <c r="D122" s="178">
        <f>SUMIF('תקציב 2014'!$H$37:$H$4550,Sheet1!A122,'תקציב 2014'!$L$37:$L$4550)</f>
        <v>425600</v>
      </c>
      <c r="E122" s="178">
        <f>SUMIF('תקציב 2014'!$H$37:$H$4550,Sheet1!A122,'תקציב 2014'!$J$37:$J$4550)</f>
        <v>405600</v>
      </c>
    </row>
    <row r="123" spans="1:5">
      <c r="A123" s="181" t="s">
        <v>1528</v>
      </c>
      <c r="B123" s="184" t="s">
        <v>1165</v>
      </c>
      <c r="C123" s="178">
        <f>SUMIF('תקציב 2014'!$H$37:$H$4550,Sheet1!A123,'תקציב 2014'!$N$37:$N$4550)</f>
        <v>20112383.440000005</v>
      </c>
      <c r="D123" s="178">
        <f>SUMIF('תקציב 2014'!$H$37:$H$4550,Sheet1!A123,'תקציב 2014'!$L$37:$L$4550)</f>
        <v>19859200</v>
      </c>
      <c r="E123" s="178">
        <f>SUMIF('תקציב 2014'!$H$37:$H$4550,Sheet1!A123,'תקציב 2014'!$J$37:$J$4550)</f>
        <v>19386200</v>
      </c>
    </row>
    <row r="124" spans="1:5">
      <c r="A124" s="188" t="s">
        <v>1190</v>
      </c>
      <c r="B124" s="178" t="s">
        <v>830</v>
      </c>
      <c r="C124" s="178">
        <f>SUMIF('תקציב 2014'!$H$37:$H$4550,Sheet1!A124,'תקציב 2014'!$N$37:$N$4550)</f>
        <v>3671471.27</v>
      </c>
      <c r="D124" s="178">
        <f>SUMIF('תקציב 2014'!$H$37:$H$4550,Sheet1!A124,'תקציב 2014'!$L$37:$L$4550)</f>
        <v>3539400</v>
      </c>
      <c r="E124" s="178">
        <f>SUMIF('תקציב 2014'!$H$37:$H$4550,Sheet1!A124,'תקציב 2014'!$J$37:$J$4550)</f>
        <v>3480100</v>
      </c>
    </row>
    <row r="125" spans="1:5">
      <c r="A125" s="179" t="s">
        <v>1531</v>
      </c>
      <c r="B125" s="179" t="s">
        <v>224</v>
      </c>
      <c r="C125" s="178">
        <f>SUMIF('תקציב 2014'!$H$37:$H$4550,Sheet1!A125,'תקציב 2014'!$N$37:$N$4550)</f>
        <v>2169183.6999999997</v>
      </c>
      <c r="D125" s="178">
        <f>SUMIF('תקציב 2014'!$H$37:$H$4550,Sheet1!A125,'תקציב 2014'!$L$37:$L$4550)</f>
        <v>1950800</v>
      </c>
      <c r="E125" s="178">
        <f>SUMIF('תקציב 2014'!$H$37:$H$4550,Sheet1!A125,'תקציב 2014'!$J$37:$J$4550)</f>
        <v>2460400</v>
      </c>
    </row>
    <row r="126" spans="1:5">
      <c r="A126" s="181" t="s">
        <v>1184</v>
      </c>
      <c r="B126" s="179" t="s">
        <v>1564</v>
      </c>
      <c r="C126" s="178">
        <f>SUMIF('תקציב 2014'!$H$37:$H$4550,Sheet1!A126,'תקציב 2014'!$N$37:$N$4550)</f>
        <v>1155531.92</v>
      </c>
      <c r="D126" s="178">
        <f>SUMIF('תקציב 2014'!$H$37:$H$4550,Sheet1!A126,'תקציב 2014'!$L$37:$L$4550)</f>
        <v>1124700</v>
      </c>
      <c r="E126" s="178">
        <f>SUMIF('תקציב 2014'!$H$37:$H$4550,Sheet1!A126,'תקציב 2014'!$J$37:$J$4550)</f>
        <v>1377600</v>
      </c>
    </row>
    <row r="127" spans="1:5">
      <c r="A127" s="179" t="s">
        <v>1185</v>
      </c>
      <c r="B127" s="179" t="s">
        <v>828</v>
      </c>
      <c r="C127" s="178">
        <f>SUMIF('תקציב 2014'!$H$37:$H$4550,Sheet1!A127,'תקציב 2014'!$N$37:$N$4550)</f>
        <v>1072557.8999999999</v>
      </c>
      <c r="D127" s="178">
        <f>SUMIF('תקציב 2014'!$H$37:$H$4550,Sheet1!A127,'תקציב 2014'!$L$37:$L$4550)</f>
        <v>1258400</v>
      </c>
      <c r="E127" s="178">
        <f>SUMIF('תקציב 2014'!$H$37:$H$4550,Sheet1!A127,'תקציב 2014'!$J$37:$J$4550)</f>
        <v>1025800</v>
      </c>
    </row>
    <row r="128" spans="1:5">
      <c r="A128" s="181" t="s">
        <v>1186</v>
      </c>
      <c r="B128" s="178" t="s">
        <v>673</v>
      </c>
      <c r="C128" s="178">
        <f>SUMIF('תקציב 2014'!$H$37:$H$4550,Sheet1!A128,'תקציב 2014'!$N$37:$N$4550)</f>
        <v>439053.13</v>
      </c>
      <c r="D128" s="178">
        <f>SUMIF('תקציב 2014'!$H$37:$H$4550,Sheet1!A128,'תקציב 2014'!$L$37:$L$4550)</f>
        <v>547500</v>
      </c>
      <c r="E128" s="178">
        <f>SUMIF('תקציב 2014'!$H$37:$H$4550,Sheet1!A128,'תקציב 2014'!$J$37:$J$4550)</f>
        <v>464500</v>
      </c>
    </row>
    <row r="129" spans="1:5">
      <c r="A129" s="181" t="s">
        <v>1904</v>
      </c>
      <c r="B129" s="179" t="s">
        <v>122</v>
      </c>
      <c r="C129" s="178">
        <f>SUMIF('תקציב 2014'!$H$37:$H$4550,Sheet1!A129,'תקציב 2014'!$N$37:$N$4550)</f>
        <v>950654.77</v>
      </c>
      <c r="D129" s="178">
        <f>SUMIF('תקציב 2014'!$H$37:$H$4550,Sheet1!A129,'תקציב 2014'!$L$37:$L$4550)</f>
        <v>1042800</v>
      </c>
      <c r="E129" s="178">
        <f>SUMIF('תקציב 2014'!$H$37:$H$4550,Sheet1!A129,'תקציב 2014'!$J$37:$J$4550)</f>
        <v>1195400</v>
      </c>
    </row>
    <row r="130" spans="1:5">
      <c r="A130" s="181" t="s">
        <v>1187</v>
      </c>
      <c r="B130" s="179" t="s">
        <v>1633</v>
      </c>
      <c r="C130" s="178">
        <f>SUMIF('תקציב 2014'!$H$37:$H$4550,Sheet1!A130,'תקציב 2014'!$N$37:$N$4550)</f>
        <v>148859.66999999998</v>
      </c>
      <c r="D130" s="178">
        <f>SUMIF('תקציב 2014'!$H$37:$H$4550,Sheet1!A130,'תקציב 2014'!$L$37:$L$4550)</f>
        <v>174000</v>
      </c>
      <c r="E130" s="178">
        <f>SUMIF('תקציב 2014'!$H$37:$H$4550,Sheet1!A130,'תקציב 2014'!$J$37:$J$4550)</f>
        <v>147900</v>
      </c>
    </row>
    <row r="131" spans="1:5">
      <c r="A131" s="181" t="s">
        <v>1188</v>
      </c>
      <c r="B131" s="179" t="s">
        <v>674</v>
      </c>
      <c r="C131" s="178">
        <f>SUMIF('תקציב 2014'!$H$37:$H$4550,Sheet1!A131,'תקציב 2014'!$N$37:$N$4550)</f>
        <v>175440.5</v>
      </c>
      <c r="D131" s="178">
        <f>SUMIF('תקציב 2014'!$H$37:$H$4550,Sheet1!A131,'תקציב 2014'!$L$37:$L$4550)</f>
        <v>229700</v>
      </c>
      <c r="E131" s="178">
        <f>SUMIF('תקציב 2014'!$H$37:$H$4550,Sheet1!A131,'תקציב 2014'!$J$37:$J$4550)</f>
        <v>117100</v>
      </c>
    </row>
    <row r="132" spans="1:5">
      <c r="A132" s="182" t="s">
        <v>716</v>
      </c>
      <c r="B132" s="178" t="s">
        <v>1988</v>
      </c>
      <c r="C132" s="178">
        <f>SUMIF('תקציב 2014'!$H$37:$H$4550,Sheet1!A132,'תקציב 2014'!$N$37:$N$4550)</f>
        <v>18648.900000000001</v>
      </c>
      <c r="D132" s="178">
        <f>SUMIF('תקציב 2014'!$H$37:$H$4550,Sheet1!A132,'תקציב 2014'!$L$37:$L$4550)</f>
        <v>19200</v>
      </c>
      <c r="E132" s="178">
        <f>SUMIF('תקציב 2014'!$H$37:$H$4550,Sheet1!A132,'תקציב 2014'!$J$37:$J$4550)</f>
        <v>13300</v>
      </c>
    </row>
    <row r="133" spans="1:5">
      <c r="A133" s="179" t="s">
        <v>2107</v>
      </c>
      <c r="B133" s="179" t="s">
        <v>220</v>
      </c>
      <c r="C133" s="178">
        <f>SUMIF('תקציב 2014'!$H$37:$H$4550,Sheet1!A133,'תקציב 2014'!$N$37:$N$4550)</f>
        <v>28566811</v>
      </c>
      <c r="D133" s="178">
        <f>SUMIF('תקציב 2014'!$H$37:$H$4550,Sheet1!A133,'תקציב 2014'!$L$37:$L$4550)</f>
        <v>33700000</v>
      </c>
      <c r="E133" s="178">
        <f>SUMIF('תקציב 2014'!$H$37:$H$4550,Sheet1!A133,'תקציב 2014'!$J$37:$J$4550)</f>
        <v>33700000</v>
      </c>
    </row>
    <row r="134" spans="1:5">
      <c r="A134" s="179" t="s">
        <v>2108</v>
      </c>
      <c r="B134" s="179" t="s">
        <v>312</v>
      </c>
      <c r="C134" s="178">
        <f>SUMIF('תקציב 2014'!$H$37:$H$4550,Sheet1!A134,'תקציב 2014'!$N$37:$N$4550)</f>
        <v>320309</v>
      </c>
      <c r="D134" s="178">
        <f>SUMIF('תקציב 2014'!$H$37:$H$4550,Sheet1!A134,'תקציב 2014'!$L$37:$L$4550)</f>
        <v>800000</v>
      </c>
      <c r="E134" s="178">
        <f>SUMIF('תקציב 2014'!$H$37:$H$4550,Sheet1!A134,'תקציב 2014'!$J$37:$J$4550)</f>
        <v>800000</v>
      </c>
    </row>
    <row r="135" spans="1:5">
      <c r="A135" s="179" t="s">
        <v>1300</v>
      </c>
      <c r="B135" s="179" t="s">
        <v>620</v>
      </c>
      <c r="C135" s="178">
        <f>SUMIF('תקציב 2014'!$H$37:$H$4550,Sheet1!A135,'תקציב 2014'!$N$37:$N$4550)</f>
        <v>891979</v>
      </c>
      <c r="D135" s="178">
        <f>SUMIF('תקציב 2014'!$H$37:$H$4550,Sheet1!A135,'תקציב 2014'!$L$37:$L$4550)</f>
        <v>1000000</v>
      </c>
      <c r="E135" s="178">
        <f>SUMIF('תקציב 2014'!$H$37:$H$4550,Sheet1!A135,'תקציב 2014'!$J$37:$J$4550)</f>
        <v>1000000</v>
      </c>
    </row>
    <row r="136" spans="1:5">
      <c r="A136" s="179" t="s">
        <v>1110</v>
      </c>
      <c r="B136" s="179" t="s">
        <v>1679</v>
      </c>
      <c r="C136" s="178">
        <f>SUMIF('תקציב 2014'!$H$37:$H$4550,Sheet1!A136,'תקציב 2014'!$N$37:$N$4550)</f>
        <v>116891.68000000001</v>
      </c>
      <c r="D136" s="178">
        <f>SUMIF('תקציב 2014'!$H$37:$H$4550,Sheet1!A136,'תקציב 2014'!$L$37:$L$4550)</f>
        <v>973600</v>
      </c>
      <c r="E136" s="178">
        <f>SUMIF('תקציב 2014'!$H$37:$H$4550,Sheet1!A136,'תקציב 2014'!$J$37:$J$4550)</f>
        <v>1188600</v>
      </c>
    </row>
    <row r="137" spans="1:5">
      <c r="A137" s="179" t="s">
        <v>1733</v>
      </c>
      <c r="B137" s="179" t="s">
        <v>652</v>
      </c>
      <c r="C137" s="178">
        <f>SUMIF('תקציב 2014'!$H$37:$H$4550,Sheet1!A137,'תקציב 2014'!$N$37:$N$4550)</f>
        <v>33785.360000000001</v>
      </c>
      <c r="D137" s="178">
        <f>SUMIF('תקציב 2014'!$H$37:$H$4550,Sheet1!A137,'תקציב 2014'!$L$37:$L$4550)</f>
        <v>50700</v>
      </c>
      <c r="E137" s="178">
        <f>SUMIF('תקציב 2014'!$H$37:$H$4550,Sheet1!A137,'תקציב 2014'!$J$37:$J$4550)</f>
        <v>31000</v>
      </c>
    </row>
    <row r="138" spans="1:5">
      <c r="A138" s="179" t="s">
        <v>1767</v>
      </c>
      <c r="B138" s="179" t="s">
        <v>2132</v>
      </c>
      <c r="C138" s="178">
        <f>SUMIF('תקציב 2014'!$H$37:$H$4550,Sheet1!A138,'תקציב 2014'!$N$37:$N$4550)</f>
        <v>452750</v>
      </c>
      <c r="D138" s="178">
        <f>SUMIF('תקציב 2014'!$H$37:$H$4550,Sheet1!A138,'תקציב 2014'!$L$37:$L$4550)</f>
        <v>454000</v>
      </c>
      <c r="E138" s="178">
        <f>SUMIF('תקציב 2014'!$H$37:$H$4550,Sheet1!A138,'תקציב 2014'!$J$37:$J$4550)</f>
        <v>454000</v>
      </c>
    </row>
    <row r="139" spans="1:5">
      <c r="A139" s="188" t="s">
        <v>1734</v>
      </c>
      <c r="B139" s="178" t="s">
        <v>1498</v>
      </c>
      <c r="C139" s="178">
        <f>SUMIF('תקציב 2014'!$H$37:$H$4550,Sheet1!A139,'תקציב 2014'!$N$37:$N$4550)</f>
        <v>403212.32999999996</v>
      </c>
      <c r="D139" s="178">
        <f>SUMIF('תקציב 2014'!$H$37:$H$4550,Sheet1!A139,'תקציב 2014'!$L$37:$L$4550)</f>
        <v>405300</v>
      </c>
      <c r="E139" s="178">
        <f>SUMIF('תקציב 2014'!$H$37:$H$4550,Sheet1!A139,'תקציב 2014'!$J$37:$J$4550)</f>
        <v>404500</v>
      </c>
    </row>
    <row r="140" spans="1:5">
      <c r="A140" s="181" t="s">
        <v>1258</v>
      </c>
      <c r="B140" s="178" t="s">
        <v>897</v>
      </c>
      <c r="C140" s="178">
        <f>SUMIF('תקציב 2014'!$H$37:$H$4550,Sheet1!A140,'תקציב 2014'!$N$37:$N$4550)</f>
        <v>4016122.74</v>
      </c>
      <c r="D140" s="178">
        <f>SUMIF('תקציב 2014'!$H$37:$H$4550,Sheet1!A140,'תקציב 2014'!$L$37:$L$4550)</f>
        <v>5290000</v>
      </c>
      <c r="E140" s="178">
        <f>SUMIF('תקציב 2014'!$H$37:$H$4550,Sheet1!A140,'תקציב 2014'!$J$37:$J$4550)</f>
        <v>6015000</v>
      </c>
    </row>
    <row r="141" spans="1:5">
      <c r="A141" s="190" t="s">
        <v>1259</v>
      </c>
      <c r="B141" s="178" t="s">
        <v>1096</v>
      </c>
      <c r="C141" s="178">
        <f>SUMIF('תקציב 2014'!$H$37:$H$4550,Sheet1!A141,'תקציב 2014'!$N$37:$N$4550)</f>
        <v>401411.83</v>
      </c>
      <c r="D141" s="178">
        <f>SUMIF('תקציב 2014'!$H$37:$H$4550,Sheet1!A141,'תקציב 2014'!$L$37:$L$4550)</f>
        <v>250000</v>
      </c>
      <c r="E141" s="178">
        <f>SUMIF('תקציב 2014'!$H$37:$H$4550,Sheet1!A141,'תקציב 2014'!$J$37:$J$4550)</f>
        <v>500000</v>
      </c>
    </row>
    <row r="142" spans="1:5">
      <c r="A142" s="190" t="s">
        <v>770</v>
      </c>
      <c r="B142" s="178" t="s">
        <v>214</v>
      </c>
      <c r="C142" s="178">
        <f>SUMIF('תקציב 2014'!$H$37:$H$4550,Sheet1!A142,'תקציב 2014'!$N$37:$N$4550)</f>
        <v>143350.28</v>
      </c>
      <c r="D142" s="178">
        <f>SUMIF('תקציב 2014'!$H$37:$H$4550,Sheet1!A142,'תקציב 2014'!$L$37:$L$4550)</f>
        <v>0</v>
      </c>
      <c r="E142" s="178">
        <f>SUMIF('תקציב 2014'!$H$37:$H$4550,Sheet1!A142,'תקציב 2014'!$J$37:$J$4550)</f>
        <v>0</v>
      </c>
    </row>
    <row r="143" spans="1:5">
      <c r="A143" s="179" t="s">
        <v>1212</v>
      </c>
      <c r="B143" s="179" t="s">
        <v>508</v>
      </c>
      <c r="C143" s="178">
        <f>SUMIF('תקציב 2014'!$H$37:$H$4550,Sheet1!A143,'תקציב 2014'!$N$37:$N$4550)</f>
        <v>1397182.01</v>
      </c>
      <c r="D143" s="178">
        <f>SUMIF('תקציב 2014'!$H$37:$H$4550,Sheet1!A143,'תקציב 2014'!$L$37:$L$4550)</f>
        <v>1593000</v>
      </c>
      <c r="E143" s="178">
        <f>SUMIF('תקציב 2014'!$H$37:$H$4550,Sheet1!A143,'תקציב 2014'!$J$37:$J$4550)</f>
        <v>1525000</v>
      </c>
    </row>
    <row r="144" spans="1:5">
      <c r="A144" s="179" t="s">
        <v>1221</v>
      </c>
      <c r="B144" s="179" t="s">
        <v>757</v>
      </c>
      <c r="C144" s="178">
        <f>SUMIF('תקציב 2014'!$H$37:$H$4550,Sheet1!A144,'תקציב 2014'!$N$37:$N$4550)</f>
        <v>459892.49</v>
      </c>
      <c r="D144" s="178">
        <f>SUMIF('תקציב 2014'!$H$37:$H$4550,Sheet1!A144,'תקציב 2014'!$L$37:$L$4550)</f>
        <v>408000</v>
      </c>
      <c r="E144" s="178">
        <f>SUMIF('תקציב 2014'!$H$37:$H$4550,Sheet1!A144,'תקציב 2014'!$J$37:$J$4550)</f>
        <v>375000</v>
      </c>
    </row>
    <row r="145" spans="1:5">
      <c r="A145" s="181" t="s">
        <v>1213</v>
      </c>
      <c r="B145" s="179" t="s">
        <v>503</v>
      </c>
      <c r="C145" s="178">
        <f>SUMIF('תקציב 2014'!$H$37:$H$4550,Sheet1!A145,'תקציב 2014'!$N$37:$N$4550)</f>
        <v>514038.96</v>
      </c>
      <c r="D145" s="178">
        <f>SUMIF('תקציב 2014'!$H$37:$H$4550,Sheet1!A145,'תקציב 2014'!$L$37:$L$4550)</f>
        <v>420000</v>
      </c>
      <c r="E145" s="178">
        <f>SUMIF('תקציב 2014'!$H$37:$H$4550,Sheet1!A145,'תקציב 2014'!$J$37:$J$4550)</f>
        <v>570000</v>
      </c>
    </row>
    <row r="146" spans="1:5">
      <c r="A146" s="181" t="s">
        <v>1225</v>
      </c>
      <c r="B146" s="179" t="s">
        <v>792</v>
      </c>
      <c r="C146" s="178">
        <f>SUMIF('תקציב 2014'!$H$37:$H$4550,Sheet1!A146,'תקציב 2014'!$N$37:$N$4550)</f>
        <v>500350.33999999997</v>
      </c>
      <c r="D146" s="178">
        <f>SUMIF('תקציב 2014'!$H$37:$H$4550,Sheet1!A146,'תקציב 2014'!$L$37:$L$4550)</f>
        <v>570200</v>
      </c>
      <c r="E146" s="178">
        <f>SUMIF('תקציב 2014'!$H$37:$H$4550,Sheet1!A146,'תקציב 2014'!$J$37:$J$4550)</f>
        <v>900000</v>
      </c>
    </row>
    <row r="147" spans="1:5">
      <c r="A147" s="181" t="s">
        <v>2100</v>
      </c>
      <c r="B147" s="179" t="s">
        <v>2134</v>
      </c>
      <c r="C147" s="178">
        <f>SUMIF('תקציב 2014'!$H$37:$H$4550,Sheet1!A147,'תקציב 2014'!$N$37:$N$4550)</f>
        <v>290512.93</v>
      </c>
      <c r="D147" s="178">
        <f>SUMIF('תקציב 2014'!$H$37:$H$4550,Sheet1!A147,'תקציב 2014'!$L$37:$L$4550)</f>
        <v>320000</v>
      </c>
      <c r="E147" s="178">
        <f>SUMIF('תקציב 2014'!$H$37:$H$4550,Sheet1!A147,'תקציב 2014'!$J$37:$J$4550)</f>
        <v>360000</v>
      </c>
    </row>
    <row r="148" spans="1:5">
      <c r="A148" s="181" t="s">
        <v>2101</v>
      </c>
      <c r="B148" s="179" t="s">
        <v>2135</v>
      </c>
      <c r="C148" s="178">
        <f>SUMIF('תקציב 2014'!$H$37:$H$4550,Sheet1!A148,'תקציב 2014'!$N$37:$N$4550)</f>
        <v>0</v>
      </c>
      <c r="D148" s="178">
        <f>SUMIF('תקציב 2014'!$H$37:$H$4550,Sheet1!A148,'תקציב 2014'!$L$37:$L$4550)</f>
        <v>2407000</v>
      </c>
      <c r="E148" s="178">
        <f>SUMIF('תקציב 2014'!$H$37:$H$4550,Sheet1!A148,'תקציב 2014'!$J$37:$J$4550)</f>
        <v>2000000</v>
      </c>
    </row>
    <row r="149" spans="1:5">
      <c r="A149" s="188" t="s">
        <v>2102</v>
      </c>
      <c r="B149" s="178" t="s">
        <v>210</v>
      </c>
      <c r="C149" s="178">
        <f>SUMIF('תקציב 2014'!$H$37:$H$4550,Sheet1!A149,'תקציב 2014'!$N$37:$N$4550)</f>
        <v>384969.86</v>
      </c>
      <c r="D149" s="178">
        <f>SUMIF('תקציב 2014'!$H$37:$H$4550,Sheet1!A149,'תקציב 2014'!$L$37:$L$4550)</f>
        <v>900000</v>
      </c>
      <c r="E149" s="178">
        <f>SUMIF('תקציב 2014'!$H$37:$H$4550,Sheet1!A149,'תקציב 2014'!$J$37:$J$4550)</f>
        <v>404200</v>
      </c>
    </row>
    <row r="150" spans="1:5">
      <c r="A150" s="181" t="s">
        <v>1257</v>
      </c>
      <c r="B150" s="179" t="s">
        <v>110</v>
      </c>
      <c r="C150" s="178">
        <f>SUMIF('תקציב 2014'!$H$37:$H$4550,Sheet1!A150,'תקציב 2014'!$N$37:$N$4550)</f>
        <v>8595</v>
      </c>
      <c r="D150" s="178">
        <f>SUMIF('תקציב 2014'!$H$37:$H$4550,Sheet1!A150,'תקציב 2014'!$L$37:$L$4550)</f>
        <v>8000</v>
      </c>
      <c r="E150" s="178">
        <f>SUMIF('תקציב 2014'!$H$37:$H$4550,Sheet1!A150,'תקציב 2014'!$J$37:$J$4550)</f>
        <v>8000</v>
      </c>
    </row>
    <row r="151" spans="1:5">
      <c r="A151" s="181" t="s">
        <v>2103</v>
      </c>
      <c r="B151" s="179" t="s">
        <v>1655</v>
      </c>
      <c r="C151" s="178">
        <f>SUMIF('תקציב 2014'!$H$37:$H$4550,Sheet1!A151,'תקציב 2014'!$N$37:$N$4550)</f>
        <v>651249.05000000005</v>
      </c>
      <c r="D151" s="178">
        <f>SUMIF('תקציב 2014'!$H$37:$H$4550,Sheet1!A151,'תקציב 2014'!$L$37:$L$4550)</f>
        <v>1130000</v>
      </c>
      <c r="E151" s="178">
        <f>SUMIF('תקציב 2014'!$H$37:$H$4550,Sheet1!A151,'תקציב 2014'!$J$37:$J$4550)</f>
        <v>1000000</v>
      </c>
    </row>
    <row r="152" spans="1:5">
      <c r="A152" s="181" t="s">
        <v>641</v>
      </c>
      <c r="B152" s="178" t="s">
        <v>666</v>
      </c>
      <c r="C152" s="178">
        <f>SUMIF('תקציב 2014'!$H$37:$H$4550,Sheet1!A152,'תקציב 2014'!$N$37:$N$4550)</f>
        <v>171535.76</v>
      </c>
      <c r="D152" s="178">
        <f>SUMIF('תקציב 2014'!$H$37:$H$4550,Sheet1!A152,'תקציב 2014'!$L$37:$L$4550)</f>
        <v>144000</v>
      </c>
      <c r="E152" s="178">
        <f>SUMIF('תקציב 2014'!$H$37:$H$4550,Sheet1!A152,'תקציב 2014'!$J$37:$J$4550)</f>
        <v>144000</v>
      </c>
    </row>
    <row r="153" spans="1:5">
      <c r="A153" s="179" t="s">
        <v>1317</v>
      </c>
      <c r="B153" s="178" t="s">
        <v>1353</v>
      </c>
      <c r="C153" s="178">
        <f>SUMIF('תקציב 2014'!$H$37:$H$4550,Sheet1!A153,'תקציב 2014'!$N$37:$N$4550)</f>
        <v>2725077.4</v>
      </c>
      <c r="D153" s="178">
        <f>SUMIF('תקציב 2014'!$H$37:$H$4550,Sheet1!A153,'תקציב 2014'!$L$37:$L$4550)</f>
        <v>2774000</v>
      </c>
      <c r="E153" s="178">
        <f>SUMIF('תקציב 2014'!$H$37:$H$4550,Sheet1!A153,'תקציב 2014'!$J$37:$J$4550)</f>
        <v>2860700</v>
      </c>
    </row>
    <row r="154" spans="1:5">
      <c r="A154" s="181" t="s">
        <v>1318</v>
      </c>
      <c r="B154" s="178" t="s">
        <v>1369</v>
      </c>
      <c r="C154" s="178">
        <f>SUMIF('תקציב 2014'!$H$37:$H$4550,Sheet1!A154,'תקציב 2014'!$N$37:$N$4550)</f>
        <v>353212.71</v>
      </c>
      <c r="D154" s="178">
        <f>SUMIF('תקציב 2014'!$H$37:$H$4550,Sheet1!A154,'תקציב 2014'!$L$37:$L$4550)</f>
        <v>360000</v>
      </c>
      <c r="E154" s="178">
        <f>SUMIF('תקציב 2014'!$H$37:$H$4550,Sheet1!A154,'תקציב 2014'!$J$37:$J$4550)</f>
        <v>360000</v>
      </c>
    </row>
    <row r="155" spans="1:5">
      <c r="A155" s="188" t="s">
        <v>694</v>
      </c>
      <c r="B155" s="178" t="s">
        <v>306</v>
      </c>
      <c r="C155" s="178">
        <f>SUMIF('תקציב 2014'!$H$37:$H$4550,Sheet1!A155,'תקציב 2014'!$N$37:$N$4550)</f>
        <v>2474662.62</v>
      </c>
      <c r="D155" s="178">
        <f>SUMIF('תקציב 2014'!$H$37:$H$4550,Sheet1!A155,'תקציב 2014'!$L$37:$L$4550)</f>
        <v>2485000</v>
      </c>
      <c r="E155" s="178">
        <f>SUMIF('תקציב 2014'!$H$37:$H$4550,Sheet1!A155,'תקציב 2014'!$J$37:$J$4550)</f>
        <v>2400000</v>
      </c>
    </row>
    <row r="156" spans="1:5">
      <c r="A156" s="188" t="s">
        <v>695</v>
      </c>
      <c r="B156" s="178" t="s">
        <v>1089</v>
      </c>
      <c r="C156" s="178">
        <f>SUMIF('תקציב 2014'!$H$37:$H$4550,Sheet1!A156,'תקציב 2014'!$N$37:$N$4550)</f>
        <v>565003.55000000005</v>
      </c>
      <c r="D156" s="178">
        <f>SUMIF('תקציב 2014'!$H$37:$H$4550,Sheet1!A156,'תקציב 2014'!$L$37:$L$4550)</f>
        <v>600000</v>
      </c>
      <c r="E156" s="178">
        <f>SUMIF('תקציב 2014'!$H$37:$H$4550,Sheet1!A156,'תקציב 2014'!$J$37:$J$4550)</f>
        <v>400000</v>
      </c>
    </row>
    <row r="157" spans="1:5">
      <c r="A157" s="181" t="s">
        <v>696</v>
      </c>
      <c r="B157" s="178" t="s">
        <v>1355</v>
      </c>
      <c r="C157" s="178">
        <f>SUMIF('תקציב 2014'!$H$37:$H$4550,Sheet1!A157,'תקציב 2014'!$N$37:$N$4550)</f>
        <v>14337.07</v>
      </c>
      <c r="D157" s="178">
        <f>SUMIF('תקציב 2014'!$H$37:$H$4550,Sheet1!A157,'תקציב 2014'!$L$37:$L$4550)</f>
        <v>12500</v>
      </c>
      <c r="E157" s="178">
        <f>SUMIF('תקציב 2014'!$H$37:$H$4550,Sheet1!A157,'תקציב 2014'!$J$37:$J$4550)</f>
        <v>15100</v>
      </c>
    </row>
    <row r="158" spans="1:5">
      <c r="A158" s="181" t="s">
        <v>697</v>
      </c>
      <c r="B158" s="178" t="s">
        <v>1090</v>
      </c>
      <c r="C158" s="178">
        <f>SUMIF('תקציב 2014'!$H$37:$H$4550,Sheet1!A158,'תקציב 2014'!$N$37:$N$4550)</f>
        <v>29445.62</v>
      </c>
      <c r="D158" s="178">
        <f>SUMIF('תקציב 2014'!$H$37:$H$4550,Sheet1!A158,'תקציב 2014'!$L$37:$L$4550)</f>
        <v>32000</v>
      </c>
      <c r="E158" s="178">
        <f>SUMIF('תקציב 2014'!$H$37:$H$4550,Sheet1!A158,'תקציב 2014'!$J$37:$J$4550)</f>
        <v>31200</v>
      </c>
    </row>
    <row r="159" spans="1:5">
      <c r="A159" s="181" t="s">
        <v>698</v>
      </c>
      <c r="B159" s="178" t="s">
        <v>1026</v>
      </c>
      <c r="C159" s="178">
        <f>SUMIF('תקציב 2014'!$H$37:$H$4550,Sheet1!A159,'תקציב 2014'!$N$37:$N$4550)</f>
        <v>254291.17</v>
      </c>
      <c r="D159" s="178">
        <f>SUMIF('תקציב 2014'!$H$37:$H$4550,Sheet1!A159,'תקציב 2014'!$L$37:$L$4550)</f>
        <v>192000</v>
      </c>
      <c r="E159" s="178">
        <f>SUMIF('תקציב 2014'!$H$37:$H$4550,Sheet1!A159,'תקציב 2014'!$J$37:$J$4550)</f>
        <v>260000</v>
      </c>
    </row>
    <row r="160" spans="1:5">
      <c r="A160" s="181" t="s">
        <v>699</v>
      </c>
      <c r="B160" s="178" t="s">
        <v>1358</v>
      </c>
      <c r="C160" s="178">
        <f>SUMIF('תקציב 2014'!$H$37:$H$4550,Sheet1!A160,'תקציב 2014'!$N$37:$N$4550)</f>
        <v>19449.240000000002</v>
      </c>
      <c r="D160" s="178">
        <f>SUMIF('תקציב 2014'!$H$37:$H$4550,Sheet1!A160,'תקציב 2014'!$L$37:$L$4550)</f>
        <v>15000</v>
      </c>
      <c r="E160" s="178">
        <f>SUMIF('תקציב 2014'!$H$37:$H$4550,Sheet1!A160,'תקציב 2014'!$J$37:$J$4550)</f>
        <v>15000</v>
      </c>
    </row>
    <row r="161" spans="1:5">
      <c r="A161" s="181" t="s">
        <v>1534</v>
      </c>
      <c r="B161" s="178" t="s">
        <v>1091</v>
      </c>
      <c r="C161" s="178">
        <f>SUMIF('תקציב 2014'!$H$37:$H$4550,Sheet1!A161,'תקציב 2014'!$N$37:$N$4550)</f>
        <v>188566.66</v>
      </c>
      <c r="D161" s="178">
        <f>SUMIF('תקציב 2014'!$H$37:$H$4550,Sheet1!A161,'תקציב 2014'!$L$37:$L$4550)</f>
        <v>280000</v>
      </c>
      <c r="E161" s="178">
        <f>SUMIF('תקציב 2014'!$H$37:$H$4550,Sheet1!A161,'תקציב 2014'!$J$37:$J$4550)</f>
        <v>300000</v>
      </c>
    </row>
    <row r="162" spans="1:5">
      <c r="A162" s="181" t="s">
        <v>700</v>
      </c>
      <c r="B162" s="178" t="s">
        <v>1361</v>
      </c>
      <c r="C162" s="178">
        <f>SUMIF('תקציב 2014'!$H$37:$H$4550,Sheet1!A162,'תקציב 2014'!$N$37:$N$4550)</f>
        <v>58734.94</v>
      </c>
      <c r="D162" s="178">
        <f>SUMIF('תקציב 2014'!$H$37:$H$4550,Sheet1!A162,'תקציב 2014'!$L$37:$L$4550)</f>
        <v>60000</v>
      </c>
      <c r="E162" s="178">
        <f>SUMIF('תקציב 2014'!$H$37:$H$4550,Sheet1!A162,'תקציב 2014'!$J$37:$J$4550)</f>
        <v>59300</v>
      </c>
    </row>
    <row r="163" spans="1:5">
      <c r="A163" s="181" t="s">
        <v>701</v>
      </c>
      <c r="B163" s="178" t="s">
        <v>648</v>
      </c>
      <c r="C163" s="178">
        <f>SUMIF('תקציב 2014'!$H$37:$H$4550,Sheet1!A163,'תקציב 2014'!$N$37:$N$4550)</f>
        <v>4125.13</v>
      </c>
      <c r="D163" s="178">
        <f>SUMIF('תקציב 2014'!$H$37:$H$4550,Sheet1!A163,'תקציב 2014'!$L$37:$L$4550)</f>
        <v>4400</v>
      </c>
      <c r="E163" s="178">
        <f>SUMIF('תקציב 2014'!$H$37:$H$4550,Sheet1!A163,'תקציב 2014'!$J$37:$J$4550)</f>
        <v>4400</v>
      </c>
    </row>
    <row r="164" spans="1:5">
      <c r="A164" s="181" t="s">
        <v>702</v>
      </c>
      <c r="B164" s="178" t="s">
        <v>1364</v>
      </c>
      <c r="C164" s="178">
        <f>SUMIF('תקציב 2014'!$H$37:$H$4550,Sheet1!A164,'תקציב 2014'!$N$37:$N$4550)</f>
        <v>10725.35</v>
      </c>
      <c r="D164" s="178">
        <f>SUMIF('תקציב 2014'!$H$37:$H$4550,Sheet1!A164,'תקציב 2014'!$L$37:$L$4550)</f>
        <v>11300</v>
      </c>
      <c r="E164" s="178">
        <f>SUMIF('תקציב 2014'!$H$37:$H$4550,Sheet1!A164,'תקציב 2014'!$J$37:$J$4550)</f>
        <v>11300</v>
      </c>
    </row>
    <row r="165" spans="1:5">
      <c r="A165" s="179" t="s">
        <v>953</v>
      </c>
      <c r="B165" s="178" t="s">
        <v>1092</v>
      </c>
      <c r="C165" s="178">
        <f>SUMIF('תקציב 2014'!$H$37:$H$4550,Sheet1!A165,'תקציב 2014'!$N$37:$N$4550)</f>
        <v>2550</v>
      </c>
      <c r="D165" s="178">
        <f>SUMIF('תקציב 2014'!$H$37:$H$4550,Sheet1!A165,'תקציב 2014'!$L$37:$L$4550)</f>
        <v>50000</v>
      </c>
      <c r="E165" s="178">
        <f>SUMIF('תקציב 2014'!$H$37:$H$4550,Sheet1!A165,'תקציב 2014'!$J$37:$J$4550)</f>
        <v>30000</v>
      </c>
    </row>
    <row r="166" spans="1:5">
      <c r="A166" s="181" t="s">
        <v>954</v>
      </c>
      <c r="B166" s="178" t="s">
        <v>1093</v>
      </c>
      <c r="C166" s="178">
        <f>SUMIF('תקציב 2014'!$H$37:$H$4550,Sheet1!A166,'תקציב 2014'!$N$37:$N$4550)</f>
        <v>76396.23</v>
      </c>
      <c r="D166" s="178">
        <f>SUMIF('תקציב 2014'!$H$37:$H$4550,Sheet1!A166,'תקציב 2014'!$L$37:$L$4550)</f>
        <v>160000</v>
      </c>
      <c r="E166" s="178">
        <f>SUMIF('תקציב 2014'!$H$37:$H$4550,Sheet1!A166,'תקציב 2014'!$J$37:$J$4550)</f>
        <v>100000</v>
      </c>
    </row>
    <row r="167" spans="1:5">
      <c r="A167" s="179" t="s">
        <v>955</v>
      </c>
      <c r="B167" s="178" t="s">
        <v>1094</v>
      </c>
      <c r="C167" s="178">
        <f>SUMIF('תקציב 2014'!$H$37:$H$4550,Sheet1!A167,'תקציב 2014'!$N$37:$N$4550)</f>
        <v>474704.56</v>
      </c>
      <c r="D167" s="178">
        <f>SUMIF('תקציב 2014'!$H$37:$H$4550,Sheet1!A167,'תקציב 2014'!$L$37:$L$4550)</f>
        <v>499500</v>
      </c>
      <c r="E167" s="178">
        <f>SUMIF('תקציב 2014'!$H$37:$H$4550,Sheet1!A167,'תקציב 2014'!$J$37:$J$4550)</f>
        <v>499500</v>
      </c>
    </row>
    <row r="168" spans="1:5">
      <c r="A168" s="179" t="s">
        <v>956</v>
      </c>
      <c r="B168" s="178" t="s">
        <v>671</v>
      </c>
      <c r="C168" s="178">
        <f>SUMIF('תקציב 2014'!$H$37:$H$4550,Sheet1!A168,'תקציב 2014'!$N$37:$N$4550)</f>
        <v>383552.42</v>
      </c>
      <c r="D168" s="178">
        <f>SUMIF('תקציב 2014'!$H$37:$H$4550,Sheet1!A168,'תקציב 2014'!$L$37:$L$4550)</f>
        <v>600000</v>
      </c>
      <c r="E168" s="178">
        <f>SUMIF('תקציב 2014'!$H$37:$H$4550,Sheet1!A168,'תקציב 2014'!$J$37:$J$4550)</f>
        <v>500000</v>
      </c>
    </row>
    <row r="169" spans="1:5">
      <c r="A169" s="179" t="s">
        <v>957</v>
      </c>
      <c r="B169" s="178" t="s">
        <v>672</v>
      </c>
      <c r="C169" s="178">
        <f>SUMIF('תקציב 2014'!$H$37:$H$4550,Sheet1!A169,'תקציב 2014'!$N$37:$N$4550)</f>
        <v>223652.3</v>
      </c>
      <c r="D169" s="178">
        <f>SUMIF('תקציב 2014'!$H$37:$H$4550,Sheet1!A169,'תקציב 2014'!$L$37:$L$4550)</f>
        <v>184000</v>
      </c>
      <c r="E169" s="178">
        <f>SUMIF('תקציב 2014'!$H$37:$H$4550,Sheet1!A169,'תקציב 2014'!$J$37:$J$4550)</f>
        <v>184000</v>
      </c>
    </row>
    <row r="170" spans="1:5">
      <c r="A170" s="179" t="s">
        <v>958</v>
      </c>
      <c r="B170" s="178" t="s">
        <v>689</v>
      </c>
      <c r="C170" s="178">
        <f>SUMIF('תקציב 2014'!$H$37:$H$4550,Sheet1!A170,'תקציב 2014'!$N$37:$N$4550)</f>
        <v>6418213.9500000002</v>
      </c>
      <c r="D170" s="178">
        <f>SUMIF('תקציב 2014'!$H$37:$H$4550,Sheet1!A170,'תקציב 2014'!$L$37:$L$4550)</f>
        <v>7500000</v>
      </c>
      <c r="E170" s="178">
        <f>SUMIF('תקציב 2014'!$H$37:$H$4550,Sheet1!A170,'תקציב 2014'!$J$37:$J$4550)</f>
        <v>7200000</v>
      </c>
    </row>
    <row r="171" spans="1:5">
      <c r="A171" s="181" t="s">
        <v>959</v>
      </c>
      <c r="B171" s="178" t="s">
        <v>563</v>
      </c>
      <c r="C171" s="178">
        <f>SUMIF('תקציב 2014'!$H$37:$H$4550,Sheet1!A171,'תקציב 2014'!$N$37:$N$4550)</f>
        <v>113629</v>
      </c>
      <c r="D171" s="178">
        <f>SUMIF('תקציב 2014'!$H$37:$H$4550,Sheet1!A171,'תקציב 2014'!$L$37:$L$4550)</f>
        <v>140000</v>
      </c>
      <c r="E171" s="178">
        <f>SUMIF('תקציב 2014'!$H$37:$H$4550,Sheet1!A171,'תקציב 2014'!$J$37:$J$4550)</f>
        <v>120000</v>
      </c>
    </row>
    <row r="172" spans="1:5">
      <c r="A172" s="179" t="s">
        <v>960</v>
      </c>
      <c r="B172" s="186" t="s">
        <v>255</v>
      </c>
      <c r="C172" s="178">
        <f>SUMIF('תקציב 2014'!$H$37:$H$4550,Sheet1!A172,'תקציב 2014'!$N$37:$N$4550)</f>
        <v>0</v>
      </c>
      <c r="D172" s="178">
        <f>SUMIF('תקציב 2014'!$H$37:$H$4550,Sheet1!A172,'תקציב 2014'!$L$37:$L$4550)</f>
        <v>150000</v>
      </c>
      <c r="E172" s="178">
        <f>SUMIF('תקציב 2014'!$H$37:$H$4550,Sheet1!A172,'תקציב 2014'!$J$37:$J$4550)</f>
        <v>0</v>
      </c>
    </row>
    <row r="173" spans="1:5">
      <c r="A173" s="179" t="s">
        <v>961</v>
      </c>
      <c r="B173" s="178" t="s">
        <v>256</v>
      </c>
      <c r="C173" s="178">
        <f>SUMIF('תקציב 2014'!$H$37:$H$4550,Sheet1!A173,'תקציב 2014'!$N$37:$N$4550)</f>
        <v>29567</v>
      </c>
      <c r="D173" s="178">
        <f>SUMIF('תקציב 2014'!$H$37:$H$4550,Sheet1!A173,'תקציב 2014'!$L$37:$L$4550)</f>
        <v>32000</v>
      </c>
      <c r="E173" s="178">
        <f>SUMIF('תקציב 2014'!$H$37:$H$4550,Sheet1!A173,'תקציב 2014'!$J$37:$J$4550)</f>
        <v>34000</v>
      </c>
    </row>
    <row r="174" spans="1:5">
      <c r="A174" s="179" t="s">
        <v>962</v>
      </c>
      <c r="B174" s="178" t="s">
        <v>257</v>
      </c>
      <c r="C174" s="178">
        <f>SUMIF('תקציב 2014'!$H$37:$H$4550,Sheet1!A174,'תקציב 2014'!$N$37:$N$4550)</f>
        <v>3235874.58</v>
      </c>
      <c r="D174" s="178">
        <f>SUMIF('תקציב 2014'!$H$37:$H$4550,Sheet1!A174,'תקציב 2014'!$L$37:$L$4550)</f>
        <v>4400000</v>
      </c>
      <c r="E174" s="178">
        <f>SUMIF('תקציב 2014'!$H$37:$H$4550,Sheet1!A174,'תקציב 2014'!$J$37:$J$4550)</f>
        <v>2200000</v>
      </c>
    </row>
    <row r="175" spans="1:5">
      <c r="A175" s="188" t="s">
        <v>2104</v>
      </c>
      <c r="B175" s="178" t="s">
        <v>124</v>
      </c>
      <c r="C175" s="178">
        <f>SUMIF('תקציב 2014'!$H$37:$H$4550,Sheet1!A175,'תקציב 2014'!$N$37:$N$4550)</f>
        <v>100000</v>
      </c>
      <c r="D175" s="178">
        <f>SUMIF('תקציב 2014'!$H$37:$H$4550,Sheet1!A175,'תקציב 2014'!$L$37:$L$4550)</f>
        <v>635700</v>
      </c>
      <c r="E175" s="178">
        <f>SUMIF('תקציב 2014'!$H$37:$H$4550,Sheet1!A175,'תקציב 2014'!$J$37:$J$4550)</f>
        <v>580000</v>
      </c>
    </row>
    <row r="176" spans="1:5">
      <c r="A176" s="188" t="s">
        <v>2105</v>
      </c>
      <c r="B176" s="179" t="s">
        <v>142</v>
      </c>
      <c r="C176" s="178">
        <f>SUMIF('תקציב 2014'!$H$37:$H$4550,Sheet1!A176,'תקציב 2014'!$N$37:$N$4550)</f>
        <v>999320.38</v>
      </c>
      <c r="D176" s="178">
        <f>SUMIF('תקציב 2014'!$H$37:$H$4550,Sheet1!A176,'תקציב 2014'!$L$37:$L$4550)</f>
        <v>1567200</v>
      </c>
      <c r="E176" s="178">
        <f>SUMIF('תקציב 2014'!$H$37:$H$4550,Sheet1!A176,'תקציב 2014'!$J$37:$J$4550)</f>
        <v>1025000</v>
      </c>
    </row>
    <row r="177" spans="1:5">
      <c r="A177" s="179" t="s">
        <v>1248</v>
      </c>
      <c r="B177" s="178" t="s">
        <v>2012</v>
      </c>
      <c r="C177" s="178">
        <f>SUMIF('תקציב 2014'!$H$37:$H$4550,Sheet1!A177,'תקציב 2014'!$N$37:$N$4550)</f>
        <v>469225.63</v>
      </c>
      <c r="D177" s="178">
        <f>SUMIF('תקציב 2014'!$H$37:$H$4550,Sheet1!A177,'תקציב 2014'!$L$37:$L$4550)</f>
        <v>700000</v>
      </c>
      <c r="E177" s="178">
        <f>SUMIF('תקציב 2014'!$H$37:$H$4550,Sheet1!A177,'תקציב 2014'!$J$37:$J$4550)</f>
        <v>770000</v>
      </c>
    </row>
    <row r="178" spans="1:5">
      <c r="A178" s="179" t="s">
        <v>963</v>
      </c>
      <c r="B178" s="178" t="s">
        <v>258</v>
      </c>
      <c r="C178" s="178">
        <f>SUMIF('תקציב 2014'!$H$37:$H$4550,Sheet1!A178,'תקציב 2014'!$N$37:$N$4550)</f>
        <v>21377312.399999999</v>
      </c>
      <c r="D178" s="178">
        <f>SUMIF('תקציב 2014'!$H$37:$H$4550,Sheet1!A178,'תקציב 2014'!$L$37:$L$4550)</f>
        <v>21500000</v>
      </c>
      <c r="E178" s="178">
        <f>SUMIF('תקציב 2014'!$H$37:$H$4550,Sheet1!A178,'תקציב 2014'!$J$37:$J$4550)</f>
        <v>26800000</v>
      </c>
    </row>
    <row r="179" spans="1:5">
      <c r="A179" s="179" t="s">
        <v>964</v>
      </c>
      <c r="B179" s="178" t="s">
        <v>259</v>
      </c>
      <c r="C179" s="178">
        <f>SUMIF('תקציב 2014'!$H$37:$H$4550,Sheet1!A179,'תקציב 2014'!$N$37:$N$4550)</f>
        <v>225109</v>
      </c>
      <c r="D179" s="178">
        <f>SUMIF('תקציב 2014'!$H$37:$H$4550,Sheet1!A179,'תקציב 2014'!$L$37:$L$4550)</f>
        <v>230000</v>
      </c>
      <c r="E179" s="178">
        <f>SUMIF('תקציב 2014'!$H$37:$H$4550,Sheet1!A179,'תקציב 2014'!$J$37:$J$4550)</f>
        <v>230000</v>
      </c>
    </row>
    <row r="180" spans="1:5">
      <c r="A180" s="181" t="s">
        <v>965</v>
      </c>
      <c r="B180" s="178" t="s">
        <v>562</v>
      </c>
      <c r="C180" s="178">
        <f>SUMIF('תקציב 2014'!$H$37:$H$4550,Sheet1!A180,'תקציב 2014'!$N$37:$N$4550)</f>
        <v>3119.2</v>
      </c>
      <c r="D180" s="178">
        <f>SUMIF('תקציב 2014'!$H$37:$H$4550,Sheet1!A180,'תקציב 2014'!$L$37:$L$4550)</f>
        <v>12600</v>
      </c>
      <c r="E180" s="178">
        <f>SUMIF('תקציב 2014'!$H$37:$H$4550,Sheet1!A180,'תקציב 2014'!$J$37:$J$4550)</f>
        <v>15000</v>
      </c>
    </row>
    <row r="181" spans="1:5">
      <c r="A181" s="189" t="s">
        <v>1379</v>
      </c>
      <c r="B181" s="179" t="s">
        <v>1861</v>
      </c>
      <c r="C181" s="178">
        <f>SUMIF('תקציב 2014'!$H$37:$H$4550,Sheet1!A181,'תקציב 2014'!$N$37:$N$4550)</f>
        <v>2052105.6</v>
      </c>
      <c r="D181" s="178">
        <f>SUMIF('תקציב 2014'!$H$37:$H$4550,Sheet1!A181,'תקציב 2014'!$L$37:$L$4550)</f>
        <v>1836200</v>
      </c>
      <c r="E181" s="178">
        <f>SUMIF('תקציב 2014'!$H$37:$H$4550,Sheet1!A181,'תקציב 2014'!$J$37:$J$4550)</f>
        <v>2415900</v>
      </c>
    </row>
    <row r="182" spans="1:5">
      <c r="A182" s="179" t="s">
        <v>1249</v>
      </c>
      <c r="B182" s="178" t="s">
        <v>527</v>
      </c>
      <c r="C182" s="178">
        <f>SUMIF('תקציב 2014'!$H$37:$H$4550,Sheet1!A182,'תקציב 2014'!$N$37:$N$4550)</f>
        <v>197986.58</v>
      </c>
      <c r="D182" s="178">
        <f>SUMIF('תקציב 2014'!$H$37:$H$4550,Sheet1!A182,'תקציב 2014'!$L$37:$L$4550)</f>
        <v>330000</v>
      </c>
      <c r="E182" s="178">
        <f>SUMIF('תקציב 2014'!$H$37:$H$4550,Sheet1!A182,'תקציב 2014'!$J$37:$J$4550)</f>
        <v>376000</v>
      </c>
    </row>
    <row r="183" spans="1:5">
      <c r="A183" s="181" t="s">
        <v>345</v>
      </c>
      <c r="B183" s="178" t="s">
        <v>509</v>
      </c>
      <c r="C183" s="178">
        <f>SUMIF('תקציב 2014'!$H$37:$H$4550,Sheet1!A183,'תקציב 2014'!$N$37:$N$4550)</f>
        <v>101984.48</v>
      </c>
      <c r="D183" s="178">
        <f>SUMIF('תקציב 2014'!$H$37:$H$4550,Sheet1!A183,'תקציב 2014'!$L$37:$L$4550)</f>
        <v>50000</v>
      </c>
      <c r="E183" s="178">
        <f>SUMIF('תקציב 2014'!$H$37:$H$4550,Sheet1!A183,'תקציב 2014'!$J$37:$J$4550)</f>
        <v>50000</v>
      </c>
    </row>
    <row r="184" spans="1:5">
      <c r="A184" s="189" t="s">
        <v>1218</v>
      </c>
      <c r="B184" s="179" t="s">
        <v>509</v>
      </c>
      <c r="C184" s="178">
        <f>SUMIF('תקציב 2014'!$H$37:$H$4550,Sheet1!A184,'תקציב 2014'!$N$37:$N$4550)</f>
        <v>366500.9</v>
      </c>
      <c r="D184" s="178">
        <f>SUMIF('תקציב 2014'!$H$37:$H$4550,Sheet1!A184,'תקציב 2014'!$L$37:$L$4550)</f>
        <v>430000</v>
      </c>
      <c r="E184" s="178">
        <f>SUMIF('תקציב 2014'!$H$37:$H$4550,Sheet1!A184,'תקציב 2014'!$J$37:$J$4550)</f>
        <v>430000</v>
      </c>
    </row>
    <row r="185" spans="1:5">
      <c r="A185" s="189" t="s">
        <v>1219</v>
      </c>
      <c r="B185" s="179" t="s">
        <v>1345</v>
      </c>
      <c r="C185" s="178">
        <f>SUMIF('תקציב 2014'!$H$37:$H$4550,Sheet1!A185,'תקציב 2014'!$N$37:$N$4550)</f>
        <v>82417.42</v>
      </c>
      <c r="D185" s="178">
        <f>SUMIF('תקציב 2014'!$H$37:$H$4550,Sheet1!A185,'תקציב 2014'!$L$37:$L$4550)</f>
        <v>85000</v>
      </c>
      <c r="E185" s="178">
        <f>SUMIF('תקציב 2014'!$H$37:$H$4550,Sheet1!A185,'תקציב 2014'!$J$37:$J$4550)</f>
        <v>85000</v>
      </c>
    </row>
    <row r="186" spans="1:5">
      <c r="A186" s="181" t="s">
        <v>1603</v>
      </c>
      <c r="B186" s="179" t="s">
        <v>1482</v>
      </c>
      <c r="C186" s="178">
        <f>SUMIF('תקציב 2014'!$H$37:$H$4550,Sheet1!A186,'תקציב 2014'!$N$37:$N$4550)</f>
        <v>2747499.53</v>
      </c>
      <c r="D186" s="178">
        <f>SUMIF('תקציב 2014'!$H$37:$H$4550,Sheet1!A186,'תקציב 2014'!$L$37:$L$4550)</f>
        <v>2518300</v>
      </c>
      <c r="E186" s="178">
        <f>SUMIF('תקציב 2014'!$H$37:$H$4550,Sheet1!A186,'תקציב 2014'!$J$37:$J$4550)</f>
        <v>2037100</v>
      </c>
    </row>
    <row r="187" spans="1:5">
      <c r="A187" s="179" t="s">
        <v>1251</v>
      </c>
      <c r="B187" s="178" t="s">
        <v>2014</v>
      </c>
      <c r="C187" s="178">
        <f>SUMIF('תקציב 2014'!$H$37:$H$4550,Sheet1!A187,'תקציב 2014'!$N$37:$N$4550)</f>
        <v>105975.93</v>
      </c>
      <c r="D187" s="178">
        <f>SUMIF('תקציב 2014'!$H$37:$H$4550,Sheet1!A187,'תקציב 2014'!$L$37:$L$4550)</f>
        <v>185000</v>
      </c>
      <c r="E187" s="178">
        <f>SUMIF('תקציב 2014'!$H$37:$H$4550,Sheet1!A187,'תקציב 2014'!$J$37:$J$4550)</f>
        <v>185000</v>
      </c>
    </row>
    <row r="188" spans="1:5">
      <c r="A188" s="181" t="s">
        <v>1295</v>
      </c>
      <c r="B188" s="178" t="s">
        <v>293</v>
      </c>
      <c r="C188" s="178">
        <f>SUMIF('תקציב 2014'!$H$37:$H$4550,Sheet1!A188,'תקציב 2014'!$N$37:$N$4550)</f>
        <v>952531.02</v>
      </c>
      <c r="D188" s="178">
        <f>SUMIF('תקציב 2014'!$H$37:$H$4550,Sheet1!A188,'תקציב 2014'!$L$37:$L$4550)</f>
        <v>990000</v>
      </c>
      <c r="E188" s="178">
        <f>SUMIF('תקציב 2014'!$H$37:$H$4550,Sheet1!A188,'תקציב 2014'!$J$37:$J$4550)</f>
        <v>990000</v>
      </c>
    </row>
    <row r="189" spans="1:5">
      <c r="A189" s="188" t="s">
        <v>1421</v>
      </c>
      <c r="B189" s="179" t="s">
        <v>2044</v>
      </c>
      <c r="C189" s="178">
        <f>SUMIF('תקציב 2014'!$H$37:$H$4550,Sheet1!A189,'תקציב 2014'!$N$37:$N$4550)</f>
        <v>68550</v>
      </c>
      <c r="D189" s="178">
        <f>SUMIF('תקציב 2014'!$H$37:$H$4550,Sheet1!A189,'תקציב 2014'!$L$37:$L$4550)</f>
        <v>0</v>
      </c>
      <c r="E189" s="178">
        <f>SUMIF('תקציב 2014'!$H$37:$H$4550,Sheet1!A189,'תקציב 2014'!$J$37:$J$4550)</f>
        <v>0</v>
      </c>
    </row>
    <row r="190" spans="1:5">
      <c r="A190" s="181" t="s">
        <v>1292</v>
      </c>
      <c r="B190" s="178" t="s">
        <v>290</v>
      </c>
      <c r="C190" s="178">
        <f>SUMIF('תקציב 2014'!$H$37:$H$4550,Sheet1!A190,'תקציב 2014'!$N$37:$N$4550)</f>
        <v>134076.42000000001</v>
      </c>
      <c r="D190" s="178">
        <f>SUMIF('תקציב 2014'!$H$37:$H$4550,Sheet1!A190,'תקציב 2014'!$L$37:$L$4550)</f>
        <v>118800</v>
      </c>
      <c r="E190" s="178">
        <f>SUMIF('תקציב 2014'!$H$37:$H$4550,Sheet1!A190,'תקציב 2014'!$J$37:$J$4550)</f>
        <v>210000</v>
      </c>
    </row>
    <row r="191" spans="1:5">
      <c r="A191" s="188" t="s">
        <v>1293</v>
      </c>
      <c r="B191" s="179" t="s">
        <v>291</v>
      </c>
      <c r="C191" s="178">
        <f>SUMIF('תקציב 2014'!$H$37:$H$4550,Sheet1!A191,'תקציב 2014'!$N$37:$N$4550)</f>
        <v>646134.72</v>
      </c>
      <c r="D191" s="178">
        <f>SUMIF('תקציב 2014'!$H$37:$H$4550,Sheet1!A191,'תקציב 2014'!$L$37:$L$4550)</f>
        <v>645500</v>
      </c>
      <c r="E191" s="178">
        <f>SUMIF('תקציב 2014'!$H$37:$H$4550,Sheet1!A191,'תקציב 2014'!$J$37:$J$4550)</f>
        <v>653300</v>
      </c>
    </row>
    <row r="192" spans="1:5">
      <c r="A192" s="188" t="s">
        <v>2045</v>
      </c>
      <c r="B192" s="179" t="s">
        <v>631</v>
      </c>
      <c r="C192" s="178">
        <f>SUMIF('תקציב 2014'!$H$37:$H$4550,Sheet1!A192,'תקציב 2014'!$N$37:$N$4550)</f>
        <v>59200</v>
      </c>
      <c r="D192" s="178">
        <f>SUMIF('תקציב 2014'!$H$37:$H$4550,Sheet1!A192,'תקציב 2014'!$L$37:$L$4550)</f>
        <v>63000</v>
      </c>
      <c r="E192" s="178">
        <f>SUMIF('תקציב 2014'!$H$37:$H$4550,Sheet1!A192,'תקציב 2014'!$J$37:$J$4550)</f>
        <v>63000</v>
      </c>
    </row>
    <row r="193" spans="1:5">
      <c r="A193" s="188" t="s">
        <v>632</v>
      </c>
      <c r="B193" s="179" t="s">
        <v>633</v>
      </c>
      <c r="C193" s="178">
        <f>SUMIF('תקציב 2014'!$H$37:$H$4550,Sheet1!A193,'תקציב 2014'!$N$37:$N$4550)</f>
        <v>905000</v>
      </c>
      <c r="D193" s="178">
        <f>SUMIF('תקציב 2014'!$H$37:$H$4550,Sheet1!A193,'תקציב 2014'!$L$37:$L$4550)</f>
        <v>905000</v>
      </c>
      <c r="E193" s="178">
        <f>SUMIF('תקציב 2014'!$H$37:$H$4550,Sheet1!A193,'תקציב 2014'!$J$37:$J$4550)</f>
        <v>905000</v>
      </c>
    </row>
    <row r="194" spans="1:5">
      <c r="A194" s="181" t="s">
        <v>1296</v>
      </c>
      <c r="B194" s="179" t="s">
        <v>294</v>
      </c>
      <c r="C194" s="178">
        <f>SUMIF('תקציב 2014'!$H$37:$H$4550,Sheet1!A194,'תקציב 2014'!$N$37:$N$4550)</f>
        <v>3997883</v>
      </c>
      <c r="D194" s="178">
        <f>SUMIF('תקציב 2014'!$H$37:$H$4550,Sheet1!A194,'תקציב 2014'!$L$37:$L$4550)</f>
        <v>4000000</v>
      </c>
      <c r="E194" s="178">
        <f>SUMIF('תקציב 2014'!$H$37:$H$4550,Sheet1!A194,'תקציב 2014'!$J$37:$J$4550)</f>
        <v>4000000</v>
      </c>
    </row>
    <row r="195" spans="1:5">
      <c r="A195" s="188" t="s">
        <v>635</v>
      </c>
      <c r="B195" s="179" t="s">
        <v>595</v>
      </c>
      <c r="C195" s="178">
        <f>SUMIF('תקציב 2014'!$H$37:$H$4550,Sheet1!A195,'תקציב 2014'!$N$37:$N$4550)</f>
        <v>285800</v>
      </c>
      <c r="D195" s="178">
        <f>SUMIF('תקציב 2014'!$H$37:$H$4550,Sheet1!A195,'תקציב 2014'!$L$37:$L$4550)</f>
        <v>170000</v>
      </c>
      <c r="E195" s="178">
        <f>SUMIF('תקציב 2014'!$H$37:$H$4550,Sheet1!A195,'תקציב 2014'!$J$37:$J$4550)</f>
        <v>170000</v>
      </c>
    </row>
    <row r="196" spans="1:5">
      <c r="A196" s="188" t="s">
        <v>1964</v>
      </c>
      <c r="B196" s="179" t="s">
        <v>86</v>
      </c>
      <c r="C196" s="178">
        <f>SUMIF('תקציב 2014'!$H$37:$H$4550,Sheet1!A196,'תקציב 2014'!$N$37:$N$4550)</f>
        <v>0</v>
      </c>
      <c r="D196" s="178">
        <f>SUMIF('תקציב 2014'!$H$37:$H$4550,Sheet1!A196,'תקציב 2014'!$L$37:$L$4550)</f>
        <v>10000</v>
      </c>
      <c r="E196" s="178">
        <f>SUMIF('תקציב 2014'!$H$37:$H$4550,Sheet1!A196,'תקציב 2014'!$J$37:$J$4550)</f>
        <v>10000</v>
      </c>
    </row>
    <row r="197" spans="1:5">
      <c r="A197" s="188" t="s">
        <v>1966</v>
      </c>
      <c r="B197" s="179" t="s">
        <v>597</v>
      </c>
      <c r="C197" s="178">
        <f>SUMIF('תקציב 2014'!$H$37:$H$4550,Sheet1!A197,'תקציב 2014'!$N$37:$N$4550)</f>
        <v>0</v>
      </c>
      <c r="D197" s="178">
        <f>SUMIF('תקציב 2014'!$H$37:$H$4550,Sheet1!A197,'תקציב 2014'!$L$37:$L$4550)</f>
        <v>7500</v>
      </c>
      <c r="E197" s="178">
        <f>SUMIF('תקציב 2014'!$H$37:$H$4550,Sheet1!A197,'תקציב 2014'!$J$37:$J$4550)</f>
        <v>7500</v>
      </c>
    </row>
    <row r="198" spans="1:5">
      <c r="A198" s="188" t="s">
        <v>636</v>
      </c>
      <c r="B198" s="179" t="s">
        <v>637</v>
      </c>
      <c r="C198" s="178">
        <f>SUMIF('תקציב 2014'!$H$37:$H$4550,Sheet1!A198,'תקציב 2014'!$N$37:$N$4550)</f>
        <v>630000</v>
      </c>
      <c r="D198" s="178">
        <f>SUMIF('תקציב 2014'!$H$37:$H$4550,Sheet1!A198,'תקציב 2014'!$L$37:$L$4550)</f>
        <v>630000</v>
      </c>
      <c r="E198" s="178">
        <f>SUMIF('תקציב 2014'!$H$37:$H$4550,Sheet1!A198,'תקציב 2014'!$J$37:$J$4550)</f>
        <v>630000</v>
      </c>
    </row>
    <row r="199" spans="1:5">
      <c r="A199" s="181" t="s">
        <v>1967</v>
      </c>
      <c r="B199" s="179" t="s">
        <v>598</v>
      </c>
      <c r="C199" s="178">
        <f>SUMIF('תקציב 2014'!$H$37:$H$4550,Sheet1!A199,'תקציב 2014'!$N$37:$N$4550)</f>
        <v>0</v>
      </c>
      <c r="D199" s="178">
        <f>SUMIF('תקציב 2014'!$H$37:$H$4550,Sheet1!A199,'תקציב 2014'!$L$37:$L$4550)</f>
        <v>37000</v>
      </c>
      <c r="E199" s="178">
        <f>SUMIF('תקציב 2014'!$H$37:$H$4550,Sheet1!A199,'תקציב 2014'!$J$37:$J$4550)</f>
        <v>37000</v>
      </c>
    </row>
    <row r="200" spans="1:5">
      <c r="A200" s="181" t="s">
        <v>1968</v>
      </c>
      <c r="B200" s="178" t="s">
        <v>599</v>
      </c>
      <c r="C200" s="178">
        <f>SUMIF('תקציב 2014'!$H$37:$H$4550,Sheet1!A200,'תקציב 2014'!$N$37:$N$4550)</f>
        <v>0</v>
      </c>
      <c r="D200" s="178">
        <f>SUMIF('תקציב 2014'!$H$37:$H$4550,Sheet1!A200,'תקציב 2014'!$L$37:$L$4550)</f>
        <v>13000</v>
      </c>
      <c r="E200" s="178">
        <f>SUMIF('תקציב 2014'!$H$37:$H$4550,Sheet1!A200,'תקציב 2014'!$J$37:$J$4550)</f>
        <v>13000</v>
      </c>
    </row>
    <row r="201" spans="1:5">
      <c r="A201" s="181" t="s">
        <v>1969</v>
      </c>
      <c r="B201" s="178" t="s">
        <v>646</v>
      </c>
      <c r="C201" s="178">
        <f>SUMIF('תקציב 2014'!$H$37:$H$4550,Sheet1!A201,'תקציב 2014'!$N$37:$N$4550)</f>
        <v>0</v>
      </c>
      <c r="D201" s="178">
        <f>SUMIF('תקציב 2014'!$H$37:$H$4550,Sheet1!A201,'תקציב 2014'!$L$37:$L$4550)</f>
        <v>112000</v>
      </c>
      <c r="E201" s="178">
        <f>SUMIF('תקציב 2014'!$H$37:$H$4550,Sheet1!A201,'תקציב 2014'!$J$37:$J$4550)</f>
        <v>112000</v>
      </c>
    </row>
    <row r="202" spans="1:5">
      <c r="B202" s="178"/>
    </row>
    <row r="203" spans="1:5" ht="12.75">
      <c r="A203"/>
      <c r="B203"/>
      <c r="C203"/>
      <c r="D203"/>
      <c r="E203"/>
    </row>
    <row r="204" spans="1:5" ht="12.75">
      <c r="A204"/>
      <c r="B204"/>
      <c r="C204"/>
      <c r="D204"/>
      <c r="E204"/>
    </row>
    <row r="205" spans="1:5" ht="12.75">
      <c r="A205"/>
      <c r="B205"/>
      <c r="C205"/>
      <c r="D205"/>
      <c r="E205"/>
    </row>
    <row r="206" spans="1:5" ht="12.75">
      <c r="A206"/>
      <c r="B206"/>
      <c r="C206"/>
      <c r="D206"/>
      <c r="E206"/>
    </row>
    <row r="207" spans="1:5" ht="12.75">
      <c r="A207"/>
      <c r="B207"/>
      <c r="C207"/>
      <c r="D207"/>
      <c r="E207"/>
    </row>
    <row r="208" spans="1:5" ht="12.75">
      <c r="A208"/>
      <c r="B208"/>
      <c r="C208"/>
      <c r="D208"/>
      <c r="E208"/>
    </row>
    <row r="209" spans="1:5" ht="12.75">
      <c r="A209"/>
      <c r="B209"/>
      <c r="C209"/>
      <c r="D209"/>
      <c r="E209"/>
    </row>
    <row r="210" spans="1:5" ht="12.75">
      <c r="A210"/>
      <c r="B210"/>
      <c r="C210"/>
      <c r="D210"/>
      <c r="E210"/>
    </row>
    <row r="211" spans="1:5" ht="12.75">
      <c r="A211"/>
      <c r="B211"/>
      <c r="C211"/>
      <c r="D211"/>
      <c r="E211"/>
    </row>
    <row r="212" spans="1:5" ht="12.75">
      <c r="A212"/>
      <c r="B212"/>
      <c r="C212"/>
      <c r="D212"/>
      <c r="E212"/>
    </row>
    <row r="213" spans="1:5" ht="12.75">
      <c r="A213"/>
      <c r="B213"/>
      <c r="C213"/>
      <c r="D213"/>
      <c r="E213"/>
    </row>
    <row r="214" spans="1:5" ht="12.75">
      <c r="A214"/>
      <c r="B214"/>
      <c r="C214"/>
      <c r="D214"/>
      <c r="E214"/>
    </row>
    <row r="215" spans="1:5" ht="12.75">
      <c r="A215"/>
      <c r="B215"/>
      <c r="C215"/>
      <c r="D215"/>
      <c r="E215"/>
    </row>
    <row r="216" spans="1:5" ht="12.75">
      <c r="A216"/>
      <c r="B216"/>
      <c r="C216"/>
      <c r="D216"/>
      <c r="E216"/>
    </row>
    <row r="217" spans="1:5" ht="12.75">
      <c r="A217"/>
      <c r="B217"/>
      <c r="C217"/>
      <c r="D217"/>
      <c r="E217"/>
    </row>
    <row r="218" spans="1:5" ht="12.75">
      <c r="A218"/>
      <c r="B218"/>
      <c r="C218"/>
      <c r="D218"/>
      <c r="E218"/>
    </row>
    <row r="219" spans="1:5" ht="12.75">
      <c r="A219"/>
      <c r="B219"/>
      <c r="C219"/>
      <c r="D219"/>
      <c r="E219"/>
    </row>
    <row r="220" spans="1:5" ht="12.75">
      <c r="A220"/>
      <c r="B220"/>
      <c r="C220"/>
      <c r="D220"/>
      <c r="E220"/>
    </row>
    <row r="221" spans="1:5" ht="12.75">
      <c r="A221"/>
      <c r="B221"/>
      <c r="C221"/>
      <c r="D221"/>
      <c r="E221"/>
    </row>
    <row r="222" spans="1:5" ht="12.75">
      <c r="A222"/>
      <c r="B222"/>
      <c r="C222"/>
      <c r="D222"/>
      <c r="E222"/>
    </row>
    <row r="223" spans="1:5" ht="12.75">
      <c r="A223"/>
      <c r="B223"/>
      <c r="C223"/>
      <c r="D223"/>
      <c r="E223"/>
    </row>
    <row r="224" spans="1:5" ht="12.75">
      <c r="A224"/>
      <c r="B224"/>
      <c r="C224"/>
      <c r="D224"/>
      <c r="E224"/>
    </row>
    <row r="225" spans="1:5" ht="12.75">
      <c r="A225"/>
      <c r="B225"/>
      <c r="C225"/>
      <c r="D225"/>
      <c r="E225"/>
    </row>
    <row r="226" spans="1:5" ht="12.75">
      <c r="A226"/>
      <c r="B226"/>
      <c r="C226"/>
      <c r="D226"/>
      <c r="E226"/>
    </row>
    <row r="227" spans="1:5" ht="12.75">
      <c r="A227"/>
      <c r="B227"/>
      <c r="C227"/>
      <c r="D227"/>
      <c r="E227"/>
    </row>
    <row r="228" spans="1:5" ht="12.75">
      <c r="A228"/>
      <c r="B228"/>
      <c r="C228"/>
      <c r="D228"/>
      <c r="E228"/>
    </row>
    <row r="229" spans="1:5" ht="12.75">
      <c r="A229"/>
      <c r="B229"/>
      <c r="C229"/>
      <c r="D229"/>
      <c r="E229"/>
    </row>
    <row r="230" spans="1:5" ht="12.75">
      <c r="A230"/>
      <c r="B230"/>
      <c r="C230"/>
      <c r="D230"/>
      <c r="E230"/>
    </row>
    <row r="231" spans="1:5" ht="12.75">
      <c r="A231"/>
      <c r="B231"/>
      <c r="C231"/>
      <c r="D231"/>
      <c r="E231"/>
    </row>
    <row r="232" spans="1:5" ht="12.75">
      <c r="A232"/>
      <c r="B232"/>
      <c r="C232"/>
      <c r="D232"/>
      <c r="E232"/>
    </row>
    <row r="233" spans="1:5" ht="12.75">
      <c r="A233"/>
      <c r="B233"/>
      <c r="C233"/>
      <c r="D233"/>
      <c r="E233"/>
    </row>
    <row r="234" spans="1:5" ht="12.75">
      <c r="A234"/>
      <c r="B234"/>
      <c r="C234"/>
      <c r="D234"/>
      <c r="E234"/>
    </row>
    <row r="235" spans="1:5" ht="12.75">
      <c r="A235"/>
      <c r="B235"/>
      <c r="C235"/>
      <c r="D235"/>
      <c r="E235"/>
    </row>
    <row r="236" spans="1:5" ht="12.75">
      <c r="A236"/>
      <c r="B236"/>
      <c r="C236"/>
      <c r="D236"/>
      <c r="E236"/>
    </row>
    <row r="237" spans="1:5" ht="12.75">
      <c r="A237"/>
      <c r="B237"/>
      <c r="C237"/>
      <c r="D237"/>
      <c r="E237"/>
    </row>
    <row r="238" spans="1:5" ht="12.75">
      <c r="A238"/>
      <c r="B238"/>
      <c r="C238"/>
      <c r="D238"/>
      <c r="E238"/>
    </row>
    <row r="239" spans="1:5" ht="12.75">
      <c r="A239"/>
      <c r="B239"/>
      <c r="C239"/>
      <c r="D239"/>
      <c r="E239"/>
    </row>
    <row r="240" spans="1:5" ht="12.75">
      <c r="A240"/>
      <c r="B240"/>
      <c r="C240"/>
      <c r="D240"/>
      <c r="E240"/>
    </row>
    <row r="241" spans="1:5" ht="12.75">
      <c r="A241"/>
      <c r="B241"/>
      <c r="C241"/>
      <c r="D241"/>
      <c r="E241"/>
    </row>
    <row r="242" spans="1:5" ht="12.75">
      <c r="A242"/>
      <c r="B242"/>
      <c r="C242"/>
      <c r="D242"/>
      <c r="E242"/>
    </row>
    <row r="243" spans="1:5" ht="12.75">
      <c r="A243"/>
      <c r="B243"/>
      <c r="C243"/>
      <c r="D243"/>
      <c r="E243"/>
    </row>
    <row r="244" spans="1:5" ht="12.75">
      <c r="A244"/>
      <c r="B244"/>
      <c r="C244"/>
      <c r="D244"/>
      <c r="E244"/>
    </row>
    <row r="245" spans="1:5" ht="12.75">
      <c r="A245"/>
      <c r="B245"/>
      <c r="C245"/>
      <c r="D245"/>
      <c r="E245"/>
    </row>
    <row r="246" spans="1:5" ht="12.75">
      <c r="A246"/>
      <c r="B246"/>
      <c r="C246"/>
      <c r="D246"/>
      <c r="E246"/>
    </row>
    <row r="247" spans="1:5" ht="12.75">
      <c r="A247"/>
      <c r="B247"/>
      <c r="C247"/>
      <c r="D247"/>
      <c r="E247"/>
    </row>
    <row r="248" spans="1:5" ht="12.75">
      <c r="A248"/>
      <c r="B248"/>
      <c r="C248"/>
      <c r="D248"/>
      <c r="E248"/>
    </row>
    <row r="249" spans="1:5" ht="12.75">
      <c r="A249"/>
      <c r="B249"/>
      <c r="C249"/>
      <c r="D249"/>
      <c r="E249"/>
    </row>
    <row r="250" spans="1:5" ht="12.75">
      <c r="A250"/>
      <c r="B250"/>
      <c r="C250"/>
      <c r="D250"/>
      <c r="E250"/>
    </row>
    <row r="251" spans="1:5" ht="12.75">
      <c r="A251"/>
      <c r="B251"/>
      <c r="C251"/>
      <c r="D251"/>
      <c r="E251"/>
    </row>
    <row r="252" spans="1:5" ht="12.75">
      <c r="A252"/>
      <c r="B252"/>
      <c r="C252"/>
      <c r="D252"/>
      <c r="E252"/>
    </row>
    <row r="253" spans="1:5" ht="12.75">
      <c r="A253"/>
      <c r="B253"/>
      <c r="C253"/>
      <c r="D253"/>
      <c r="E253"/>
    </row>
    <row r="254" spans="1:5" ht="12.75">
      <c r="A254"/>
      <c r="B254"/>
      <c r="C254"/>
      <c r="D254"/>
      <c r="E254"/>
    </row>
    <row r="255" spans="1:5" ht="12.75">
      <c r="A255"/>
      <c r="B255"/>
      <c r="C255"/>
      <c r="D255"/>
      <c r="E255"/>
    </row>
    <row r="256" spans="1:5" ht="12.75">
      <c r="A256"/>
      <c r="B256"/>
      <c r="C256"/>
      <c r="D256"/>
      <c r="E256"/>
    </row>
    <row r="257" spans="1:5" ht="12.75">
      <c r="A257"/>
      <c r="B257"/>
      <c r="C257"/>
      <c r="D257"/>
      <c r="E257"/>
    </row>
    <row r="258" spans="1:5" ht="12.75">
      <c r="A258"/>
      <c r="B258"/>
      <c r="C258"/>
      <c r="D258"/>
      <c r="E258"/>
    </row>
    <row r="259" spans="1:5" ht="12.75">
      <c r="A259"/>
      <c r="B259"/>
      <c r="C259"/>
      <c r="D259"/>
      <c r="E259"/>
    </row>
    <row r="260" spans="1:5" ht="12.75">
      <c r="A260"/>
      <c r="B260"/>
      <c r="C260"/>
      <c r="D260"/>
      <c r="E260"/>
    </row>
    <row r="261" spans="1:5" ht="12.75">
      <c r="A261"/>
      <c r="B261"/>
      <c r="C261"/>
      <c r="D261"/>
      <c r="E261"/>
    </row>
    <row r="262" spans="1:5" ht="12.75">
      <c r="A262"/>
      <c r="B262"/>
      <c r="C262"/>
      <c r="D262"/>
      <c r="E262"/>
    </row>
    <row r="263" spans="1:5" ht="12.75">
      <c r="A263"/>
      <c r="B263"/>
      <c r="C263"/>
      <c r="D263"/>
      <c r="E263"/>
    </row>
    <row r="264" spans="1:5" ht="12.75">
      <c r="A264"/>
      <c r="B264"/>
      <c r="C264"/>
      <c r="D264"/>
      <c r="E264"/>
    </row>
    <row r="265" spans="1:5" ht="12.75">
      <c r="A265"/>
      <c r="B265"/>
      <c r="C265"/>
      <c r="D265"/>
      <c r="E265"/>
    </row>
    <row r="266" spans="1:5" ht="12.75">
      <c r="A266"/>
      <c r="B266"/>
      <c r="C266"/>
      <c r="D266"/>
      <c r="E266"/>
    </row>
    <row r="267" spans="1:5" ht="12.75">
      <c r="A267"/>
      <c r="B267"/>
      <c r="C267"/>
      <c r="D267"/>
      <c r="E267"/>
    </row>
    <row r="268" spans="1:5" ht="12.75">
      <c r="A268"/>
      <c r="B268"/>
      <c r="C268"/>
      <c r="D268"/>
      <c r="E268"/>
    </row>
    <row r="269" spans="1:5" ht="12.75">
      <c r="A269"/>
      <c r="B269"/>
      <c r="C269"/>
      <c r="D269"/>
      <c r="E269"/>
    </row>
    <row r="270" spans="1:5" ht="12.75">
      <c r="A270"/>
      <c r="B270"/>
      <c r="C270"/>
      <c r="D270"/>
      <c r="E270"/>
    </row>
    <row r="271" spans="1:5" ht="12.75">
      <c r="A271"/>
      <c r="B271"/>
      <c r="C271"/>
      <c r="D271"/>
      <c r="E271"/>
    </row>
    <row r="272" spans="1:5" ht="12.75">
      <c r="A272"/>
      <c r="B272"/>
      <c r="C272"/>
      <c r="D272"/>
      <c r="E272"/>
    </row>
    <row r="273" spans="1:5" ht="12.75">
      <c r="A273"/>
      <c r="B273"/>
      <c r="C273"/>
      <c r="D273"/>
      <c r="E273"/>
    </row>
    <row r="274" spans="1:5" ht="12.75">
      <c r="A274"/>
      <c r="B274"/>
      <c r="C274"/>
      <c r="D274"/>
      <c r="E274"/>
    </row>
    <row r="275" spans="1:5" ht="12.75">
      <c r="A275"/>
      <c r="B275"/>
      <c r="C275"/>
      <c r="D275"/>
      <c r="E275"/>
    </row>
    <row r="276" spans="1:5" ht="12.75">
      <c r="A276"/>
      <c r="B276"/>
      <c r="C276"/>
      <c r="D276"/>
      <c r="E276"/>
    </row>
    <row r="277" spans="1:5" ht="12.75">
      <c r="A277"/>
      <c r="B277"/>
      <c r="C277"/>
      <c r="D277"/>
      <c r="E277"/>
    </row>
    <row r="278" spans="1:5" ht="12.75">
      <c r="A278"/>
      <c r="B278"/>
      <c r="C278"/>
      <c r="D278"/>
      <c r="E278"/>
    </row>
    <row r="279" spans="1:5" ht="12.75">
      <c r="A279"/>
      <c r="B279"/>
      <c r="C279"/>
      <c r="D279"/>
      <c r="E279"/>
    </row>
    <row r="280" spans="1:5" ht="12.75">
      <c r="A280"/>
      <c r="B280"/>
      <c r="C280"/>
      <c r="D280"/>
      <c r="E280"/>
    </row>
    <row r="281" spans="1:5" ht="12.75">
      <c r="A281"/>
      <c r="B281"/>
      <c r="C281"/>
      <c r="D281"/>
      <c r="E281"/>
    </row>
    <row r="282" spans="1:5" ht="12.75">
      <c r="A282"/>
      <c r="B282"/>
      <c r="C282"/>
      <c r="D282"/>
      <c r="E282"/>
    </row>
    <row r="283" spans="1:5" ht="12.75">
      <c r="A283"/>
      <c r="B283"/>
      <c r="C283"/>
      <c r="D283"/>
      <c r="E283"/>
    </row>
    <row r="284" spans="1:5" ht="12.75">
      <c r="A284"/>
      <c r="B284"/>
      <c r="C284"/>
      <c r="D284"/>
      <c r="E284"/>
    </row>
    <row r="285" spans="1:5" ht="12.75">
      <c r="A285"/>
      <c r="B285"/>
      <c r="C285"/>
      <c r="D285"/>
      <c r="E285"/>
    </row>
    <row r="286" spans="1:5" ht="12.75">
      <c r="A286"/>
      <c r="B286"/>
      <c r="C286"/>
      <c r="D286"/>
      <c r="E286"/>
    </row>
    <row r="287" spans="1:5" ht="12.75">
      <c r="A287"/>
      <c r="B287"/>
      <c r="C287"/>
      <c r="D287"/>
      <c r="E287"/>
    </row>
    <row r="288" spans="1:5" ht="12.75">
      <c r="A288"/>
      <c r="B288"/>
      <c r="C288"/>
      <c r="D288"/>
      <c r="E288"/>
    </row>
    <row r="289" spans="1:5" ht="12.75">
      <c r="A289"/>
      <c r="B289"/>
      <c r="C289"/>
      <c r="D289"/>
      <c r="E289"/>
    </row>
    <row r="290" spans="1:5" ht="12.75">
      <c r="A290"/>
      <c r="B290"/>
      <c r="C290"/>
      <c r="D290"/>
      <c r="E290"/>
    </row>
    <row r="291" spans="1:5" ht="12.75">
      <c r="A291"/>
      <c r="B291"/>
      <c r="C291"/>
      <c r="D291"/>
      <c r="E291"/>
    </row>
    <row r="292" spans="1:5" ht="12.75">
      <c r="A292"/>
      <c r="B292"/>
      <c r="C292"/>
      <c r="D292"/>
      <c r="E292"/>
    </row>
    <row r="293" spans="1:5" ht="12.75">
      <c r="A293"/>
      <c r="B293"/>
      <c r="C293"/>
      <c r="D293"/>
      <c r="E293"/>
    </row>
    <row r="294" spans="1:5" ht="12.75">
      <c r="A294"/>
      <c r="B294"/>
      <c r="C294"/>
      <c r="D294"/>
      <c r="E294"/>
    </row>
    <row r="295" spans="1:5" ht="12.75">
      <c r="A295"/>
      <c r="B295"/>
      <c r="C295"/>
      <c r="D295"/>
      <c r="E295"/>
    </row>
    <row r="296" spans="1:5" ht="12.75">
      <c r="A296"/>
      <c r="B296"/>
      <c r="C296"/>
      <c r="D296"/>
      <c r="E296"/>
    </row>
    <row r="297" spans="1:5" ht="12.75">
      <c r="A297"/>
      <c r="B297"/>
      <c r="C297"/>
      <c r="D297"/>
      <c r="E297"/>
    </row>
    <row r="298" spans="1:5" ht="12.75">
      <c r="A298"/>
      <c r="B298"/>
      <c r="C298"/>
      <c r="D298"/>
      <c r="E298"/>
    </row>
    <row r="299" spans="1:5" ht="12.75">
      <c r="A299"/>
      <c r="B299"/>
      <c r="C299"/>
      <c r="D299"/>
      <c r="E299"/>
    </row>
    <row r="300" spans="1:5" ht="12.75">
      <c r="A300"/>
      <c r="B300"/>
      <c r="C300"/>
      <c r="D300"/>
      <c r="E300"/>
    </row>
    <row r="301" spans="1:5" ht="12.75">
      <c r="A301"/>
      <c r="B301"/>
      <c r="C301"/>
      <c r="D301"/>
      <c r="E301"/>
    </row>
    <row r="302" spans="1:5" ht="12.75">
      <c r="A302"/>
      <c r="B302"/>
      <c r="C302"/>
      <c r="D302"/>
      <c r="E302"/>
    </row>
    <row r="303" spans="1:5" ht="12.75">
      <c r="A303"/>
      <c r="B303"/>
      <c r="C303"/>
      <c r="D303"/>
      <c r="E303"/>
    </row>
    <row r="304" spans="1:5" ht="12.75">
      <c r="A304"/>
      <c r="B304"/>
      <c r="C304"/>
      <c r="D304"/>
      <c r="E304"/>
    </row>
    <row r="305" spans="1:5" ht="12.75">
      <c r="A305"/>
      <c r="B305"/>
      <c r="C305"/>
      <c r="D305"/>
      <c r="E305"/>
    </row>
    <row r="306" spans="1:5" ht="12.75">
      <c r="A306"/>
      <c r="B306"/>
      <c r="C306"/>
      <c r="D306"/>
      <c r="E306"/>
    </row>
    <row r="307" spans="1:5" ht="12.75">
      <c r="A307"/>
      <c r="B307"/>
      <c r="C307"/>
      <c r="D307"/>
      <c r="E307"/>
    </row>
    <row r="308" spans="1:5" ht="12.75">
      <c r="A308"/>
      <c r="B308"/>
      <c r="C308"/>
      <c r="D308"/>
      <c r="E308"/>
    </row>
    <row r="309" spans="1:5" ht="12.75">
      <c r="A309"/>
      <c r="B309"/>
      <c r="C309"/>
      <c r="D309"/>
      <c r="E309"/>
    </row>
    <row r="310" spans="1:5" ht="12.75">
      <c r="A310"/>
      <c r="B310"/>
      <c r="C310"/>
      <c r="D310"/>
      <c r="E310"/>
    </row>
    <row r="311" spans="1:5" ht="12.75">
      <c r="A311"/>
      <c r="B311"/>
      <c r="C311"/>
      <c r="D311"/>
      <c r="E311"/>
    </row>
    <row r="312" spans="1:5" ht="12.75">
      <c r="A312"/>
      <c r="B312"/>
      <c r="C312"/>
      <c r="D312"/>
      <c r="E312"/>
    </row>
    <row r="313" spans="1:5" ht="12.75">
      <c r="A313"/>
      <c r="B313"/>
      <c r="C313"/>
      <c r="D313"/>
      <c r="E313"/>
    </row>
    <row r="314" spans="1:5" ht="12.75">
      <c r="A314"/>
      <c r="B314"/>
      <c r="C314"/>
      <c r="D314"/>
      <c r="E314"/>
    </row>
    <row r="315" spans="1:5" ht="12.75">
      <c r="A315"/>
      <c r="B315"/>
      <c r="C315"/>
      <c r="D315"/>
      <c r="E315"/>
    </row>
    <row r="316" spans="1:5" ht="12.75">
      <c r="A316"/>
      <c r="B316"/>
      <c r="C316"/>
      <c r="D316"/>
      <c r="E316"/>
    </row>
    <row r="317" spans="1:5" ht="12.75">
      <c r="A317"/>
      <c r="B317"/>
      <c r="C317"/>
      <c r="D317"/>
      <c r="E317"/>
    </row>
    <row r="318" spans="1:5" ht="12.75">
      <c r="A318"/>
      <c r="B318"/>
      <c r="C318"/>
      <c r="D318"/>
      <c r="E318"/>
    </row>
    <row r="319" spans="1:5" ht="12.75">
      <c r="A319"/>
      <c r="B319"/>
      <c r="C319"/>
      <c r="D319"/>
      <c r="E319"/>
    </row>
    <row r="320" spans="1:5" ht="12.75">
      <c r="A320"/>
      <c r="B320"/>
      <c r="C320"/>
      <c r="D320"/>
      <c r="E320"/>
    </row>
    <row r="321" spans="1:5" ht="12.75">
      <c r="A321"/>
      <c r="B321"/>
      <c r="C321"/>
      <c r="D321"/>
      <c r="E321"/>
    </row>
    <row r="322" spans="1:5" ht="12.75">
      <c r="A322"/>
      <c r="B322"/>
      <c r="C322"/>
      <c r="D322"/>
      <c r="E322"/>
    </row>
    <row r="323" spans="1:5" ht="12.75">
      <c r="A323"/>
      <c r="B323"/>
      <c r="C323"/>
      <c r="D323"/>
      <c r="E323"/>
    </row>
    <row r="324" spans="1:5" ht="12.75">
      <c r="A324"/>
      <c r="B324"/>
      <c r="C324"/>
      <c r="D324"/>
      <c r="E324"/>
    </row>
    <row r="325" spans="1:5" ht="12.75">
      <c r="A325"/>
      <c r="B325"/>
      <c r="C325"/>
      <c r="D325"/>
      <c r="E325"/>
    </row>
    <row r="326" spans="1:5" ht="12.75">
      <c r="A326"/>
      <c r="B326"/>
      <c r="C326"/>
      <c r="D326"/>
      <c r="E326"/>
    </row>
    <row r="327" spans="1:5" ht="12.75">
      <c r="A327"/>
      <c r="B327"/>
      <c r="C327"/>
      <c r="D327"/>
      <c r="E327"/>
    </row>
    <row r="328" spans="1:5" ht="12.75">
      <c r="A328"/>
      <c r="B328"/>
      <c r="C328"/>
      <c r="D328"/>
      <c r="E328"/>
    </row>
    <row r="329" spans="1:5" ht="12.75">
      <c r="A329"/>
      <c r="B329"/>
      <c r="C329"/>
      <c r="D329"/>
      <c r="E329"/>
    </row>
    <row r="330" spans="1:5" ht="12.75">
      <c r="A330"/>
      <c r="B330"/>
      <c r="C330"/>
      <c r="D330"/>
      <c r="E330"/>
    </row>
    <row r="331" spans="1:5" ht="12.75">
      <c r="A331"/>
      <c r="B331"/>
      <c r="C331"/>
      <c r="D331"/>
      <c r="E331"/>
    </row>
    <row r="332" spans="1:5" ht="12.75">
      <c r="A332"/>
      <c r="B332"/>
      <c r="C332"/>
      <c r="D332"/>
      <c r="E332"/>
    </row>
    <row r="333" spans="1:5" ht="12.75">
      <c r="A333"/>
      <c r="B333"/>
      <c r="C333"/>
      <c r="D333"/>
      <c r="E333"/>
    </row>
    <row r="334" spans="1:5" ht="12.75">
      <c r="A334"/>
      <c r="B334"/>
      <c r="C334"/>
      <c r="D334"/>
      <c r="E334"/>
    </row>
    <row r="335" spans="1:5" ht="12.75">
      <c r="A335"/>
      <c r="B335"/>
      <c r="C335"/>
      <c r="D335"/>
      <c r="E335"/>
    </row>
    <row r="336" spans="1:5" ht="12.75">
      <c r="A336"/>
      <c r="B336"/>
      <c r="C336"/>
      <c r="D336"/>
      <c r="E336"/>
    </row>
    <row r="337" spans="1:5" ht="12.75">
      <c r="A337"/>
      <c r="B337"/>
      <c r="C337"/>
      <c r="D337"/>
      <c r="E337"/>
    </row>
    <row r="338" spans="1:5" ht="12.75">
      <c r="A338"/>
      <c r="B338"/>
      <c r="C338"/>
      <c r="D338"/>
      <c r="E338"/>
    </row>
    <row r="339" spans="1:5" ht="12.75">
      <c r="A339"/>
      <c r="B339"/>
      <c r="C339"/>
      <c r="D339"/>
      <c r="E339"/>
    </row>
    <row r="340" spans="1:5" ht="12.75">
      <c r="A340"/>
      <c r="B340"/>
      <c r="C340"/>
      <c r="D340"/>
      <c r="E340"/>
    </row>
    <row r="341" spans="1:5" ht="12.75">
      <c r="A341"/>
      <c r="B341"/>
      <c r="C341"/>
      <c r="D341"/>
      <c r="E341"/>
    </row>
    <row r="342" spans="1:5" ht="12.75">
      <c r="A342"/>
      <c r="B342"/>
      <c r="C342"/>
      <c r="D342"/>
      <c r="E342"/>
    </row>
    <row r="343" spans="1:5" ht="12.75">
      <c r="A343"/>
      <c r="B343"/>
      <c r="C343"/>
      <c r="D343"/>
      <c r="E343"/>
    </row>
    <row r="344" spans="1:5" ht="12.75">
      <c r="A344"/>
      <c r="B344"/>
      <c r="C344"/>
      <c r="D344"/>
      <c r="E344"/>
    </row>
    <row r="345" spans="1:5" ht="12.75">
      <c r="A345"/>
      <c r="B345"/>
      <c r="C345"/>
      <c r="D345"/>
      <c r="E345"/>
    </row>
    <row r="346" spans="1:5" ht="12.75">
      <c r="A346"/>
      <c r="B346"/>
      <c r="C346"/>
      <c r="D346"/>
      <c r="E346"/>
    </row>
    <row r="347" spans="1:5" ht="12.75">
      <c r="A347"/>
      <c r="B347"/>
      <c r="C347"/>
      <c r="D347"/>
      <c r="E347"/>
    </row>
    <row r="348" spans="1:5" ht="12.75">
      <c r="A348"/>
      <c r="B348"/>
      <c r="C348"/>
      <c r="D348"/>
      <c r="E348"/>
    </row>
    <row r="349" spans="1:5" ht="12.75">
      <c r="A349"/>
      <c r="B349"/>
      <c r="C349"/>
      <c r="D349"/>
      <c r="E349"/>
    </row>
    <row r="350" spans="1:5" ht="12.75">
      <c r="A350"/>
      <c r="B350"/>
      <c r="C350"/>
      <c r="D350"/>
      <c r="E350"/>
    </row>
    <row r="351" spans="1:5" ht="12.75">
      <c r="A351"/>
      <c r="B351"/>
      <c r="C351"/>
      <c r="D351"/>
      <c r="E351"/>
    </row>
    <row r="352" spans="1:5" ht="12.75">
      <c r="A352"/>
      <c r="B352"/>
      <c r="C352"/>
      <c r="D352"/>
      <c r="E352"/>
    </row>
    <row r="353" spans="1:5" ht="12.75">
      <c r="A353"/>
      <c r="B353"/>
      <c r="C353"/>
      <c r="D353"/>
      <c r="E353"/>
    </row>
    <row r="354" spans="1:5" ht="12.75">
      <c r="A354"/>
      <c r="B354"/>
      <c r="C354"/>
      <c r="D354"/>
      <c r="E354"/>
    </row>
    <row r="355" spans="1:5" ht="12.75">
      <c r="A355"/>
      <c r="B355"/>
      <c r="C355"/>
      <c r="D355"/>
      <c r="E355"/>
    </row>
    <row r="356" spans="1:5" ht="12.75">
      <c r="A356"/>
      <c r="B356"/>
      <c r="C356"/>
      <c r="D356"/>
      <c r="E356"/>
    </row>
    <row r="357" spans="1:5" ht="12.75">
      <c r="A357"/>
      <c r="B357"/>
      <c r="C357"/>
      <c r="D357"/>
      <c r="E357"/>
    </row>
    <row r="358" spans="1:5" ht="12.75">
      <c r="A358"/>
      <c r="B358"/>
      <c r="C358"/>
      <c r="D358"/>
      <c r="E358"/>
    </row>
    <row r="359" spans="1:5" ht="12.75">
      <c r="A359"/>
      <c r="B359"/>
      <c r="C359"/>
      <c r="D359"/>
      <c r="E359"/>
    </row>
    <row r="360" spans="1:5" ht="12.75">
      <c r="A360"/>
      <c r="B360"/>
      <c r="C360"/>
      <c r="D360"/>
      <c r="E360"/>
    </row>
    <row r="361" spans="1:5" ht="12.75">
      <c r="A361"/>
      <c r="B361"/>
      <c r="C361"/>
      <c r="D361"/>
      <c r="E361"/>
    </row>
    <row r="362" spans="1:5" ht="12.75">
      <c r="A362"/>
      <c r="B362"/>
      <c r="C362"/>
      <c r="D362"/>
      <c r="E362"/>
    </row>
    <row r="363" spans="1:5" ht="12.75">
      <c r="A363"/>
      <c r="B363"/>
      <c r="C363"/>
      <c r="D363"/>
      <c r="E363"/>
    </row>
    <row r="364" spans="1:5" ht="12.75">
      <c r="A364"/>
      <c r="B364"/>
      <c r="C364"/>
      <c r="D364"/>
      <c r="E364"/>
    </row>
    <row r="365" spans="1:5" ht="12.75">
      <c r="A365"/>
      <c r="B365"/>
      <c r="C365"/>
      <c r="D365"/>
      <c r="E365"/>
    </row>
    <row r="366" spans="1:5" ht="12.75">
      <c r="A366"/>
      <c r="B366"/>
      <c r="C366"/>
      <c r="D366"/>
      <c r="E366"/>
    </row>
    <row r="367" spans="1:5" ht="12.75">
      <c r="A367"/>
      <c r="B367"/>
      <c r="C367"/>
      <c r="D367"/>
      <c r="E367"/>
    </row>
    <row r="368" spans="1:5" ht="12.75">
      <c r="A368"/>
      <c r="B368"/>
      <c r="C368"/>
      <c r="D368"/>
      <c r="E368"/>
    </row>
    <row r="369" spans="1:5" ht="12.75">
      <c r="A369"/>
      <c r="B369"/>
      <c r="C369"/>
      <c r="D369"/>
      <c r="E369"/>
    </row>
    <row r="370" spans="1:5" ht="12.75">
      <c r="A370"/>
      <c r="B370"/>
      <c r="C370"/>
      <c r="D370"/>
      <c r="E370"/>
    </row>
    <row r="371" spans="1:5" ht="12.75">
      <c r="A371"/>
      <c r="B371"/>
      <c r="C371"/>
      <c r="D371"/>
      <c r="E371"/>
    </row>
    <row r="372" spans="1:5" ht="12.75">
      <c r="A372"/>
      <c r="B372"/>
      <c r="C372"/>
      <c r="D372"/>
      <c r="E372"/>
    </row>
    <row r="373" spans="1:5" ht="12.75">
      <c r="A373"/>
      <c r="B373"/>
      <c r="C373"/>
      <c r="D373"/>
      <c r="E373"/>
    </row>
    <row r="374" spans="1:5" ht="12.75">
      <c r="A374"/>
      <c r="B374"/>
      <c r="C374"/>
      <c r="D374"/>
      <c r="E374"/>
    </row>
    <row r="375" spans="1:5" ht="12.75">
      <c r="A375"/>
      <c r="B375"/>
      <c r="C375"/>
      <c r="D375"/>
      <c r="E375"/>
    </row>
    <row r="376" spans="1:5" ht="12.75">
      <c r="A376"/>
      <c r="B376"/>
      <c r="C376"/>
      <c r="D376"/>
      <c r="E376"/>
    </row>
    <row r="377" spans="1:5" ht="12.75">
      <c r="A377"/>
      <c r="B377"/>
      <c r="C377"/>
      <c r="D377"/>
      <c r="E377"/>
    </row>
    <row r="378" spans="1:5" ht="12.75">
      <c r="A378"/>
      <c r="B378"/>
      <c r="C378"/>
      <c r="D378"/>
      <c r="E378"/>
    </row>
    <row r="379" spans="1:5" ht="12.75">
      <c r="A379"/>
      <c r="B379"/>
      <c r="C379"/>
      <c r="D379"/>
      <c r="E379"/>
    </row>
    <row r="380" spans="1:5" ht="12.75">
      <c r="A380"/>
      <c r="B380"/>
      <c r="C380"/>
      <c r="D380"/>
      <c r="E380"/>
    </row>
    <row r="381" spans="1:5" ht="12.75">
      <c r="A381"/>
      <c r="B381"/>
      <c r="C381"/>
      <c r="D381"/>
      <c r="E381"/>
    </row>
    <row r="382" spans="1:5" ht="12.75">
      <c r="A382"/>
      <c r="B382"/>
      <c r="C382"/>
      <c r="D382"/>
      <c r="E382"/>
    </row>
    <row r="383" spans="1:5" ht="12.75">
      <c r="A383"/>
      <c r="B383"/>
      <c r="C383"/>
      <c r="D383"/>
      <c r="E383"/>
    </row>
    <row r="384" spans="1:5" ht="12.75">
      <c r="A384"/>
      <c r="B384"/>
      <c r="C384"/>
      <c r="D384"/>
      <c r="E384"/>
    </row>
    <row r="385" spans="1:5" ht="12.75">
      <c r="A385"/>
      <c r="B385"/>
      <c r="C385"/>
      <c r="D385"/>
      <c r="E385"/>
    </row>
    <row r="386" spans="1:5" ht="12.75">
      <c r="A386"/>
      <c r="B386"/>
      <c r="C386"/>
      <c r="D386"/>
      <c r="E386"/>
    </row>
    <row r="387" spans="1:5" ht="12.75">
      <c r="A387"/>
      <c r="B387"/>
      <c r="C387"/>
      <c r="D387"/>
      <c r="E387"/>
    </row>
    <row r="388" spans="1:5" ht="12.75">
      <c r="A388"/>
      <c r="B388"/>
      <c r="C388"/>
      <c r="D388"/>
      <c r="E388"/>
    </row>
    <row r="389" spans="1:5" ht="12.75">
      <c r="A389"/>
      <c r="B389"/>
      <c r="C389"/>
      <c r="D389"/>
      <c r="E389"/>
    </row>
    <row r="390" spans="1:5" ht="12.75">
      <c r="A390"/>
      <c r="B390"/>
      <c r="C390"/>
      <c r="D390"/>
      <c r="E390"/>
    </row>
    <row r="391" spans="1:5" ht="12.75">
      <c r="A391"/>
      <c r="B391"/>
      <c r="C391"/>
      <c r="D391"/>
      <c r="E391"/>
    </row>
    <row r="392" spans="1:5" ht="12.75">
      <c r="A392"/>
      <c r="B392"/>
      <c r="C392"/>
      <c r="D392"/>
      <c r="E392"/>
    </row>
    <row r="393" spans="1:5" ht="12.75">
      <c r="A393"/>
      <c r="B393"/>
      <c r="C393"/>
      <c r="D393"/>
      <c r="E393"/>
    </row>
    <row r="394" spans="1:5" ht="12.75">
      <c r="A394"/>
      <c r="B394"/>
      <c r="C394"/>
      <c r="D394"/>
      <c r="E394"/>
    </row>
    <row r="395" spans="1:5" ht="12.75">
      <c r="A395"/>
      <c r="B395"/>
      <c r="C395"/>
      <c r="D395"/>
      <c r="E395"/>
    </row>
    <row r="396" spans="1:5" ht="12.75">
      <c r="A396"/>
      <c r="B396"/>
      <c r="C396"/>
      <c r="D396"/>
      <c r="E396"/>
    </row>
    <row r="397" spans="1:5" ht="12.75">
      <c r="A397"/>
      <c r="B397"/>
      <c r="C397"/>
      <c r="D397"/>
      <c r="E397"/>
    </row>
    <row r="398" spans="1:5" ht="12.75">
      <c r="A398"/>
      <c r="B398"/>
      <c r="C398"/>
      <c r="D398"/>
      <c r="E398"/>
    </row>
    <row r="399" spans="1:5" ht="12.75">
      <c r="A399"/>
      <c r="B399"/>
      <c r="C399"/>
      <c r="D399"/>
      <c r="E399"/>
    </row>
    <row r="400" spans="1:5" ht="12.75">
      <c r="A400"/>
      <c r="B400"/>
      <c r="C400"/>
      <c r="D400"/>
      <c r="E400"/>
    </row>
    <row r="401" spans="1:5" ht="12.75">
      <c r="A401"/>
      <c r="B401"/>
      <c r="C401"/>
      <c r="D401"/>
      <c r="E401"/>
    </row>
    <row r="402" spans="1:5" ht="12.75">
      <c r="A402"/>
      <c r="B402"/>
      <c r="C402"/>
      <c r="D402"/>
      <c r="E402"/>
    </row>
    <row r="403" spans="1:5" ht="12.75">
      <c r="A403"/>
      <c r="B403"/>
      <c r="C403"/>
      <c r="D403"/>
      <c r="E403"/>
    </row>
    <row r="404" spans="1:5" ht="12.75">
      <c r="A404"/>
      <c r="B404"/>
      <c r="C404"/>
      <c r="D404"/>
      <c r="E404"/>
    </row>
    <row r="405" spans="1:5" ht="12.75">
      <c r="A405"/>
      <c r="B405"/>
      <c r="C405"/>
      <c r="D405"/>
      <c r="E405"/>
    </row>
    <row r="406" spans="1:5" ht="12.75">
      <c r="A406"/>
      <c r="B406"/>
      <c r="C406"/>
      <c r="D406"/>
      <c r="E406"/>
    </row>
    <row r="407" spans="1:5" ht="12.75">
      <c r="A407"/>
      <c r="B407"/>
      <c r="C407"/>
      <c r="D407"/>
      <c r="E407"/>
    </row>
    <row r="408" spans="1:5" ht="12.75">
      <c r="A408"/>
      <c r="B408"/>
      <c r="C408"/>
      <c r="D408"/>
      <c r="E408"/>
    </row>
    <row r="409" spans="1:5" ht="12.75">
      <c r="A409"/>
      <c r="B409"/>
      <c r="C409"/>
      <c r="D409"/>
      <c r="E409"/>
    </row>
    <row r="410" spans="1:5" ht="12.75">
      <c r="A410"/>
      <c r="B410"/>
      <c r="C410"/>
      <c r="D410"/>
      <c r="E410"/>
    </row>
    <row r="411" spans="1:5" ht="12.75">
      <c r="A411"/>
      <c r="B411"/>
      <c r="C411"/>
      <c r="D411"/>
      <c r="E411"/>
    </row>
    <row r="412" spans="1:5" ht="12.75">
      <c r="A412"/>
      <c r="B412"/>
      <c r="C412"/>
      <c r="D412"/>
      <c r="E412"/>
    </row>
    <row r="413" spans="1:5" ht="12.75">
      <c r="A413"/>
      <c r="B413"/>
      <c r="C413"/>
      <c r="D413"/>
      <c r="E413"/>
    </row>
    <row r="414" spans="1:5" ht="12.75">
      <c r="A414"/>
      <c r="B414"/>
      <c r="C414"/>
      <c r="D414"/>
      <c r="E414"/>
    </row>
    <row r="415" spans="1:5" ht="12.75">
      <c r="A415"/>
      <c r="B415"/>
      <c r="C415"/>
      <c r="D415"/>
      <c r="E415"/>
    </row>
    <row r="416" spans="1:5" ht="12.75">
      <c r="A416"/>
      <c r="B416"/>
      <c r="C416"/>
      <c r="D416"/>
      <c r="E416"/>
    </row>
    <row r="417" spans="1:5" ht="12.75">
      <c r="A417"/>
      <c r="B417"/>
      <c r="C417"/>
      <c r="D417"/>
      <c r="E417"/>
    </row>
    <row r="418" spans="1:5" ht="12.75">
      <c r="A418"/>
      <c r="B418"/>
      <c r="C418"/>
      <c r="D418"/>
      <c r="E418"/>
    </row>
    <row r="419" spans="1:5" ht="12.75">
      <c r="A419"/>
      <c r="B419"/>
      <c r="C419"/>
      <c r="D419"/>
      <c r="E419"/>
    </row>
    <row r="420" spans="1:5" ht="12.75">
      <c r="A420"/>
      <c r="B420"/>
      <c r="C420"/>
      <c r="D420"/>
      <c r="E420"/>
    </row>
    <row r="421" spans="1:5" ht="12.75">
      <c r="A421"/>
      <c r="B421"/>
      <c r="C421"/>
      <c r="D421"/>
      <c r="E421"/>
    </row>
    <row r="422" spans="1:5" ht="12.75">
      <c r="A422"/>
      <c r="B422"/>
      <c r="C422"/>
      <c r="D422"/>
      <c r="E422"/>
    </row>
    <row r="423" spans="1:5" ht="12.75">
      <c r="A423"/>
      <c r="B423"/>
      <c r="C423"/>
      <c r="D423"/>
      <c r="E423"/>
    </row>
    <row r="424" spans="1:5" ht="12.75">
      <c r="A424"/>
      <c r="B424"/>
      <c r="C424"/>
      <c r="D424"/>
      <c r="E424"/>
    </row>
    <row r="425" spans="1:5" ht="12.75">
      <c r="A425"/>
      <c r="B425"/>
      <c r="C425"/>
      <c r="D425"/>
      <c r="E425"/>
    </row>
    <row r="426" spans="1:5" ht="12.75">
      <c r="A426"/>
      <c r="B426"/>
      <c r="C426"/>
      <c r="D426"/>
      <c r="E426"/>
    </row>
    <row r="427" spans="1:5" ht="12.75">
      <c r="A427"/>
      <c r="B427"/>
      <c r="C427"/>
      <c r="D427"/>
      <c r="E427"/>
    </row>
    <row r="428" spans="1:5" ht="12.75">
      <c r="A428"/>
      <c r="B428"/>
      <c r="C428"/>
      <c r="D428"/>
      <c r="E428"/>
    </row>
    <row r="429" spans="1:5" ht="12.75">
      <c r="A429"/>
      <c r="B429"/>
      <c r="C429"/>
      <c r="D429"/>
      <c r="E429"/>
    </row>
    <row r="430" spans="1:5" ht="12.75">
      <c r="A430"/>
      <c r="B430"/>
      <c r="C430"/>
      <c r="D430"/>
      <c r="E430"/>
    </row>
    <row r="431" spans="1:5" ht="12.75">
      <c r="A431"/>
      <c r="B431"/>
      <c r="C431"/>
      <c r="D431"/>
      <c r="E431"/>
    </row>
    <row r="432" spans="1:5" ht="12.75">
      <c r="A432"/>
      <c r="B432"/>
      <c r="C432"/>
      <c r="D432"/>
      <c r="E432"/>
    </row>
    <row r="433" spans="1:5" ht="12.75">
      <c r="A433"/>
      <c r="B433"/>
      <c r="C433"/>
      <c r="D433"/>
      <c r="E433"/>
    </row>
    <row r="434" spans="1:5" ht="12.75">
      <c r="A434"/>
      <c r="B434"/>
      <c r="C434"/>
      <c r="D434"/>
      <c r="E434"/>
    </row>
    <row r="435" spans="1:5" ht="12.75">
      <c r="A435"/>
      <c r="B435"/>
      <c r="C435"/>
      <c r="D435"/>
      <c r="E435"/>
    </row>
    <row r="436" spans="1:5" ht="12.75">
      <c r="A436"/>
      <c r="B436"/>
      <c r="C436"/>
      <c r="D436"/>
      <c r="E436"/>
    </row>
    <row r="437" spans="1:5" ht="12.75">
      <c r="A437"/>
      <c r="B437"/>
      <c r="C437"/>
      <c r="D437"/>
      <c r="E437"/>
    </row>
    <row r="438" spans="1:5" ht="12.75">
      <c r="A438"/>
      <c r="B438"/>
      <c r="C438"/>
      <c r="D438"/>
      <c r="E438"/>
    </row>
    <row r="439" spans="1:5" ht="12.75">
      <c r="A439"/>
      <c r="B439"/>
      <c r="C439"/>
      <c r="D439"/>
      <c r="E439"/>
    </row>
    <row r="440" spans="1:5" ht="12.75">
      <c r="A440"/>
      <c r="B440"/>
      <c r="C440"/>
      <c r="D440"/>
      <c r="E440"/>
    </row>
    <row r="441" spans="1:5" ht="12.75">
      <c r="A441"/>
      <c r="B441"/>
      <c r="C441"/>
      <c r="D441"/>
      <c r="E441"/>
    </row>
    <row r="442" spans="1:5" ht="12.75">
      <c r="A442"/>
      <c r="B442"/>
      <c r="C442"/>
      <c r="D442"/>
      <c r="E442"/>
    </row>
    <row r="443" spans="1:5" ht="12.75">
      <c r="A443"/>
      <c r="B443"/>
      <c r="C443"/>
      <c r="D443"/>
      <c r="E443"/>
    </row>
    <row r="444" spans="1:5" ht="12.75">
      <c r="A444"/>
      <c r="B444"/>
      <c r="C444"/>
      <c r="D444"/>
      <c r="E444"/>
    </row>
    <row r="445" spans="1:5" ht="12.75">
      <c r="A445"/>
      <c r="B445"/>
      <c r="C445"/>
      <c r="D445"/>
      <c r="E445"/>
    </row>
    <row r="446" spans="1:5" ht="12.75">
      <c r="A446"/>
      <c r="B446"/>
      <c r="C446"/>
      <c r="D446"/>
      <c r="E446"/>
    </row>
    <row r="447" spans="1:5" ht="12.75">
      <c r="A447"/>
      <c r="B447"/>
      <c r="C447"/>
      <c r="D447"/>
      <c r="E447"/>
    </row>
    <row r="448" spans="1:5" ht="12.75">
      <c r="A448"/>
      <c r="B448"/>
      <c r="C448"/>
      <c r="D448"/>
      <c r="E448"/>
    </row>
    <row r="449" spans="1:5" ht="12.75">
      <c r="A449"/>
      <c r="B449"/>
      <c r="C449"/>
      <c r="D449"/>
      <c r="E449"/>
    </row>
    <row r="450" spans="1:5" ht="12.75">
      <c r="A450"/>
      <c r="B450"/>
      <c r="C450"/>
      <c r="D450"/>
      <c r="E450"/>
    </row>
    <row r="451" spans="1:5" ht="12.75">
      <c r="A451"/>
      <c r="B451"/>
      <c r="C451"/>
      <c r="D451"/>
      <c r="E451"/>
    </row>
    <row r="452" spans="1:5" ht="12.75">
      <c r="A452"/>
      <c r="B452"/>
      <c r="C452"/>
      <c r="D452"/>
      <c r="E452"/>
    </row>
    <row r="453" spans="1:5" ht="12.75">
      <c r="A453"/>
      <c r="B453"/>
      <c r="C453"/>
      <c r="D453"/>
      <c r="E453"/>
    </row>
    <row r="454" spans="1:5" ht="12.75">
      <c r="A454"/>
      <c r="B454"/>
      <c r="C454"/>
      <c r="D454"/>
      <c r="E454"/>
    </row>
    <row r="455" spans="1:5" ht="12.75">
      <c r="A455"/>
      <c r="B455"/>
      <c r="C455"/>
      <c r="D455"/>
      <c r="E455"/>
    </row>
    <row r="456" spans="1:5" ht="12.75">
      <c r="A456"/>
      <c r="B456"/>
      <c r="C456"/>
      <c r="D456"/>
      <c r="E456"/>
    </row>
    <row r="457" spans="1:5" ht="12.75">
      <c r="A457"/>
      <c r="B457"/>
      <c r="C457"/>
      <c r="D457"/>
      <c r="E457"/>
    </row>
    <row r="458" spans="1:5" ht="12.75">
      <c r="A458"/>
      <c r="B458"/>
      <c r="C458"/>
      <c r="D458"/>
      <c r="E458"/>
    </row>
    <row r="459" spans="1:5" ht="12.75">
      <c r="A459"/>
      <c r="B459"/>
      <c r="C459"/>
      <c r="D459"/>
      <c r="E459"/>
    </row>
    <row r="460" spans="1:5" ht="12.75">
      <c r="A460"/>
      <c r="B460"/>
      <c r="C460"/>
      <c r="D460"/>
      <c r="E460"/>
    </row>
    <row r="461" spans="1:5" ht="12.75">
      <c r="A461"/>
      <c r="B461"/>
      <c r="C461"/>
      <c r="D461"/>
      <c r="E461"/>
    </row>
    <row r="462" spans="1:5" ht="12.75">
      <c r="A462"/>
      <c r="B462"/>
      <c r="C462"/>
      <c r="D462"/>
      <c r="E462"/>
    </row>
    <row r="463" spans="1:5" ht="12.75">
      <c r="A463"/>
      <c r="B463"/>
      <c r="C463"/>
      <c r="D463"/>
      <c r="E463"/>
    </row>
    <row r="464" spans="1:5" ht="12.75">
      <c r="A464"/>
      <c r="B464"/>
      <c r="C464"/>
      <c r="D464"/>
      <c r="E464"/>
    </row>
    <row r="465" spans="1:5" ht="12.75">
      <c r="A465"/>
      <c r="B465"/>
      <c r="C465"/>
      <c r="D465"/>
      <c r="E465"/>
    </row>
    <row r="466" spans="1:5" ht="12.75">
      <c r="A466"/>
      <c r="B466"/>
      <c r="C466"/>
      <c r="D466"/>
      <c r="E466"/>
    </row>
    <row r="467" spans="1:5" ht="12.75">
      <c r="A467"/>
      <c r="B467"/>
      <c r="C467"/>
      <c r="D467"/>
      <c r="E467"/>
    </row>
    <row r="468" spans="1:5" ht="12.75">
      <c r="A468"/>
      <c r="B468"/>
      <c r="C468"/>
      <c r="D468"/>
      <c r="E468"/>
    </row>
    <row r="469" spans="1:5" ht="12.75">
      <c r="A469"/>
      <c r="B469"/>
      <c r="C469"/>
      <c r="D469"/>
      <c r="E469"/>
    </row>
    <row r="470" spans="1:5" ht="12.75">
      <c r="A470"/>
      <c r="B470"/>
      <c r="C470"/>
      <c r="D470"/>
      <c r="E470"/>
    </row>
    <row r="471" spans="1:5" ht="12.75">
      <c r="A471"/>
      <c r="B471"/>
      <c r="C471"/>
      <c r="D471"/>
      <c r="E471"/>
    </row>
    <row r="472" spans="1:5" ht="12.75">
      <c r="A472"/>
      <c r="B472"/>
      <c r="C472"/>
      <c r="D472"/>
      <c r="E472"/>
    </row>
    <row r="473" spans="1:5" ht="12.75">
      <c r="A473"/>
      <c r="B473"/>
      <c r="C473"/>
      <c r="D473"/>
      <c r="E473"/>
    </row>
    <row r="474" spans="1:5" ht="12.75">
      <c r="A474"/>
      <c r="B474"/>
      <c r="C474"/>
      <c r="D474"/>
      <c r="E474"/>
    </row>
    <row r="475" spans="1:5" ht="12.75">
      <c r="A475"/>
      <c r="B475"/>
      <c r="C475"/>
      <c r="D475"/>
      <c r="E475"/>
    </row>
    <row r="476" spans="1:5" ht="12.75">
      <c r="A476"/>
      <c r="B476"/>
      <c r="C476"/>
      <c r="D476"/>
      <c r="E476"/>
    </row>
    <row r="477" spans="1:5" ht="12.75">
      <c r="A477"/>
      <c r="B477"/>
      <c r="C477"/>
      <c r="D477"/>
      <c r="E477"/>
    </row>
    <row r="478" spans="1:5" ht="12.75">
      <c r="A478"/>
      <c r="B478"/>
      <c r="C478"/>
      <c r="D478"/>
      <c r="E478"/>
    </row>
    <row r="479" spans="1:5" ht="12.75">
      <c r="A479"/>
      <c r="B479"/>
      <c r="C479"/>
      <c r="D479"/>
      <c r="E479"/>
    </row>
    <row r="480" spans="1:5" ht="12.75">
      <c r="A480"/>
      <c r="B480"/>
      <c r="C480"/>
      <c r="D480"/>
      <c r="E480"/>
    </row>
    <row r="481" spans="1:5" ht="12.75">
      <c r="A481"/>
      <c r="B481"/>
      <c r="C481"/>
      <c r="D481"/>
      <c r="E481"/>
    </row>
    <row r="482" spans="1:5" ht="12.75">
      <c r="A482"/>
      <c r="B482"/>
      <c r="C482"/>
      <c r="D482"/>
      <c r="E482"/>
    </row>
    <row r="483" spans="1:5" ht="12.75">
      <c r="A483"/>
      <c r="B483"/>
      <c r="C483"/>
      <c r="D483"/>
      <c r="E483"/>
    </row>
    <row r="484" spans="1:5" ht="12.75">
      <c r="A484"/>
      <c r="B484"/>
      <c r="C484"/>
      <c r="D484"/>
      <c r="E484"/>
    </row>
    <row r="485" spans="1:5" ht="12.75">
      <c r="A485"/>
      <c r="B485"/>
      <c r="C485"/>
      <c r="D485"/>
      <c r="E485"/>
    </row>
    <row r="486" spans="1:5" ht="12.75">
      <c r="A486"/>
      <c r="B486"/>
      <c r="C486"/>
      <c r="D486"/>
      <c r="E486"/>
    </row>
    <row r="487" spans="1:5" ht="12.75">
      <c r="A487"/>
      <c r="B487"/>
      <c r="C487"/>
      <c r="D487"/>
      <c r="E487"/>
    </row>
    <row r="488" spans="1:5" ht="12.75">
      <c r="A488"/>
      <c r="B488"/>
      <c r="C488"/>
      <c r="D488"/>
      <c r="E488"/>
    </row>
    <row r="489" spans="1:5" ht="12.75">
      <c r="A489"/>
      <c r="B489"/>
      <c r="C489"/>
      <c r="D489"/>
      <c r="E489"/>
    </row>
    <row r="490" spans="1:5" ht="12.75">
      <c r="A490"/>
      <c r="B490"/>
      <c r="C490"/>
      <c r="D490"/>
      <c r="E490"/>
    </row>
    <row r="491" spans="1:5" ht="12.75">
      <c r="A491"/>
      <c r="B491"/>
      <c r="C491"/>
      <c r="D491"/>
      <c r="E491"/>
    </row>
    <row r="492" spans="1:5" ht="12.75">
      <c r="A492"/>
      <c r="B492"/>
      <c r="C492"/>
      <c r="D492"/>
      <c r="E492"/>
    </row>
    <row r="493" spans="1:5" ht="12.75">
      <c r="A493"/>
      <c r="B493"/>
      <c r="C493"/>
      <c r="D493"/>
      <c r="E493"/>
    </row>
    <row r="494" spans="1:5" ht="12.75">
      <c r="A494"/>
      <c r="B494"/>
      <c r="C494"/>
      <c r="D494"/>
      <c r="E494"/>
    </row>
    <row r="495" spans="1:5" ht="12.75">
      <c r="A495"/>
      <c r="B495"/>
      <c r="C495"/>
      <c r="D495"/>
      <c r="E495"/>
    </row>
    <row r="496" spans="1:5" ht="12.75">
      <c r="A496"/>
      <c r="B496"/>
      <c r="C496"/>
      <c r="D496"/>
      <c r="E496"/>
    </row>
    <row r="497" spans="1:5" ht="12.75">
      <c r="A497"/>
      <c r="B497"/>
      <c r="C497"/>
      <c r="D497"/>
      <c r="E497"/>
    </row>
    <row r="498" spans="1:5" ht="12.75">
      <c r="A498"/>
      <c r="B498"/>
      <c r="C498"/>
      <c r="D498"/>
      <c r="E498"/>
    </row>
    <row r="499" spans="1:5" ht="12.75">
      <c r="A499"/>
      <c r="B499"/>
      <c r="C499"/>
      <c r="D499"/>
      <c r="E499"/>
    </row>
    <row r="500" spans="1:5" ht="12.75">
      <c r="A500"/>
      <c r="B500"/>
      <c r="C500"/>
      <c r="D500"/>
      <c r="E500"/>
    </row>
    <row r="501" spans="1:5" ht="12.75">
      <c r="A501"/>
      <c r="B501"/>
      <c r="C501"/>
      <c r="D501"/>
      <c r="E501"/>
    </row>
    <row r="502" spans="1:5" ht="12.75">
      <c r="A502"/>
      <c r="B502"/>
      <c r="C502"/>
      <c r="D502"/>
      <c r="E502"/>
    </row>
    <row r="503" spans="1:5" ht="12.75">
      <c r="A503"/>
      <c r="B503"/>
      <c r="C503"/>
      <c r="D503"/>
      <c r="E503"/>
    </row>
    <row r="504" spans="1:5" ht="12.75">
      <c r="A504"/>
      <c r="B504"/>
      <c r="C504"/>
      <c r="D504"/>
      <c r="E504"/>
    </row>
    <row r="505" spans="1:5" ht="12.75">
      <c r="A505"/>
      <c r="B505"/>
      <c r="C505"/>
      <c r="D505"/>
      <c r="E505"/>
    </row>
    <row r="506" spans="1:5" ht="12.75">
      <c r="A506"/>
      <c r="B506"/>
      <c r="C506"/>
      <c r="D506"/>
      <c r="E506"/>
    </row>
    <row r="507" spans="1:5" ht="12.75">
      <c r="A507"/>
      <c r="B507"/>
      <c r="C507"/>
      <c r="D507"/>
      <c r="E507"/>
    </row>
    <row r="508" spans="1:5" ht="12.75">
      <c r="A508"/>
      <c r="B508"/>
      <c r="C508"/>
      <c r="D508"/>
      <c r="E508"/>
    </row>
    <row r="509" spans="1:5" ht="12.75">
      <c r="A509"/>
      <c r="B509"/>
      <c r="C509"/>
      <c r="D509"/>
      <c r="E509"/>
    </row>
    <row r="510" spans="1:5" ht="12.75">
      <c r="A510"/>
      <c r="B510"/>
      <c r="C510"/>
      <c r="D510"/>
      <c r="E510"/>
    </row>
    <row r="511" spans="1:5" ht="12.75">
      <c r="A511"/>
      <c r="B511"/>
      <c r="C511"/>
      <c r="D511"/>
      <c r="E511"/>
    </row>
    <row r="512" spans="1:5" ht="12.75">
      <c r="A512"/>
      <c r="B512"/>
      <c r="C512"/>
      <c r="D512"/>
      <c r="E512"/>
    </row>
    <row r="513" spans="1:5" ht="12.75">
      <c r="A513"/>
      <c r="B513"/>
      <c r="C513"/>
      <c r="D513"/>
      <c r="E513"/>
    </row>
    <row r="514" spans="1:5" ht="12.75">
      <c r="A514"/>
      <c r="B514"/>
      <c r="C514"/>
      <c r="D514"/>
      <c r="E514"/>
    </row>
    <row r="515" spans="1:5" ht="12.75">
      <c r="A515"/>
      <c r="B515"/>
      <c r="C515"/>
      <c r="D515"/>
      <c r="E515"/>
    </row>
    <row r="516" spans="1:5" ht="12.75">
      <c r="A516"/>
      <c r="B516"/>
      <c r="C516"/>
      <c r="D516"/>
      <c r="E516"/>
    </row>
    <row r="517" spans="1:5" ht="12.75">
      <c r="A517"/>
      <c r="B517"/>
      <c r="C517"/>
      <c r="D517"/>
      <c r="E517"/>
    </row>
    <row r="518" spans="1:5" ht="12.75">
      <c r="A518"/>
      <c r="B518"/>
      <c r="C518"/>
      <c r="D518"/>
      <c r="E518"/>
    </row>
    <row r="519" spans="1:5" ht="12.75">
      <c r="A519"/>
      <c r="B519"/>
      <c r="C519"/>
      <c r="D519"/>
      <c r="E519"/>
    </row>
    <row r="520" spans="1:5" ht="12.75">
      <c r="A520"/>
      <c r="B520"/>
      <c r="C520"/>
      <c r="D520"/>
      <c r="E520"/>
    </row>
    <row r="521" spans="1:5" ht="12.75">
      <c r="A521"/>
      <c r="B521"/>
      <c r="C521"/>
      <c r="D521"/>
      <c r="E521"/>
    </row>
    <row r="522" spans="1:5" ht="12.75">
      <c r="A522"/>
      <c r="B522"/>
      <c r="C522"/>
      <c r="D522"/>
      <c r="E522"/>
    </row>
    <row r="523" spans="1:5" ht="12.75">
      <c r="A523"/>
      <c r="B523"/>
      <c r="C523"/>
      <c r="D523"/>
      <c r="E523"/>
    </row>
    <row r="524" spans="1:5" ht="12.75">
      <c r="A524"/>
      <c r="B524"/>
      <c r="C524"/>
      <c r="D524"/>
      <c r="E524"/>
    </row>
    <row r="525" spans="1:5" ht="12.75">
      <c r="A525"/>
      <c r="B525"/>
      <c r="C525"/>
      <c r="D525"/>
      <c r="E525"/>
    </row>
    <row r="526" spans="1:5" ht="12.75">
      <c r="A526"/>
      <c r="B526"/>
      <c r="C526"/>
      <c r="D526"/>
      <c r="E526"/>
    </row>
    <row r="527" spans="1:5" ht="12.75">
      <c r="A527"/>
      <c r="B527"/>
      <c r="C527"/>
      <c r="D527"/>
      <c r="E527"/>
    </row>
    <row r="528" spans="1:5" ht="12.75">
      <c r="A528"/>
      <c r="B528"/>
      <c r="C528"/>
      <c r="D528"/>
      <c r="E528"/>
    </row>
    <row r="529" spans="1:5" ht="12.75">
      <c r="A529"/>
      <c r="B529"/>
      <c r="C529"/>
      <c r="D529"/>
      <c r="E529"/>
    </row>
    <row r="530" spans="1:5" ht="12.75">
      <c r="A530"/>
      <c r="B530"/>
      <c r="C530"/>
      <c r="D530"/>
      <c r="E530"/>
    </row>
    <row r="531" spans="1:5" ht="12.75">
      <c r="A531"/>
      <c r="B531"/>
      <c r="C531"/>
      <c r="D531"/>
      <c r="E531"/>
    </row>
    <row r="532" spans="1:5" ht="12.75">
      <c r="A532"/>
      <c r="B532"/>
      <c r="C532"/>
      <c r="D532"/>
      <c r="E532"/>
    </row>
    <row r="533" spans="1:5" ht="12.75">
      <c r="A533"/>
      <c r="B533"/>
      <c r="C533"/>
      <c r="D533"/>
      <c r="E533"/>
    </row>
    <row r="534" spans="1:5" ht="12.75">
      <c r="A534"/>
      <c r="B534"/>
      <c r="C534"/>
      <c r="D534"/>
      <c r="E534"/>
    </row>
    <row r="535" spans="1:5" ht="12.75">
      <c r="A535"/>
      <c r="B535"/>
      <c r="C535"/>
      <c r="D535"/>
      <c r="E535"/>
    </row>
    <row r="536" spans="1:5" ht="12.75">
      <c r="A536"/>
      <c r="B536"/>
      <c r="C536"/>
      <c r="D536"/>
      <c r="E536"/>
    </row>
    <row r="537" spans="1:5" ht="12.75">
      <c r="A537"/>
      <c r="B537"/>
      <c r="C537"/>
      <c r="D537"/>
      <c r="E537"/>
    </row>
    <row r="538" spans="1:5" ht="12.75">
      <c r="A538"/>
      <c r="B538"/>
      <c r="C538"/>
      <c r="D538"/>
      <c r="E538"/>
    </row>
    <row r="539" spans="1:5" ht="12.75">
      <c r="A539"/>
      <c r="B539"/>
      <c r="C539"/>
      <c r="D539"/>
      <c r="E539"/>
    </row>
    <row r="540" spans="1:5" ht="12.75">
      <c r="A540"/>
      <c r="B540"/>
      <c r="C540"/>
      <c r="D540"/>
      <c r="E540"/>
    </row>
    <row r="541" spans="1:5" ht="12.75">
      <c r="A541"/>
      <c r="B541"/>
      <c r="C541"/>
      <c r="D541"/>
      <c r="E541"/>
    </row>
    <row r="542" spans="1:5" ht="12.75">
      <c r="A542"/>
      <c r="B542"/>
      <c r="C542"/>
      <c r="D542"/>
      <c r="E542"/>
    </row>
    <row r="543" spans="1:5" ht="12.75">
      <c r="A543"/>
      <c r="B543"/>
      <c r="C543"/>
      <c r="D543"/>
      <c r="E543"/>
    </row>
    <row r="544" spans="1:5" ht="12.75">
      <c r="A544"/>
      <c r="B544"/>
      <c r="C544"/>
      <c r="D544"/>
      <c r="E544"/>
    </row>
    <row r="545" spans="1:5" ht="12.75">
      <c r="A545"/>
      <c r="B545"/>
      <c r="C545"/>
      <c r="D545"/>
      <c r="E545"/>
    </row>
    <row r="546" spans="1:5" ht="12.75">
      <c r="A546"/>
      <c r="B546"/>
      <c r="C546"/>
      <c r="D546"/>
      <c r="E546"/>
    </row>
    <row r="547" spans="1:5" ht="12.75">
      <c r="A547"/>
      <c r="B547"/>
      <c r="C547"/>
      <c r="D547"/>
      <c r="E547"/>
    </row>
    <row r="548" spans="1:5" ht="12.75">
      <c r="A548"/>
      <c r="B548"/>
      <c r="C548"/>
      <c r="D548"/>
      <c r="E548"/>
    </row>
    <row r="549" spans="1:5" ht="12.75">
      <c r="A549"/>
      <c r="B549"/>
      <c r="C549"/>
      <c r="D549"/>
      <c r="E549"/>
    </row>
    <row r="550" spans="1:5" ht="12.75">
      <c r="A550"/>
      <c r="B550"/>
      <c r="C550"/>
      <c r="D550"/>
      <c r="E550"/>
    </row>
    <row r="551" spans="1:5" ht="12.75">
      <c r="A551"/>
      <c r="B551"/>
      <c r="C551"/>
      <c r="D551"/>
      <c r="E551"/>
    </row>
    <row r="552" spans="1:5" ht="12.75">
      <c r="A552"/>
      <c r="B552"/>
      <c r="C552"/>
      <c r="D552"/>
      <c r="E552"/>
    </row>
    <row r="553" spans="1:5" ht="12.75">
      <c r="A553"/>
      <c r="B553"/>
      <c r="C553"/>
      <c r="D553"/>
      <c r="E553"/>
    </row>
    <row r="554" spans="1:5" ht="12.75">
      <c r="A554"/>
      <c r="B554"/>
      <c r="C554"/>
      <c r="D554"/>
      <c r="E554"/>
    </row>
    <row r="555" spans="1:5" ht="12.75">
      <c r="A555"/>
      <c r="B555"/>
      <c r="C555"/>
      <c r="D555"/>
      <c r="E555"/>
    </row>
    <row r="556" spans="1:5" ht="12.75">
      <c r="A556"/>
      <c r="B556"/>
      <c r="C556"/>
      <c r="D556"/>
      <c r="E556"/>
    </row>
    <row r="557" spans="1:5" ht="12.75">
      <c r="A557"/>
      <c r="B557"/>
      <c r="C557"/>
      <c r="D557"/>
      <c r="E557"/>
    </row>
    <row r="558" spans="1:5" ht="12.75">
      <c r="A558"/>
      <c r="B558"/>
      <c r="C558"/>
      <c r="D558"/>
      <c r="E558"/>
    </row>
    <row r="559" spans="1:5" ht="12.75">
      <c r="A559"/>
      <c r="B559"/>
      <c r="C559"/>
      <c r="D559"/>
      <c r="E559"/>
    </row>
    <row r="560" spans="1:5" ht="12.75">
      <c r="A560"/>
      <c r="B560"/>
      <c r="C560"/>
      <c r="D560"/>
      <c r="E560"/>
    </row>
    <row r="561" spans="1:5" ht="12.75">
      <c r="A561"/>
      <c r="B561"/>
      <c r="C561"/>
      <c r="D561"/>
      <c r="E561"/>
    </row>
    <row r="562" spans="1:5" ht="12.75">
      <c r="A562"/>
      <c r="B562"/>
      <c r="C562"/>
      <c r="D562"/>
      <c r="E562"/>
    </row>
    <row r="563" spans="1:5" ht="12.75">
      <c r="A563"/>
      <c r="B563"/>
      <c r="C563"/>
      <c r="D563"/>
      <c r="E563"/>
    </row>
    <row r="564" spans="1:5" ht="12.75">
      <c r="A564"/>
      <c r="B564"/>
      <c r="C564"/>
      <c r="D564"/>
      <c r="E564"/>
    </row>
    <row r="565" spans="1:5" ht="12.75">
      <c r="A565"/>
      <c r="B565"/>
      <c r="C565"/>
      <c r="D565"/>
      <c r="E565"/>
    </row>
    <row r="566" spans="1:5" ht="12.75">
      <c r="A566"/>
      <c r="B566"/>
      <c r="C566"/>
      <c r="D566"/>
      <c r="E566"/>
    </row>
    <row r="567" spans="1:5" ht="12.75">
      <c r="A567"/>
      <c r="B567"/>
      <c r="C567"/>
      <c r="D567"/>
      <c r="E567"/>
    </row>
    <row r="568" spans="1:5" ht="12.75">
      <c r="A568"/>
      <c r="B568"/>
      <c r="C568"/>
      <c r="D568"/>
      <c r="E568"/>
    </row>
    <row r="569" spans="1:5" ht="12.75">
      <c r="A569"/>
      <c r="B569"/>
      <c r="C569"/>
      <c r="D569"/>
      <c r="E569"/>
    </row>
    <row r="570" spans="1:5" ht="12.75">
      <c r="A570"/>
      <c r="B570"/>
      <c r="C570"/>
      <c r="D570"/>
      <c r="E570"/>
    </row>
    <row r="571" spans="1:5" ht="12.75">
      <c r="A571"/>
      <c r="B571"/>
      <c r="C571"/>
      <c r="D571"/>
      <c r="E571"/>
    </row>
    <row r="572" spans="1:5" ht="12.75">
      <c r="A572"/>
      <c r="B572"/>
      <c r="C572"/>
      <c r="D572"/>
      <c r="E572"/>
    </row>
    <row r="573" spans="1:5" ht="12.75">
      <c r="A573"/>
      <c r="B573"/>
      <c r="C573"/>
      <c r="D573"/>
      <c r="E573"/>
    </row>
    <row r="574" spans="1:5" ht="12.75">
      <c r="A574"/>
      <c r="B574"/>
      <c r="C574"/>
      <c r="D574"/>
      <c r="E574"/>
    </row>
    <row r="575" spans="1:5" ht="12.75">
      <c r="A575"/>
      <c r="B575"/>
      <c r="C575"/>
      <c r="D575"/>
      <c r="E575"/>
    </row>
    <row r="576" spans="1:5" ht="12.75">
      <c r="A576"/>
      <c r="B576"/>
      <c r="C576"/>
      <c r="D576"/>
      <c r="E576"/>
    </row>
    <row r="577" spans="1:5" ht="12.75">
      <c r="A577"/>
      <c r="B577"/>
      <c r="C577"/>
      <c r="D577"/>
      <c r="E577"/>
    </row>
    <row r="578" spans="1:5" ht="12.75">
      <c r="A578"/>
      <c r="B578"/>
      <c r="C578"/>
      <c r="D578"/>
      <c r="E578"/>
    </row>
    <row r="579" spans="1:5" ht="12.75">
      <c r="A579"/>
      <c r="B579"/>
      <c r="C579"/>
      <c r="D579"/>
      <c r="E579"/>
    </row>
    <row r="580" spans="1:5" ht="12.75">
      <c r="A580"/>
      <c r="B580"/>
      <c r="C580"/>
      <c r="D580"/>
      <c r="E580"/>
    </row>
    <row r="581" spans="1:5" ht="12.75">
      <c r="A581"/>
      <c r="B581"/>
      <c r="C581"/>
      <c r="D581"/>
      <c r="E581"/>
    </row>
    <row r="582" spans="1:5" ht="12.75">
      <c r="A582"/>
      <c r="B582"/>
      <c r="C582"/>
      <c r="D582"/>
      <c r="E582"/>
    </row>
    <row r="583" spans="1:5" ht="12.75">
      <c r="A583"/>
      <c r="B583"/>
      <c r="C583"/>
      <c r="D583"/>
      <c r="E583"/>
    </row>
    <row r="584" spans="1:5" ht="12.75">
      <c r="A584"/>
      <c r="B584"/>
      <c r="C584"/>
      <c r="D584"/>
      <c r="E584"/>
    </row>
    <row r="585" spans="1:5" ht="12.75">
      <c r="A585"/>
      <c r="B585"/>
      <c r="C585"/>
      <c r="D585"/>
      <c r="E585"/>
    </row>
    <row r="586" spans="1:5" ht="12.75">
      <c r="A586"/>
      <c r="B586"/>
      <c r="C586"/>
      <c r="D586"/>
      <c r="E586"/>
    </row>
    <row r="587" spans="1:5" ht="12.75">
      <c r="A587"/>
      <c r="B587"/>
      <c r="C587"/>
      <c r="D587"/>
      <c r="E587"/>
    </row>
    <row r="588" spans="1:5" ht="12.75">
      <c r="A588"/>
      <c r="B588"/>
      <c r="C588"/>
      <c r="D588"/>
      <c r="E588"/>
    </row>
    <row r="589" spans="1:5" ht="12.75">
      <c r="A589"/>
      <c r="B589"/>
      <c r="C589"/>
      <c r="D589"/>
      <c r="E589"/>
    </row>
    <row r="590" spans="1:5" ht="12.75">
      <c r="A590"/>
      <c r="B590"/>
      <c r="C590"/>
      <c r="D590"/>
      <c r="E590"/>
    </row>
    <row r="591" spans="1:5" ht="12.75">
      <c r="A591"/>
      <c r="B591"/>
      <c r="C591"/>
      <c r="D591"/>
      <c r="E591"/>
    </row>
    <row r="592" spans="1:5" ht="12.75">
      <c r="A592"/>
      <c r="B592"/>
      <c r="C592"/>
      <c r="D592"/>
      <c r="E592"/>
    </row>
    <row r="593" spans="1:5" ht="12.75">
      <c r="A593"/>
      <c r="B593"/>
      <c r="C593"/>
      <c r="D593"/>
      <c r="E593"/>
    </row>
    <row r="594" spans="1:5" ht="12.75">
      <c r="A594"/>
      <c r="B594"/>
      <c r="C594"/>
      <c r="D594"/>
      <c r="E594"/>
    </row>
    <row r="595" spans="1:5" ht="12.75">
      <c r="A595"/>
      <c r="B595"/>
      <c r="C595"/>
      <c r="D595"/>
      <c r="E595"/>
    </row>
    <row r="596" spans="1:5" ht="12.75">
      <c r="A596"/>
      <c r="B596"/>
      <c r="C596"/>
      <c r="D596"/>
      <c r="E596"/>
    </row>
    <row r="597" spans="1:5" ht="12.75">
      <c r="A597"/>
      <c r="B597"/>
      <c r="C597"/>
      <c r="D597"/>
      <c r="E597"/>
    </row>
    <row r="598" spans="1:5" ht="12.75">
      <c r="A598"/>
      <c r="B598"/>
      <c r="C598"/>
      <c r="D598"/>
      <c r="E598"/>
    </row>
    <row r="599" spans="1:5" ht="12.75">
      <c r="A599"/>
      <c r="B599"/>
      <c r="C599"/>
      <c r="D599"/>
      <c r="E599"/>
    </row>
    <row r="600" spans="1:5" ht="12.75">
      <c r="A600"/>
      <c r="B600"/>
      <c r="C600"/>
      <c r="D600"/>
      <c r="E600"/>
    </row>
    <row r="601" spans="1:5" ht="12.75">
      <c r="A601"/>
      <c r="B601"/>
      <c r="C601"/>
      <c r="D601"/>
      <c r="E601"/>
    </row>
    <row r="602" spans="1:5" ht="12.75">
      <c r="A602"/>
      <c r="B602"/>
      <c r="C602"/>
      <c r="D602"/>
      <c r="E602"/>
    </row>
    <row r="603" spans="1:5" ht="12.75">
      <c r="A603"/>
      <c r="B603"/>
      <c r="C603"/>
      <c r="D603"/>
      <c r="E603"/>
    </row>
    <row r="604" spans="1:5" ht="12.75">
      <c r="A604"/>
      <c r="B604"/>
      <c r="C604"/>
      <c r="D604"/>
      <c r="E604"/>
    </row>
    <row r="605" spans="1:5" ht="12.75">
      <c r="A605"/>
      <c r="B605"/>
      <c r="C605"/>
      <c r="D605"/>
      <c r="E605"/>
    </row>
    <row r="606" spans="1:5" ht="12.75">
      <c r="A606"/>
      <c r="B606"/>
      <c r="C606"/>
      <c r="D606"/>
      <c r="E606"/>
    </row>
    <row r="607" spans="1:5" ht="12.75">
      <c r="A607"/>
      <c r="B607"/>
      <c r="C607"/>
      <c r="D607"/>
      <c r="E607"/>
    </row>
    <row r="608" spans="1:5" ht="12.75">
      <c r="A608"/>
      <c r="B608"/>
      <c r="C608"/>
      <c r="D608"/>
      <c r="E608"/>
    </row>
    <row r="609" spans="1:5" ht="12.75">
      <c r="A609"/>
      <c r="B609"/>
      <c r="C609"/>
      <c r="D609"/>
      <c r="E609"/>
    </row>
    <row r="610" spans="1:5" ht="12.75">
      <c r="A610"/>
      <c r="B610"/>
      <c r="C610"/>
      <c r="D610"/>
      <c r="E610"/>
    </row>
    <row r="611" spans="1:5" ht="12.75">
      <c r="A611"/>
      <c r="B611"/>
      <c r="C611"/>
      <c r="D611"/>
      <c r="E611"/>
    </row>
    <row r="612" spans="1:5" ht="12.75">
      <c r="A612"/>
      <c r="B612"/>
      <c r="C612"/>
      <c r="D612"/>
      <c r="E612"/>
    </row>
    <row r="613" spans="1:5" ht="12.75">
      <c r="A613"/>
      <c r="B613"/>
      <c r="C613"/>
      <c r="D613"/>
      <c r="E613"/>
    </row>
    <row r="614" spans="1:5" ht="12.75">
      <c r="A614"/>
      <c r="B614"/>
      <c r="C614"/>
      <c r="D614"/>
      <c r="E614"/>
    </row>
    <row r="615" spans="1:5" ht="12.75">
      <c r="A615"/>
      <c r="B615"/>
      <c r="C615"/>
      <c r="D615"/>
      <c r="E615"/>
    </row>
    <row r="616" spans="1:5" ht="12.75">
      <c r="A616"/>
      <c r="B616"/>
      <c r="C616"/>
      <c r="D616"/>
      <c r="E616"/>
    </row>
    <row r="617" spans="1:5" ht="12.75">
      <c r="A617"/>
      <c r="B617"/>
      <c r="C617"/>
      <c r="D617"/>
      <c r="E617"/>
    </row>
    <row r="618" spans="1:5" ht="12.75">
      <c r="A618"/>
      <c r="B618"/>
      <c r="C618"/>
      <c r="D618"/>
      <c r="E618"/>
    </row>
    <row r="619" spans="1:5" ht="12.75">
      <c r="A619"/>
      <c r="B619"/>
      <c r="C619"/>
      <c r="D619"/>
      <c r="E619"/>
    </row>
    <row r="620" spans="1:5" ht="12.75">
      <c r="A620"/>
      <c r="B620"/>
      <c r="C620"/>
      <c r="D620"/>
      <c r="E620"/>
    </row>
    <row r="621" spans="1:5" ht="12.75">
      <c r="A621"/>
      <c r="B621"/>
      <c r="C621"/>
      <c r="D621"/>
      <c r="E621"/>
    </row>
    <row r="622" spans="1:5" ht="12.75">
      <c r="A622"/>
      <c r="B622"/>
      <c r="C622"/>
      <c r="D622"/>
      <c r="E622"/>
    </row>
    <row r="623" spans="1:5" ht="12.75">
      <c r="A623"/>
      <c r="B623"/>
      <c r="C623"/>
      <c r="D623"/>
      <c r="E623"/>
    </row>
    <row r="624" spans="1:5" ht="12.75">
      <c r="A624"/>
      <c r="B624"/>
      <c r="C624"/>
      <c r="D624"/>
      <c r="E624"/>
    </row>
    <row r="625" spans="1:5" ht="12.75">
      <c r="A625"/>
      <c r="B625"/>
      <c r="C625"/>
      <c r="D625"/>
      <c r="E625"/>
    </row>
    <row r="626" spans="1:5" ht="12.75">
      <c r="A626"/>
      <c r="B626"/>
      <c r="C626"/>
      <c r="D626"/>
      <c r="E626"/>
    </row>
    <row r="627" spans="1:5" ht="12.75">
      <c r="A627"/>
      <c r="B627"/>
      <c r="C627"/>
      <c r="D627"/>
      <c r="E627"/>
    </row>
    <row r="628" spans="1:5" ht="12.75">
      <c r="A628"/>
      <c r="B628"/>
      <c r="C628"/>
      <c r="D628"/>
      <c r="E628"/>
    </row>
    <row r="629" spans="1:5" ht="12.75">
      <c r="A629"/>
      <c r="B629"/>
      <c r="C629"/>
      <c r="D629"/>
      <c r="E629"/>
    </row>
    <row r="630" spans="1:5" ht="12.75">
      <c r="A630"/>
      <c r="B630"/>
      <c r="C630"/>
      <c r="D630"/>
      <c r="E630"/>
    </row>
    <row r="631" spans="1:5" ht="12.75">
      <c r="A631"/>
      <c r="B631"/>
      <c r="C631"/>
      <c r="D631"/>
      <c r="E631"/>
    </row>
    <row r="632" spans="1:5" ht="12.75">
      <c r="A632"/>
      <c r="B632"/>
      <c r="C632"/>
      <c r="D632"/>
      <c r="E632"/>
    </row>
    <row r="633" spans="1:5" ht="12.75">
      <c r="A633"/>
      <c r="B633"/>
      <c r="C633"/>
      <c r="D633"/>
      <c r="E633"/>
    </row>
    <row r="634" spans="1:5" ht="12.75">
      <c r="A634"/>
      <c r="B634"/>
      <c r="C634"/>
      <c r="D634"/>
      <c r="E634"/>
    </row>
    <row r="635" spans="1:5" ht="12.75">
      <c r="A635"/>
      <c r="B635"/>
      <c r="C635"/>
      <c r="D635"/>
      <c r="E635"/>
    </row>
    <row r="636" spans="1:5" ht="12.75">
      <c r="A636"/>
      <c r="B636"/>
      <c r="C636"/>
      <c r="D636"/>
      <c r="E636"/>
    </row>
    <row r="637" spans="1:5" ht="12.75">
      <c r="A637"/>
      <c r="B637"/>
      <c r="C637"/>
      <c r="D637"/>
      <c r="E637"/>
    </row>
    <row r="638" spans="1:5" ht="12.75">
      <c r="A638"/>
      <c r="B638"/>
      <c r="C638"/>
      <c r="D638"/>
      <c r="E638"/>
    </row>
    <row r="639" spans="1:5" ht="12.75">
      <c r="A639"/>
      <c r="B639"/>
      <c r="C639"/>
      <c r="D639"/>
      <c r="E639"/>
    </row>
    <row r="640" spans="1:5" ht="12.75">
      <c r="A640"/>
      <c r="B640"/>
      <c r="C640"/>
      <c r="D640"/>
      <c r="E640"/>
    </row>
    <row r="641" spans="1:5" ht="12.75">
      <c r="A641"/>
      <c r="B641"/>
      <c r="C641"/>
      <c r="D641"/>
      <c r="E641"/>
    </row>
    <row r="642" spans="1:5" ht="12.75">
      <c r="A642"/>
      <c r="B642"/>
      <c r="C642"/>
      <c r="D642"/>
      <c r="E642"/>
    </row>
    <row r="643" spans="1:5" ht="12.75">
      <c r="A643"/>
      <c r="B643"/>
      <c r="C643"/>
      <c r="D643"/>
      <c r="E643"/>
    </row>
    <row r="644" spans="1:5" ht="12.75">
      <c r="A644"/>
      <c r="B644"/>
      <c r="C644"/>
      <c r="D644"/>
      <c r="E644"/>
    </row>
    <row r="645" spans="1:5" ht="12.75">
      <c r="A645"/>
      <c r="B645"/>
      <c r="C645"/>
      <c r="D645"/>
      <c r="E645"/>
    </row>
    <row r="646" spans="1:5" ht="12.75">
      <c r="A646"/>
      <c r="B646"/>
      <c r="C646"/>
      <c r="D646"/>
      <c r="E646"/>
    </row>
    <row r="647" spans="1:5" ht="12.75">
      <c r="A647"/>
      <c r="B647"/>
      <c r="C647"/>
      <c r="D647"/>
      <c r="E647"/>
    </row>
    <row r="648" spans="1:5" ht="12.75">
      <c r="A648"/>
      <c r="B648"/>
      <c r="C648"/>
      <c r="D648"/>
      <c r="E648"/>
    </row>
    <row r="649" spans="1:5" ht="12.75">
      <c r="A649"/>
      <c r="B649"/>
      <c r="C649"/>
      <c r="D649"/>
      <c r="E649"/>
    </row>
    <row r="650" spans="1:5" ht="12.75">
      <c r="A650"/>
      <c r="B650"/>
      <c r="C650"/>
      <c r="D650"/>
      <c r="E650"/>
    </row>
    <row r="651" spans="1:5" ht="12.75">
      <c r="A651"/>
      <c r="B651"/>
      <c r="C651"/>
      <c r="D651"/>
      <c r="E651"/>
    </row>
    <row r="652" spans="1:5" ht="12.75">
      <c r="A652"/>
      <c r="B652"/>
      <c r="C652"/>
      <c r="D652"/>
      <c r="E652"/>
    </row>
    <row r="653" spans="1:5" ht="12.75">
      <c r="A653"/>
      <c r="B653"/>
      <c r="C653"/>
      <c r="D653"/>
      <c r="E653"/>
    </row>
    <row r="654" spans="1:5" ht="12.75">
      <c r="A654"/>
      <c r="B654"/>
      <c r="C654"/>
      <c r="D654"/>
      <c r="E654"/>
    </row>
    <row r="655" spans="1:5" ht="12.75">
      <c r="A655"/>
      <c r="B655"/>
      <c r="C655"/>
      <c r="D655"/>
      <c r="E655"/>
    </row>
    <row r="656" spans="1:5" ht="12.75">
      <c r="A656"/>
      <c r="B656"/>
      <c r="C656"/>
      <c r="D656"/>
      <c r="E656"/>
    </row>
    <row r="657" spans="1:5" ht="12.75">
      <c r="A657"/>
      <c r="B657"/>
      <c r="C657"/>
      <c r="D657"/>
      <c r="E657"/>
    </row>
    <row r="658" spans="1:5" ht="12.75">
      <c r="A658"/>
      <c r="B658"/>
      <c r="C658"/>
      <c r="D658"/>
      <c r="E658"/>
    </row>
    <row r="659" spans="1:5" ht="12.75">
      <c r="A659"/>
      <c r="B659"/>
      <c r="C659"/>
      <c r="D659"/>
      <c r="E659"/>
    </row>
    <row r="660" spans="1:5" ht="12.75">
      <c r="A660"/>
      <c r="B660"/>
      <c r="C660"/>
      <c r="D660"/>
      <c r="E660"/>
    </row>
    <row r="661" spans="1:5" ht="12.75">
      <c r="A661"/>
      <c r="B661"/>
      <c r="C661"/>
      <c r="D661"/>
      <c r="E661"/>
    </row>
    <row r="662" spans="1:5" ht="12.75">
      <c r="A662"/>
      <c r="B662"/>
      <c r="C662"/>
      <c r="D662"/>
      <c r="E662"/>
    </row>
    <row r="663" spans="1:5" ht="12.75">
      <c r="A663"/>
      <c r="B663"/>
      <c r="C663"/>
      <c r="D663"/>
      <c r="E663"/>
    </row>
    <row r="664" spans="1:5" ht="12.75">
      <c r="A664"/>
      <c r="B664"/>
      <c r="C664"/>
      <c r="D664"/>
      <c r="E664"/>
    </row>
    <row r="665" spans="1:5" ht="12.75">
      <c r="A665"/>
      <c r="B665"/>
      <c r="C665"/>
      <c r="D665"/>
      <c r="E665"/>
    </row>
    <row r="666" spans="1:5" ht="12.75">
      <c r="A666"/>
      <c r="B666"/>
      <c r="C666"/>
      <c r="D666"/>
      <c r="E666"/>
    </row>
    <row r="667" spans="1:5" ht="12.75">
      <c r="A667"/>
      <c r="B667"/>
      <c r="C667"/>
      <c r="D667"/>
      <c r="E667"/>
    </row>
    <row r="668" spans="1:5" ht="12.75">
      <c r="A668"/>
      <c r="B668"/>
      <c r="C668"/>
      <c r="D668"/>
      <c r="E668"/>
    </row>
    <row r="669" spans="1:5" ht="12.75">
      <c r="A669"/>
      <c r="B669"/>
      <c r="C669"/>
      <c r="D669"/>
      <c r="E669"/>
    </row>
    <row r="670" spans="1:5" ht="12.75">
      <c r="A670"/>
      <c r="B670"/>
      <c r="C670"/>
      <c r="D670"/>
      <c r="E670"/>
    </row>
    <row r="671" spans="1:5" ht="12.75">
      <c r="A671"/>
      <c r="B671"/>
      <c r="C671"/>
      <c r="D671"/>
      <c r="E671"/>
    </row>
    <row r="672" spans="1:5" ht="12.75">
      <c r="A672"/>
      <c r="B672"/>
      <c r="C672"/>
      <c r="D672"/>
      <c r="E672"/>
    </row>
    <row r="673" spans="1:5" ht="12.75">
      <c r="A673"/>
      <c r="B673"/>
      <c r="C673"/>
      <c r="D673"/>
      <c r="E673"/>
    </row>
    <row r="674" spans="1:5" ht="12.75">
      <c r="A674"/>
      <c r="B674"/>
      <c r="C674"/>
      <c r="D674"/>
      <c r="E674"/>
    </row>
    <row r="675" spans="1:5" ht="12.75">
      <c r="A675"/>
      <c r="B675"/>
      <c r="C675"/>
      <c r="D675"/>
      <c r="E675"/>
    </row>
    <row r="676" spans="1:5" ht="12.75">
      <c r="A676"/>
      <c r="B676"/>
      <c r="C676"/>
      <c r="D676"/>
      <c r="E676"/>
    </row>
    <row r="677" spans="1:5" ht="12.75">
      <c r="A677"/>
      <c r="B677"/>
      <c r="C677"/>
      <c r="D677"/>
      <c r="E677"/>
    </row>
    <row r="678" spans="1:5" ht="12.75">
      <c r="A678"/>
      <c r="B678"/>
      <c r="C678"/>
      <c r="D678"/>
      <c r="E678"/>
    </row>
    <row r="679" spans="1:5" ht="12.75">
      <c r="A679"/>
      <c r="B679"/>
      <c r="C679"/>
      <c r="D679"/>
      <c r="E679"/>
    </row>
    <row r="680" spans="1:5" ht="12.75">
      <c r="A680"/>
      <c r="B680"/>
      <c r="C680"/>
      <c r="D680"/>
      <c r="E680"/>
    </row>
    <row r="681" spans="1:5" ht="12.75">
      <c r="A681"/>
      <c r="B681"/>
      <c r="C681"/>
      <c r="D681"/>
      <c r="E681"/>
    </row>
    <row r="682" spans="1:5" ht="12.75">
      <c r="A682"/>
      <c r="B682"/>
      <c r="C682"/>
      <c r="D682"/>
      <c r="E682"/>
    </row>
    <row r="683" spans="1:5" ht="12.75">
      <c r="A683"/>
      <c r="B683"/>
      <c r="C683"/>
      <c r="D683"/>
      <c r="E683"/>
    </row>
    <row r="684" spans="1:5" ht="12.75">
      <c r="A684"/>
      <c r="B684"/>
      <c r="C684"/>
      <c r="D684"/>
      <c r="E684"/>
    </row>
    <row r="685" spans="1:5" ht="12.75">
      <c r="A685"/>
      <c r="B685"/>
      <c r="C685"/>
      <c r="D685"/>
      <c r="E685"/>
    </row>
    <row r="686" spans="1:5" ht="12.75">
      <c r="A686"/>
      <c r="B686"/>
      <c r="C686"/>
      <c r="D686"/>
      <c r="E686"/>
    </row>
    <row r="687" spans="1:5" ht="12.75">
      <c r="A687"/>
      <c r="B687"/>
      <c r="C687"/>
      <c r="D687"/>
      <c r="E687"/>
    </row>
    <row r="688" spans="1:5" ht="12.75">
      <c r="A688"/>
      <c r="B688"/>
      <c r="C688"/>
      <c r="D688"/>
      <c r="E688"/>
    </row>
    <row r="689" spans="1:5" ht="12.75">
      <c r="A689"/>
      <c r="B689"/>
      <c r="C689"/>
      <c r="D689"/>
      <c r="E689"/>
    </row>
    <row r="690" spans="1:5" ht="12.75">
      <c r="A690"/>
      <c r="B690"/>
      <c r="C690"/>
      <c r="D690"/>
      <c r="E690"/>
    </row>
    <row r="691" spans="1:5" ht="12.75">
      <c r="A691"/>
      <c r="B691"/>
      <c r="C691"/>
      <c r="D691"/>
      <c r="E691"/>
    </row>
    <row r="692" spans="1:5" ht="12.75">
      <c r="A692"/>
      <c r="B692"/>
      <c r="C692"/>
      <c r="D692"/>
      <c r="E692"/>
    </row>
    <row r="693" spans="1:5" ht="12.75">
      <c r="A693"/>
      <c r="B693"/>
      <c r="C693"/>
      <c r="D693"/>
      <c r="E693"/>
    </row>
    <row r="694" spans="1:5" ht="12.75">
      <c r="A694"/>
      <c r="B694"/>
      <c r="C694"/>
      <c r="D694"/>
      <c r="E694"/>
    </row>
    <row r="695" spans="1:5" ht="12.75">
      <c r="A695"/>
      <c r="B695"/>
      <c r="C695"/>
      <c r="D695"/>
      <c r="E695"/>
    </row>
    <row r="696" spans="1:5" ht="12.75">
      <c r="A696"/>
      <c r="B696"/>
      <c r="C696"/>
      <c r="D696"/>
      <c r="E696"/>
    </row>
    <row r="697" spans="1:5" ht="12.75">
      <c r="A697"/>
      <c r="B697"/>
      <c r="C697"/>
      <c r="D697"/>
      <c r="E697"/>
    </row>
    <row r="698" spans="1:5" ht="12.75">
      <c r="A698"/>
      <c r="B698"/>
      <c r="C698"/>
      <c r="D698"/>
      <c r="E698"/>
    </row>
    <row r="699" spans="1:5" ht="12.75">
      <c r="A699"/>
      <c r="B699"/>
      <c r="C699"/>
      <c r="D699"/>
      <c r="E699"/>
    </row>
    <row r="700" spans="1:5" ht="12.75">
      <c r="A700"/>
      <c r="B700"/>
      <c r="C700"/>
      <c r="D700"/>
      <c r="E700"/>
    </row>
    <row r="701" spans="1:5" ht="12.75">
      <c r="A701"/>
      <c r="B701"/>
      <c r="C701"/>
      <c r="D701"/>
      <c r="E701"/>
    </row>
    <row r="702" spans="1:5" ht="12.75">
      <c r="A702"/>
      <c r="B702"/>
      <c r="C702"/>
      <c r="D702"/>
      <c r="E702"/>
    </row>
    <row r="703" spans="1:5" ht="12.75">
      <c r="A703"/>
      <c r="B703"/>
      <c r="C703"/>
      <c r="D703"/>
      <c r="E703"/>
    </row>
    <row r="704" spans="1:5" ht="12.75">
      <c r="A704"/>
      <c r="B704"/>
      <c r="C704"/>
      <c r="D704"/>
      <c r="E704"/>
    </row>
    <row r="705" spans="1:5" ht="12.75">
      <c r="A705"/>
      <c r="B705"/>
      <c r="C705"/>
      <c r="D705"/>
      <c r="E705"/>
    </row>
    <row r="706" spans="1:5" ht="12.75">
      <c r="A706"/>
      <c r="B706"/>
      <c r="C706"/>
      <c r="D706"/>
      <c r="E706"/>
    </row>
    <row r="707" spans="1:5" ht="12.75">
      <c r="A707"/>
      <c r="B707"/>
      <c r="C707"/>
      <c r="D707"/>
      <c r="E707"/>
    </row>
    <row r="708" spans="1:5" ht="12.75">
      <c r="A708"/>
      <c r="B708"/>
      <c r="C708"/>
      <c r="D708"/>
      <c r="E708"/>
    </row>
    <row r="709" spans="1:5" ht="12.75">
      <c r="A709"/>
      <c r="B709"/>
      <c r="C709"/>
      <c r="D709"/>
      <c r="E709"/>
    </row>
    <row r="710" spans="1:5" ht="12.75">
      <c r="A710"/>
      <c r="B710"/>
      <c r="C710"/>
      <c r="D710"/>
      <c r="E710"/>
    </row>
    <row r="711" spans="1:5" ht="12.75">
      <c r="A711"/>
      <c r="B711"/>
      <c r="C711"/>
      <c r="D711"/>
      <c r="E711"/>
    </row>
    <row r="712" spans="1:5" ht="12.75">
      <c r="A712"/>
      <c r="B712"/>
      <c r="C712"/>
      <c r="D712"/>
      <c r="E712"/>
    </row>
    <row r="713" spans="1:5" ht="12.75">
      <c r="A713"/>
      <c r="B713"/>
      <c r="C713"/>
      <c r="D713"/>
      <c r="E713"/>
    </row>
    <row r="714" spans="1:5" ht="12.75">
      <c r="A714"/>
      <c r="B714"/>
      <c r="C714"/>
      <c r="D714"/>
      <c r="E714"/>
    </row>
    <row r="715" spans="1:5" ht="12.75">
      <c r="A715"/>
      <c r="B715"/>
      <c r="C715"/>
      <c r="D715"/>
      <c r="E715"/>
    </row>
    <row r="716" spans="1:5" ht="12.75">
      <c r="A716"/>
      <c r="B716"/>
      <c r="C716"/>
      <c r="D716"/>
      <c r="E716"/>
    </row>
    <row r="717" spans="1:5" ht="12.75">
      <c r="A717"/>
      <c r="B717"/>
      <c r="C717"/>
      <c r="D717"/>
      <c r="E717"/>
    </row>
    <row r="718" spans="1:5" ht="12.75">
      <c r="A718"/>
      <c r="B718"/>
      <c r="C718"/>
      <c r="D718"/>
      <c r="E718"/>
    </row>
    <row r="719" spans="1:5" ht="12.75">
      <c r="A719"/>
      <c r="B719"/>
      <c r="C719"/>
      <c r="D719"/>
      <c r="E719"/>
    </row>
    <row r="720" spans="1:5" ht="12.75">
      <c r="A720"/>
      <c r="B720"/>
      <c r="C720"/>
      <c r="D720"/>
      <c r="E720"/>
    </row>
    <row r="721" spans="1:5" ht="12.75">
      <c r="A721"/>
      <c r="B721"/>
      <c r="C721"/>
      <c r="D721"/>
      <c r="E721"/>
    </row>
    <row r="722" spans="1:5" ht="12.75">
      <c r="A722"/>
      <c r="B722"/>
      <c r="C722"/>
      <c r="D722"/>
      <c r="E722"/>
    </row>
    <row r="723" spans="1:5" ht="12.75">
      <c r="A723"/>
      <c r="B723"/>
      <c r="C723"/>
      <c r="D723"/>
      <c r="E723"/>
    </row>
    <row r="724" spans="1:5" ht="12.75">
      <c r="A724"/>
      <c r="B724"/>
      <c r="C724"/>
      <c r="D724"/>
      <c r="E724"/>
    </row>
    <row r="725" spans="1:5" ht="12.75">
      <c r="A725"/>
      <c r="B725"/>
      <c r="C725"/>
      <c r="D725"/>
      <c r="E725"/>
    </row>
    <row r="726" spans="1:5" ht="12.75">
      <c r="A726"/>
      <c r="B726"/>
      <c r="C726"/>
      <c r="D726"/>
      <c r="E726"/>
    </row>
    <row r="727" spans="1:5" ht="12.75">
      <c r="A727"/>
      <c r="B727"/>
      <c r="C727"/>
      <c r="D727"/>
      <c r="E727"/>
    </row>
    <row r="728" spans="1:5" ht="12.75">
      <c r="A728"/>
      <c r="B728"/>
      <c r="C728"/>
      <c r="D728"/>
      <c r="E728"/>
    </row>
    <row r="729" spans="1:5" ht="12.75">
      <c r="A729"/>
      <c r="B729"/>
      <c r="C729"/>
      <c r="D729"/>
      <c r="E729"/>
    </row>
    <row r="730" spans="1:5" ht="12.75">
      <c r="A730"/>
      <c r="B730"/>
      <c r="C730"/>
      <c r="D730"/>
      <c r="E730"/>
    </row>
    <row r="731" spans="1:5" ht="12.75">
      <c r="A731"/>
      <c r="B731"/>
      <c r="C731"/>
      <c r="D731"/>
      <c r="E731"/>
    </row>
    <row r="732" spans="1:5" ht="12.75">
      <c r="A732"/>
      <c r="B732"/>
      <c r="C732"/>
      <c r="D732"/>
      <c r="E732"/>
    </row>
    <row r="733" spans="1:5" ht="12.75">
      <c r="A733"/>
      <c r="B733"/>
      <c r="C733"/>
      <c r="D733"/>
      <c r="E733"/>
    </row>
    <row r="734" spans="1:5" ht="12.75">
      <c r="A734"/>
      <c r="B734"/>
      <c r="C734"/>
      <c r="D734"/>
      <c r="E734"/>
    </row>
    <row r="735" spans="1:5" ht="12.75">
      <c r="A735"/>
      <c r="B735"/>
      <c r="C735"/>
      <c r="D735"/>
      <c r="E735"/>
    </row>
    <row r="736" spans="1:5" ht="12.75">
      <c r="A736"/>
      <c r="B736"/>
      <c r="C736"/>
      <c r="D736"/>
      <c r="E736"/>
    </row>
    <row r="737" spans="1:5" ht="12.75">
      <c r="A737"/>
      <c r="B737"/>
      <c r="C737"/>
      <c r="D737"/>
      <c r="E737"/>
    </row>
    <row r="738" spans="1:5" ht="12.75">
      <c r="A738"/>
      <c r="B738"/>
      <c r="C738"/>
      <c r="D738"/>
      <c r="E738"/>
    </row>
    <row r="739" spans="1:5" ht="12.75">
      <c r="A739"/>
      <c r="B739"/>
      <c r="C739"/>
      <c r="D739"/>
      <c r="E739"/>
    </row>
    <row r="740" spans="1:5" ht="12.75">
      <c r="A740"/>
      <c r="B740"/>
      <c r="C740"/>
      <c r="D740"/>
      <c r="E740"/>
    </row>
    <row r="741" spans="1:5" ht="12.75">
      <c r="A741"/>
      <c r="B741"/>
      <c r="C741"/>
      <c r="D741"/>
      <c r="E741"/>
    </row>
    <row r="742" spans="1:5" ht="12.75">
      <c r="A742"/>
      <c r="B742"/>
      <c r="C742"/>
      <c r="D742"/>
      <c r="E742"/>
    </row>
    <row r="743" spans="1:5" ht="12.75">
      <c r="A743"/>
      <c r="B743"/>
      <c r="C743"/>
      <c r="D743"/>
      <c r="E743"/>
    </row>
    <row r="744" spans="1:5" ht="12.75">
      <c r="A744"/>
      <c r="B744"/>
      <c r="C744"/>
      <c r="D744"/>
      <c r="E744"/>
    </row>
    <row r="745" spans="1:5" ht="12.75">
      <c r="A745"/>
      <c r="B745"/>
      <c r="C745"/>
      <c r="D745"/>
      <c r="E745"/>
    </row>
    <row r="746" spans="1:5" ht="12.75">
      <c r="A746"/>
      <c r="B746"/>
      <c r="C746"/>
      <c r="D746"/>
      <c r="E746"/>
    </row>
    <row r="747" spans="1:5" ht="12.75">
      <c r="A747"/>
      <c r="B747"/>
      <c r="C747"/>
      <c r="D747"/>
      <c r="E747"/>
    </row>
    <row r="748" spans="1:5" ht="12.75">
      <c r="A748"/>
      <c r="B748"/>
      <c r="C748"/>
      <c r="D748"/>
      <c r="E748"/>
    </row>
    <row r="749" spans="1:5" ht="12.75">
      <c r="A749"/>
      <c r="B749"/>
      <c r="C749"/>
      <c r="D749"/>
      <c r="E749"/>
    </row>
    <row r="750" spans="1:5" ht="12.75">
      <c r="A750"/>
      <c r="B750"/>
      <c r="C750"/>
      <c r="D750"/>
      <c r="E750"/>
    </row>
    <row r="751" spans="1:5" ht="12.75">
      <c r="A751"/>
      <c r="B751"/>
      <c r="C751"/>
      <c r="D751"/>
      <c r="E751"/>
    </row>
    <row r="752" spans="1:5" ht="12.75">
      <c r="A752"/>
      <c r="B752"/>
      <c r="C752"/>
      <c r="D752"/>
      <c r="E752"/>
    </row>
    <row r="753" spans="1:5" ht="12.75">
      <c r="A753"/>
      <c r="B753"/>
      <c r="C753"/>
      <c r="D753"/>
      <c r="E753"/>
    </row>
    <row r="754" spans="1:5" ht="12.75">
      <c r="A754"/>
      <c r="B754"/>
      <c r="C754"/>
      <c r="D754"/>
      <c r="E754"/>
    </row>
    <row r="755" spans="1:5" ht="12.75">
      <c r="A755"/>
      <c r="B755"/>
      <c r="C755"/>
      <c r="D755"/>
      <c r="E755"/>
    </row>
    <row r="756" spans="1:5" ht="12.75">
      <c r="A756"/>
      <c r="B756"/>
      <c r="C756"/>
      <c r="D756"/>
      <c r="E756"/>
    </row>
    <row r="757" spans="1:5" ht="12.75">
      <c r="A757"/>
      <c r="B757"/>
      <c r="C757"/>
      <c r="D757"/>
      <c r="E757"/>
    </row>
    <row r="758" spans="1:5" ht="12.75">
      <c r="A758"/>
      <c r="B758"/>
      <c r="C758"/>
      <c r="D758"/>
      <c r="E758"/>
    </row>
    <row r="759" spans="1:5" ht="12.75">
      <c r="A759"/>
      <c r="B759"/>
      <c r="C759"/>
      <c r="D759"/>
      <c r="E759"/>
    </row>
    <row r="760" spans="1:5" ht="12.75">
      <c r="A760"/>
      <c r="B760"/>
      <c r="C760"/>
      <c r="D760"/>
      <c r="E760"/>
    </row>
    <row r="761" spans="1:5" ht="12.75">
      <c r="A761"/>
      <c r="B761"/>
      <c r="C761"/>
      <c r="D761"/>
      <c r="E761"/>
    </row>
    <row r="762" spans="1:5" ht="12.75">
      <c r="A762"/>
      <c r="B762"/>
      <c r="C762"/>
      <c r="D762"/>
      <c r="E762"/>
    </row>
    <row r="763" spans="1:5" ht="12.75">
      <c r="A763"/>
      <c r="B763"/>
      <c r="C763"/>
      <c r="D763"/>
      <c r="E763"/>
    </row>
    <row r="764" spans="1:5" ht="12.75">
      <c r="A764"/>
      <c r="B764"/>
      <c r="C764"/>
      <c r="D764"/>
      <c r="E764"/>
    </row>
    <row r="765" spans="1:5" ht="12.75">
      <c r="A765"/>
      <c r="B765"/>
      <c r="C765"/>
      <c r="D765"/>
      <c r="E765"/>
    </row>
    <row r="766" spans="1:5" ht="12.75">
      <c r="A766"/>
      <c r="B766"/>
      <c r="C766"/>
      <c r="D766"/>
      <c r="E766"/>
    </row>
    <row r="767" spans="1:5" ht="12.75">
      <c r="A767"/>
      <c r="B767"/>
      <c r="C767"/>
      <c r="D767"/>
      <c r="E767"/>
    </row>
    <row r="768" spans="1:5" ht="12.75">
      <c r="A768"/>
      <c r="B768"/>
      <c r="C768"/>
      <c r="D768"/>
      <c r="E768"/>
    </row>
    <row r="769" spans="1:5" ht="12.75">
      <c r="A769"/>
      <c r="B769"/>
      <c r="C769"/>
      <c r="D769"/>
      <c r="E769"/>
    </row>
    <row r="770" spans="1:5" ht="12.75">
      <c r="A770"/>
      <c r="B770"/>
      <c r="C770"/>
      <c r="D770"/>
      <c r="E770"/>
    </row>
    <row r="771" spans="1:5" ht="12.75">
      <c r="A771"/>
      <c r="B771"/>
      <c r="C771"/>
      <c r="D771"/>
      <c r="E771"/>
    </row>
    <row r="772" spans="1:5" ht="12.75">
      <c r="A772"/>
      <c r="B772"/>
      <c r="C772"/>
      <c r="D772"/>
      <c r="E772"/>
    </row>
    <row r="773" spans="1:5" ht="12.75">
      <c r="A773"/>
      <c r="B773"/>
      <c r="C773"/>
      <c r="D773"/>
      <c r="E773"/>
    </row>
    <row r="774" spans="1:5" ht="12.75">
      <c r="A774"/>
      <c r="B774"/>
      <c r="C774"/>
      <c r="D774"/>
      <c r="E774"/>
    </row>
    <row r="775" spans="1:5" ht="12.75">
      <c r="A775"/>
      <c r="B775"/>
      <c r="C775"/>
      <c r="D775"/>
      <c r="E775"/>
    </row>
    <row r="776" spans="1:5" ht="12.75">
      <c r="A776"/>
      <c r="B776"/>
      <c r="C776"/>
      <c r="D776"/>
      <c r="E776"/>
    </row>
    <row r="777" spans="1:5" ht="12.75">
      <c r="A777"/>
      <c r="B777"/>
      <c r="C777"/>
      <c r="D777"/>
      <c r="E777"/>
    </row>
    <row r="778" spans="1:5" ht="12.75">
      <c r="A778"/>
      <c r="B778"/>
      <c r="C778"/>
      <c r="D778"/>
      <c r="E778"/>
    </row>
    <row r="779" spans="1:5" ht="12.75">
      <c r="A779"/>
      <c r="B779"/>
      <c r="C779"/>
      <c r="D779"/>
      <c r="E779"/>
    </row>
    <row r="780" spans="1:5" ht="12.75">
      <c r="A780"/>
      <c r="B780"/>
      <c r="C780"/>
      <c r="D780"/>
      <c r="E780"/>
    </row>
    <row r="781" spans="1:5" ht="12.75">
      <c r="A781"/>
      <c r="B781"/>
      <c r="C781"/>
      <c r="D781"/>
      <c r="E781"/>
    </row>
    <row r="782" spans="1:5" ht="12.75">
      <c r="A782"/>
      <c r="B782"/>
      <c r="C782"/>
      <c r="D782"/>
      <c r="E782"/>
    </row>
    <row r="783" spans="1:5" ht="12.75">
      <c r="A783"/>
      <c r="B783"/>
      <c r="C783"/>
      <c r="D783"/>
      <c r="E783"/>
    </row>
    <row r="784" spans="1:5" ht="12.75">
      <c r="A784"/>
      <c r="B784"/>
      <c r="C784"/>
      <c r="D784"/>
      <c r="E784"/>
    </row>
    <row r="785" spans="1:5" ht="12.75">
      <c r="A785"/>
      <c r="B785"/>
      <c r="C785"/>
      <c r="D785"/>
      <c r="E785"/>
    </row>
    <row r="786" spans="1:5" ht="12.75">
      <c r="A786"/>
      <c r="B786"/>
      <c r="C786"/>
      <c r="D786"/>
      <c r="E786"/>
    </row>
    <row r="787" spans="1:5" ht="12.75">
      <c r="A787"/>
      <c r="B787"/>
      <c r="C787"/>
      <c r="D787"/>
      <c r="E787"/>
    </row>
    <row r="788" spans="1:5" ht="12.75">
      <c r="A788"/>
      <c r="B788"/>
      <c r="C788"/>
      <c r="D788"/>
      <c r="E788"/>
    </row>
    <row r="789" spans="1:5" ht="12.75">
      <c r="A789"/>
      <c r="B789"/>
      <c r="C789"/>
      <c r="D789"/>
      <c r="E789"/>
    </row>
    <row r="790" spans="1:5" ht="12.75">
      <c r="A790"/>
      <c r="B790"/>
      <c r="C790"/>
      <c r="D790"/>
      <c r="E790"/>
    </row>
    <row r="791" spans="1:5" ht="12.75">
      <c r="A791"/>
      <c r="B791"/>
      <c r="C791"/>
      <c r="D791"/>
      <c r="E791"/>
    </row>
    <row r="792" spans="1:5" ht="12.75">
      <c r="A792"/>
      <c r="B792"/>
      <c r="C792"/>
      <c r="D792"/>
      <c r="E792"/>
    </row>
    <row r="793" spans="1:5" ht="12.75">
      <c r="A793"/>
      <c r="B793"/>
      <c r="C793"/>
      <c r="D793"/>
      <c r="E793"/>
    </row>
    <row r="794" spans="1:5" ht="12.75">
      <c r="A794"/>
      <c r="B794"/>
      <c r="C794"/>
      <c r="D794"/>
      <c r="E794"/>
    </row>
    <row r="795" spans="1:5" ht="12.75">
      <c r="A795"/>
      <c r="B795"/>
      <c r="C795"/>
      <c r="D795"/>
      <c r="E795"/>
    </row>
    <row r="796" spans="1:5" ht="12.75">
      <c r="A796"/>
      <c r="B796"/>
      <c r="C796"/>
      <c r="D796"/>
      <c r="E796"/>
    </row>
    <row r="797" spans="1:5" ht="12.75">
      <c r="A797"/>
      <c r="B797"/>
      <c r="C797"/>
      <c r="D797"/>
      <c r="E797"/>
    </row>
    <row r="798" spans="1:5" ht="12.75">
      <c r="A798"/>
      <c r="B798"/>
      <c r="C798"/>
      <c r="D798"/>
      <c r="E798"/>
    </row>
    <row r="799" spans="1:5" ht="12.75">
      <c r="A799"/>
      <c r="B799"/>
      <c r="C799"/>
      <c r="D799"/>
      <c r="E799"/>
    </row>
    <row r="800" spans="1:5" ht="12.75">
      <c r="A800"/>
      <c r="B800"/>
      <c r="C800"/>
      <c r="D800"/>
      <c r="E800"/>
    </row>
    <row r="801" spans="1:5" ht="12.75">
      <c r="A801"/>
      <c r="B801"/>
      <c r="C801"/>
      <c r="D801"/>
      <c r="E801"/>
    </row>
    <row r="802" spans="1:5" ht="12.75">
      <c r="A802"/>
      <c r="B802"/>
      <c r="C802"/>
      <c r="D802"/>
      <c r="E802"/>
    </row>
    <row r="803" spans="1:5" ht="12.75">
      <c r="A803"/>
      <c r="B803"/>
      <c r="C803"/>
      <c r="D803"/>
      <c r="E803"/>
    </row>
    <row r="804" spans="1:5" ht="12.75">
      <c r="A804"/>
      <c r="B804"/>
      <c r="C804"/>
      <c r="D804"/>
      <c r="E804"/>
    </row>
    <row r="805" spans="1:5" ht="12.75">
      <c r="A805"/>
      <c r="B805"/>
      <c r="C805"/>
      <c r="D805"/>
      <c r="E805"/>
    </row>
    <row r="806" spans="1:5" ht="12.75">
      <c r="A806"/>
      <c r="B806"/>
      <c r="C806"/>
      <c r="D806"/>
      <c r="E806"/>
    </row>
    <row r="807" spans="1:5" ht="12.75">
      <c r="A807"/>
      <c r="B807"/>
      <c r="C807"/>
      <c r="D807"/>
      <c r="E807"/>
    </row>
    <row r="808" spans="1:5" ht="12.75">
      <c r="A808"/>
      <c r="B808"/>
      <c r="C808"/>
      <c r="D808"/>
      <c r="E808"/>
    </row>
    <row r="809" spans="1:5" ht="12.75">
      <c r="A809"/>
      <c r="B809"/>
      <c r="C809"/>
      <c r="D809"/>
      <c r="E809"/>
    </row>
    <row r="810" spans="1:5" ht="12.75">
      <c r="A810"/>
      <c r="B810"/>
      <c r="C810"/>
      <c r="D810"/>
      <c r="E810"/>
    </row>
    <row r="811" spans="1:5" ht="12.75">
      <c r="A811"/>
      <c r="B811"/>
      <c r="C811"/>
      <c r="D811"/>
      <c r="E811"/>
    </row>
    <row r="812" spans="1:5" ht="12.75">
      <c r="A812"/>
      <c r="B812"/>
      <c r="C812"/>
      <c r="D812"/>
      <c r="E812"/>
    </row>
    <row r="813" spans="1:5" ht="12.75">
      <c r="A813"/>
      <c r="B813"/>
      <c r="C813"/>
      <c r="D813"/>
      <c r="E813"/>
    </row>
    <row r="814" spans="1:5" ht="12.75">
      <c r="A814"/>
      <c r="B814"/>
      <c r="C814"/>
      <c r="D814"/>
      <c r="E814"/>
    </row>
    <row r="815" spans="1:5" ht="12.75">
      <c r="A815"/>
      <c r="B815"/>
      <c r="C815"/>
      <c r="D815"/>
      <c r="E815"/>
    </row>
    <row r="816" spans="1:5" ht="12.75">
      <c r="A816"/>
      <c r="B816"/>
      <c r="C816"/>
      <c r="D816"/>
      <c r="E816"/>
    </row>
    <row r="817" spans="1:5" ht="12.75">
      <c r="A817"/>
      <c r="B817"/>
      <c r="C817"/>
      <c r="D817"/>
      <c r="E817"/>
    </row>
    <row r="818" spans="1:5" ht="12.75">
      <c r="A818"/>
      <c r="B818"/>
      <c r="C818"/>
      <c r="D818"/>
      <c r="E818"/>
    </row>
    <row r="819" spans="1:5" ht="12.75">
      <c r="A819"/>
      <c r="B819"/>
      <c r="C819"/>
      <c r="D819"/>
      <c r="E819"/>
    </row>
    <row r="820" spans="1:5" ht="12.75">
      <c r="A820"/>
      <c r="B820"/>
      <c r="C820"/>
      <c r="D820"/>
      <c r="E820"/>
    </row>
    <row r="821" spans="1:5" ht="12.75">
      <c r="A821"/>
      <c r="B821"/>
      <c r="C821"/>
      <c r="D821"/>
      <c r="E821"/>
    </row>
    <row r="822" spans="1:5" ht="12.75">
      <c r="A822"/>
      <c r="B822"/>
      <c r="C822"/>
      <c r="D822"/>
      <c r="E822"/>
    </row>
    <row r="823" spans="1:5" ht="12.75">
      <c r="A823"/>
      <c r="B823"/>
      <c r="C823"/>
      <c r="D823"/>
      <c r="E823"/>
    </row>
    <row r="824" spans="1:5" ht="12.75">
      <c r="A824"/>
      <c r="B824"/>
      <c r="C824"/>
      <c r="D824"/>
      <c r="E824"/>
    </row>
    <row r="825" spans="1:5" ht="12.75">
      <c r="A825"/>
      <c r="B825"/>
      <c r="C825"/>
      <c r="D825"/>
      <c r="E825"/>
    </row>
    <row r="826" spans="1:5" ht="12.75">
      <c r="A826"/>
      <c r="B826"/>
      <c r="C826"/>
      <c r="D826"/>
      <c r="E826"/>
    </row>
    <row r="827" spans="1:5" ht="12.75">
      <c r="A827"/>
      <c r="B827"/>
      <c r="C827"/>
      <c r="D827"/>
      <c r="E827"/>
    </row>
    <row r="828" spans="1:5" ht="12.75">
      <c r="A828"/>
      <c r="B828"/>
      <c r="C828"/>
      <c r="D828"/>
      <c r="E828"/>
    </row>
    <row r="829" spans="1:5" ht="12.75">
      <c r="A829"/>
      <c r="B829"/>
      <c r="C829"/>
      <c r="D829"/>
      <c r="E829"/>
    </row>
    <row r="830" spans="1:5" ht="12.75">
      <c r="A830"/>
      <c r="B830"/>
      <c r="C830"/>
      <c r="D830"/>
      <c r="E830"/>
    </row>
    <row r="831" spans="1:5" ht="12.75">
      <c r="A831"/>
      <c r="B831"/>
      <c r="C831"/>
      <c r="D831"/>
      <c r="E831"/>
    </row>
    <row r="832" spans="1:5" ht="12.75">
      <c r="A832"/>
      <c r="B832"/>
      <c r="C832"/>
      <c r="D832"/>
      <c r="E832"/>
    </row>
    <row r="833" spans="1:5" ht="12.75">
      <c r="A833"/>
      <c r="B833"/>
      <c r="C833"/>
      <c r="D833"/>
      <c r="E833"/>
    </row>
    <row r="834" spans="1:5" ht="12.75">
      <c r="A834"/>
      <c r="B834"/>
      <c r="C834"/>
      <c r="D834"/>
      <c r="E834"/>
    </row>
    <row r="835" spans="1:5" ht="12.75">
      <c r="A835"/>
      <c r="B835"/>
      <c r="C835"/>
      <c r="D835"/>
      <c r="E835"/>
    </row>
    <row r="836" spans="1:5" ht="12.75">
      <c r="A836"/>
      <c r="B836"/>
      <c r="C836"/>
      <c r="D836"/>
      <c r="E836"/>
    </row>
    <row r="837" spans="1:5" ht="12.75">
      <c r="A837"/>
      <c r="B837"/>
      <c r="C837"/>
      <c r="D837"/>
      <c r="E837"/>
    </row>
    <row r="838" spans="1:5" ht="12.75">
      <c r="A838"/>
      <c r="B838"/>
      <c r="C838"/>
      <c r="D838"/>
      <c r="E838"/>
    </row>
    <row r="839" spans="1:5" ht="12.75">
      <c r="A839"/>
      <c r="B839"/>
      <c r="C839"/>
      <c r="D839"/>
      <c r="E839"/>
    </row>
    <row r="840" spans="1:5" ht="12.75">
      <c r="A840"/>
      <c r="B840"/>
      <c r="C840"/>
      <c r="D840"/>
      <c r="E840"/>
    </row>
    <row r="841" spans="1:5" ht="12.75">
      <c r="A841"/>
      <c r="B841"/>
      <c r="C841"/>
      <c r="D841"/>
      <c r="E841"/>
    </row>
    <row r="842" spans="1:5" ht="12.75">
      <c r="A842"/>
      <c r="B842"/>
      <c r="C842"/>
      <c r="D842"/>
      <c r="E842"/>
    </row>
    <row r="843" spans="1:5" ht="12.75">
      <c r="A843"/>
      <c r="B843"/>
      <c r="C843"/>
      <c r="D843"/>
      <c r="E843"/>
    </row>
    <row r="844" spans="1:5" ht="12.75">
      <c r="A844"/>
      <c r="B844"/>
      <c r="C844"/>
      <c r="D844"/>
      <c r="E844"/>
    </row>
    <row r="845" spans="1:5" ht="12.75">
      <c r="A845"/>
      <c r="B845"/>
      <c r="C845"/>
      <c r="D845"/>
      <c r="E845"/>
    </row>
    <row r="846" spans="1:5" ht="12.75">
      <c r="A846"/>
      <c r="B846"/>
      <c r="C846"/>
      <c r="D846"/>
      <c r="E846"/>
    </row>
    <row r="847" spans="1:5" ht="12.75">
      <c r="A847"/>
      <c r="B847"/>
      <c r="C847"/>
      <c r="D847"/>
      <c r="E847"/>
    </row>
    <row r="848" spans="1:5" ht="12.75">
      <c r="A848"/>
      <c r="B848"/>
      <c r="C848"/>
      <c r="D848"/>
      <c r="E848"/>
    </row>
    <row r="849" spans="1:5" ht="12.75">
      <c r="A849"/>
      <c r="B849"/>
      <c r="C849"/>
      <c r="D849"/>
      <c r="E849"/>
    </row>
    <row r="850" spans="1:5" ht="12.75">
      <c r="A850"/>
      <c r="B850"/>
      <c r="C850"/>
      <c r="D850"/>
      <c r="E850"/>
    </row>
    <row r="851" spans="1:5" ht="12.75">
      <c r="A851"/>
      <c r="B851"/>
      <c r="C851"/>
      <c r="D851"/>
      <c r="E851"/>
    </row>
    <row r="852" spans="1:5" ht="12.75">
      <c r="A852"/>
      <c r="B852"/>
      <c r="C852"/>
      <c r="D852"/>
      <c r="E852"/>
    </row>
    <row r="853" spans="1:5" ht="12.75">
      <c r="A853"/>
      <c r="B853"/>
      <c r="C853"/>
      <c r="D853"/>
      <c r="E853"/>
    </row>
    <row r="854" spans="1:5" ht="12.75">
      <c r="A854"/>
      <c r="B854"/>
      <c r="C854"/>
      <c r="D854"/>
      <c r="E854"/>
    </row>
    <row r="855" spans="1:5" ht="12.75">
      <c r="A855"/>
      <c r="B855"/>
      <c r="C855"/>
      <c r="D855"/>
      <c r="E855"/>
    </row>
    <row r="856" spans="1:5" ht="12.75">
      <c r="A856"/>
      <c r="B856"/>
      <c r="C856"/>
      <c r="D856"/>
      <c r="E856"/>
    </row>
    <row r="857" spans="1:5" ht="12.75">
      <c r="A857"/>
      <c r="B857"/>
      <c r="C857"/>
      <c r="D857"/>
      <c r="E857"/>
    </row>
    <row r="858" spans="1:5" ht="12.75">
      <c r="A858"/>
      <c r="B858"/>
      <c r="C858"/>
      <c r="D858"/>
      <c r="E858"/>
    </row>
    <row r="859" spans="1:5" ht="12.75">
      <c r="A859"/>
      <c r="B859"/>
      <c r="C859"/>
      <c r="D859"/>
      <c r="E859"/>
    </row>
    <row r="860" spans="1:5" ht="12.75">
      <c r="A860"/>
      <c r="B860"/>
      <c r="C860"/>
      <c r="D860"/>
      <c r="E860"/>
    </row>
    <row r="861" spans="1:5" ht="12.75">
      <c r="A861"/>
      <c r="B861"/>
      <c r="C861"/>
      <c r="D861"/>
      <c r="E861"/>
    </row>
    <row r="862" spans="1:5" ht="12.75">
      <c r="A862"/>
      <c r="B862"/>
      <c r="C862"/>
      <c r="D862"/>
      <c r="E862"/>
    </row>
    <row r="863" spans="1:5" ht="12.75">
      <c r="A863"/>
      <c r="B863"/>
      <c r="C863"/>
      <c r="D863"/>
      <c r="E863"/>
    </row>
    <row r="864" spans="1:5" ht="12.75">
      <c r="A864"/>
      <c r="B864"/>
      <c r="C864"/>
      <c r="D864"/>
      <c r="E864"/>
    </row>
    <row r="865" spans="1:5" ht="12.75">
      <c r="A865"/>
      <c r="B865"/>
      <c r="C865"/>
      <c r="D865"/>
      <c r="E865"/>
    </row>
    <row r="866" spans="1:5" ht="12.75">
      <c r="A866"/>
      <c r="B866"/>
      <c r="C866"/>
      <c r="D866"/>
      <c r="E866"/>
    </row>
    <row r="867" spans="1:5" ht="12.75">
      <c r="A867"/>
      <c r="B867"/>
      <c r="C867"/>
      <c r="D867"/>
      <c r="E867"/>
    </row>
    <row r="868" spans="1:5" ht="12.75">
      <c r="A868"/>
      <c r="B868"/>
      <c r="C868"/>
      <c r="D868"/>
      <c r="E868"/>
    </row>
    <row r="869" spans="1:5" ht="12.75">
      <c r="A869"/>
      <c r="B869"/>
      <c r="C869"/>
      <c r="D869"/>
      <c r="E869"/>
    </row>
    <row r="870" spans="1:5" ht="12.75">
      <c r="A870"/>
      <c r="B870"/>
      <c r="C870"/>
      <c r="D870"/>
      <c r="E870"/>
    </row>
    <row r="871" spans="1:5" ht="12.75">
      <c r="A871"/>
      <c r="B871"/>
      <c r="C871"/>
      <c r="D871"/>
      <c r="E871"/>
    </row>
    <row r="872" spans="1:5" ht="12.75">
      <c r="A872"/>
      <c r="B872"/>
      <c r="C872"/>
      <c r="D872"/>
      <c r="E872"/>
    </row>
    <row r="873" spans="1:5" ht="12.75">
      <c r="A873"/>
      <c r="B873"/>
      <c r="C873"/>
      <c r="D873"/>
      <c r="E873"/>
    </row>
    <row r="874" spans="1:5" ht="12.75">
      <c r="A874"/>
      <c r="B874"/>
      <c r="C874"/>
      <c r="D874"/>
      <c r="E874"/>
    </row>
    <row r="875" spans="1:5" ht="12.75">
      <c r="A875"/>
      <c r="B875"/>
      <c r="C875"/>
      <c r="D875"/>
      <c r="E875"/>
    </row>
    <row r="876" spans="1:5" ht="12.75">
      <c r="A876"/>
      <c r="B876"/>
      <c r="C876"/>
      <c r="D876"/>
      <c r="E876"/>
    </row>
    <row r="877" spans="1:5" ht="12.75">
      <c r="A877"/>
      <c r="B877"/>
      <c r="C877"/>
      <c r="D877"/>
      <c r="E877"/>
    </row>
    <row r="878" spans="1:5" ht="12.75">
      <c r="A878"/>
      <c r="B878"/>
      <c r="C878"/>
      <c r="D878"/>
      <c r="E878"/>
    </row>
    <row r="879" spans="1:5" ht="12.75">
      <c r="A879"/>
      <c r="B879"/>
      <c r="C879"/>
      <c r="D879"/>
      <c r="E879"/>
    </row>
    <row r="880" spans="1:5" ht="12.75">
      <c r="A880"/>
      <c r="B880"/>
      <c r="C880"/>
      <c r="D880"/>
      <c r="E880"/>
    </row>
    <row r="881" spans="1:5" ht="12.75">
      <c r="A881"/>
      <c r="B881"/>
      <c r="C881"/>
      <c r="D881"/>
      <c r="E881"/>
    </row>
    <row r="882" spans="1:5" ht="12.75">
      <c r="A882"/>
      <c r="B882"/>
      <c r="C882"/>
      <c r="D882"/>
      <c r="E882"/>
    </row>
    <row r="883" spans="1:5" ht="12.75">
      <c r="A883"/>
      <c r="B883"/>
      <c r="C883"/>
      <c r="D883"/>
      <c r="E883"/>
    </row>
    <row r="884" spans="1:5" ht="12.75">
      <c r="A884"/>
      <c r="B884"/>
      <c r="C884"/>
      <c r="D884"/>
      <c r="E884"/>
    </row>
    <row r="885" spans="1:5" ht="12.75">
      <c r="A885"/>
      <c r="B885"/>
      <c r="C885"/>
      <c r="D885"/>
      <c r="E885"/>
    </row>
    <row r="886" spans="1:5" ht="12.75">
      <c r="A886"/>
      <c r="B886"/>
      <c r="C886"/>
      <c r="D886"/>
      <c r="E886"/>
    </row>
    <row r="887" spans="1:5" ht="12.75">
      <c r="A887"/>
      <c r="B887"/>
      <c r="C887"/>
      <c r="D887"/>
      <c r="E887"/>
    </row>
    <row r="888" spans="1:5" ht="12.75">
      <c r="A888"/>
      <c r="B888"/>
      <c r="C888"/>
      <c r="D888"/>
      <c r="E888"/>
    </row>
    <row r="889" spans="1:5" ht="12.75">
      <c r="A889"/>
      <c r="B889"/>
      <c r="C889"/>
      <c r="D889"/>
      <c r="E889"/>
    </row>
    <row r="890" spans="1:5" ht="12.75">
      <c r="A890"/>
      <c r="B890"/>
      <c r="C890"/>
      <c r="D890"/>
      <c r="E890"/>
    </row>
    <row r="891" spans="1:5" ht="12.75">
      <c r="A891"/>
      <c r="B891"/>
      <c r="C891"/>
      <c r="D891"/>
      <c r="E891"/>
    </row>
    <row r="892" spans="1:5" ht="12.75">
      <c r="A892"/>
      <c r="B892"/>
      <c r="C892"/>
      <c r="D892"/>
      <c r="E892"/>
    </row>
    <row r="893" spans="1:5" ht="12.75">
      <c r="A893"/>
      <c r="B893"/>
      <c r="C893"/>
      <c r="D893"/>
      <c r="E893"/>
    </row>
    <row r="894" spans="1:5" ht="12.75">
      <c r="A894"/>
      <c r="B894"/>
      <c r="C894"/>
      <c r="D894"/>
      <c r="E894"/>
    </row>
    <row r="895" spans="1:5" ht="12.75">
      <c r="A895"/>
      <c r="B895"/>
      <c r="C895"/>
      <c r="D895"/>
      <c r="E895"/>
    </row>
    <row r="896" spans="1:5" ht="12.75">
      <c r="A896"/>
      <c r="B896"/>
      <c r="C896"/>
      <c r="D896"/>
      <c r="E896"/>
    </row>
    <row r="897" spans="1:5" ht="12.75">
      <c r="A897"/>
      <c r="B897"/>
      <c r="C897"/>
      <c r="D897"/>
      <c r="E897"/>
    </row>
    <row r="898" spans="1:5" ht="12.75">
      <c r="A898"/>
      <c r="B898"/>
      <c r="C898"/>
      <c r="D898"/>
      <c r="E898"/>
    </row>
    <row r="899" spans="1:5" ht="12.75">
      <c r="A899"/>
      <c r="B899"/>
      <c r="C899"/>
      <c r="D899"/>
      <c r="E899"/>
    </row>
    <row r="900" spans="1:5" ht="12.75">
      <c r="A900"/>
      <c r="B900"/>
      <c r="C900"/>
      <c r="D900"/>
      <c r="E900"/>
    </row>
    <row r="901" spans="1:5" ht="12.75">
      <c r="A901"/>
      <c r="B901"/>
      <c r="C901"/>
      <c r="D901"/>
      <c r="E901"/>
    </row>
    <row r="902" spans="1:5" ht="12.75">
      <c r="A902"/>
      <c r="B902"/>
      <c r="C902"/>
      <c r="D902"/>
      <c r="E902"/>
    </row>
    <row r="903" spans="1:5" ht="12.75">
      <c r="A903"/>
      <c r="B903"/>
      <c r="C903"/>
      <c r="D903"/>
      <c r="E903"/>
    </row>
    <row r="904" spans="1:5" ht="12.75">
      <c r="A904"/>
      <c r="B904"/>
      <c r="C904"/>
      <c r="D904"/>
      <c r="E904"/>
    </row>
    <row r="905" spans="1:5" ht="12.75">
      <c r="A905"/>
      <c r="B905"/>
      <c r="C905"/>
      <c r="D905"/>
      <c r="E905"/>
    </row>
    <row r="906" spans="1:5" ht="12.75">
      <c r="A906"/>
      <c r="B906"/>
      <c r="C906"/>
      <c r="D906"/>
      <c r="E906"/>
    </row>
    <row r="907" spans="1:5" ht="12.75">
      <c r="A907"/>
      <c r="B907"/>
      <c r="C907"/>
      <c r="D907"/>
      <c r="E907"/>
    </row>
    <row r="908" spans="1:5" ht="12.75">
      <c r="A908"/>
      <c r="B908"/>
      <c r="C908"/>
      <c r="D908"/>
      <c r="E908"/>
    </row>
    <row r="909" spans="1:5" ht="12.75">
      <c r="A909"/>
      <c r="B909"/>
      <c r="C909"/>
      <c r="D909"/>
      <c r="E909"/>
    </row>
    <row r="910" spans="1:5" ht="12.75">
      <c r="A910"/>
      <c r="B910"/>
      <c r="C910"/>
      <c r="D910"/>
      <c r="E910"/>
    </row>
    <row r="911" spans="1:5" ht="12.75">
      <c r="A911"/>
      <c r="B911"/>
      <c r="C911"/>
      <c r="D911"/>
      <c r="E911"/>
    </row>
    <row r="912" spans="1:5" ht="12.75">
      <c r="A912"/>
      <c r="B912"/>
      <c r="C912"/>
      <c r="D912"/>
      <c r="E912"/>
    </row>
    <row r="913" spans="1:5" ht="12.75">
      <c r="A913"/>
      <c r="B913"/>
      <c r="C913"/>
      <c r="D913"/>
      <c r="E913"/>
    </row>
    <row r="914" spans="1:5" ht="12.75">
      <c r="A914"/>
      <c r="B914"/>
      <c r="C914"/>
      <c r="D914"/>
      <c r="E914"/>
    </row>
    <row r="915" spans="1:5" ht="12.75">
      <c r="A915"/>
      <c r="B915"/>
      <c r="C915"/>
      <c r="D915"/>
      <c r="E915"/>
    </row>
    <row r="916" spans="1:5" ht="12.75">
      <c r="A916"/>
      <c r="B916"/>
      <c r="C916"/>
      <c r="D916"/>
      <c r="E916"/>
    </row>
    <row r="917" spans="1:5" ht="12.75">
      <c r="A917"/>
      <c r="B917"/>
      <c r="C917"/>
      <c r="D917"/>
      <c r="E917"/>
    </row>
    <row r="918" spans="1:5" ht="12.75">
      <c r="A918"/>
      <c r="B918"/>
      <c r="C918"/>
      <c r="D918"/>
      <c r="E918"/>
    </row>
    <row r="919" spans="1:5" ht="12.75">
      <c r="A919"/>
      <c r="B919"/>
      <c r="C919"/>
      <c r="D919"/>
      <c r="E919"/>
    </row>
    <row r="920" spans="1:5" ht="12.75">
      <c r="A920"/>
      <c r="B920"/>
      <c r="C920"/>
      <c r="D920"/>
      <c r="E920"/>
    </row>
    <row r="921" spans="1:5" ht="12.75">
      <c r="A921"/>
      <c r="B921"/>
      <c r="C921"/>
      <c r="D921"/>
      <c r="E921"/>
    </row>
    <row r="922" spans="1:5" ht="12.75">
      <c r="A922"/>
      <c r="B922"/>
      <c r="C922"/>
      <c r="D922"/>
      <c r="E922"/>
    </row>
    <row r="923" spans="1:5" ht="12.75">
      <c r="A923"/>
      <c r="B923"/>
      <c r="C923"/>
      <c r="D923"/>
      <c r="E923"/>
    </row>
    <row r="924" spans="1:5" ht="12.75">
      <c r="A924"/>
      <c r="B924"/>
      <c r="C924"/>
      <c r="D924"/>
      <c r="E924"/>
    </row>
    <row r="925" spans="1:5" ht="12.75">
      <c r="A925"/>
      <c r="B925"/>
      <c r="C925"/>
      <c r="D925"/>
      <c r="E925"/>
    </row>
    <row r="926" spans="1:5" ht="12.75">
      <c r="A926"/>
      <c r="B926"/>
      <c r="C926"/>
      <c r="D926"/>
      <c r="E926"/>
    </row>
    <row r="927" spans="1:5" ht="12.75">
      <c r="A927"/>
      <c r="B927"/>
      <c r="C927"/>
      <c r="D927"/>
      <c r="E927"/>
    </row>
    <row r="928" spans="1:5" ht="12.75">
      <c r="A928"/>
      <c r="B928"/>
      <c r="C928"/>
      <c r="D928"/>
      <c r="E928"/>
    </row>
    <row r="929" spans="1:5" ht="12.75">
      <c r="A929"/>
      <c r="B929"/>
      <c r="C929"/>
      <c r="D929"/>
      <c r="E929"/>
    </row>
    <row r="930" spans="1:5" ht="12.75">
      <c r="A930"/>
      <c r="B930"/>
      <c r="C930"/>
      <c r="D930"/>
      <c r="E930"/>
    </row>
    <row r="931" spans="1:5" ht="12.75">
      <c r="A931"/>
      <c r="B931"/>
      <c r="C931"/>
      <c r="D931"/>
      <c r="E931"/>
    </row>
    <row r="932" spans="1:5" ht="12.75">
      <c r="A932"/>
      <c r="B932"/>
      <c r="C932"/>
      <c r="D932"/>
      <c r="E932"/>
    </row>
    <row r="933" spans="1:5" ht="12.75">
      <c r="A933"/>
      <c r="B933"/>
      <c r="C933"/>
      <c r="D933"/>
      <c r="E933"/>
    </row>
    <row r="934" spans="1:5" ht="12.75">
      <c r="A934"/>
      <c r="B934"/>
      <c r="C934"/>
      <c r="D934"/>
      <c r="E934"/>
    </row>
    <row r="935" spans="1:5" ht="12.75">
      <c r="A935"/>
      <c r="B935"/>
      <c r="C935"/>
      <c r="D935"/>
      <c r="E935"/>
    </row>
    <row r="936" spans="1:5" ht="12.75">
      <c r="A936"/>
      <c r="B936"/>
      <c r="C936"/>
      <c r="D936"/>
      <c r="E936"/>
    </row>
    <row r="937" spans="1:5" ht="12.75">
      <c r="A937"/>
      <c r="B937"/>
      <c r="C937"/>
      <c r="D937"/>
      <c r="E937"/>
    </row>
    <row r="938" spans="1:5" ht="12.75">
      <c r="A938"/>
      <c r="B938"/>
      <c r="C938"/>
      <c r="D938"/>
      <c r="E938"/>
    </row>
    <row r="939" spans="1:5" ht="12.75">
      <c r="A939"/>
      <c r="B939"/>
      <c r="C939"/>
      <c r="D939"/>
      <c r="E939"/>
    </row>
    <row r="940" spans="1:5" ht="12.75">
      <c r="A940"/>
      <c r="B940"/>
      <c r="C940"/>
      <c r="D940"/>
      <c r="E940"/>
    </row>
    <row r="941" spans="1:5" ht="12.75">
      <c r="A941"/>
      <c r="B941"/>
      <c r="C941"/>
      <c r="D941"/>
      <c r="E941"/>
    </row>
    <row r="942" spans="1:5" ht="12.75">
      <c r="A942"/>
      <c r="B942"/>
      <c r="C942"/>
      <c r="D942"/>
      <c r="E942"/>
    </row>
    <row r="943" spans="1:5" ht="12.75">
      <c r="A943"/>
      <c r="B943"/>
      <c r="C943"/>
      <c r="D943"/>
      <c r="E943"/>
    </row>
    <row r="944" spans="1:5" ht="12.75">
      <c r="A944"/>
      <c r="B944"/>
      <c r="C944"/>
      <c r="D944"/>
      <c r="E944"/>
    </row>
    <row r="945" spans="1:5" ht="12.75">
      <c r="A945"/>
      <c r="B945"/>
      <c r="C945"/>
      <c r="D945"/>
      <c r="E945"/>
    </row>
    <row r="946" spans="1:5" ht="12.75">
      <c r="A946"/>
      <c r="B946"/>
      <c r="C946"/>
      <c r="D946"/>
      <c r="E946"/>
    </row>
    <row r="947" spans="1:5" ht="12.75">
      <c r="A947"/>
      <c r="B947"/>
      <c r="C947"/>
      <c r="D947"/>
      <c r="E947"/>
    </row>
    <row r="948" spans="1:5" ht="12.75">
      <c r="A948"/>
      <c r="B948"/>
      <c r="C948"/>
      <c r="D948"/>
      <c r="E948"/>
    </row>
    <row r="949" spans="1:5" ht="12.75">
      <c r="A949"/>
      <c r="B949"/>
      <c r="C949"/>
      <c r="D949"/>
      <c r="E949"/>
    </row>
    <row r="950" spans="1:5" ht="12.75">
      <c r="A950"/>
      <c r="B950"/>
      <c r="C950"/>
      <c r="D950"/>
      <c r="E950"/>
    </row>
    <row r="951" spans="1:5" ht="12.75">
      <c r="A951"/>
      <c r="B951"/>
      <c r="C951"/>
      <c r="D951"/>
      <c r="E951"/>
    </row>
    <row r="952" spans="1:5" ht="12.75">
      <c r="A952"/>
      <c r="B952"/>
      <c r="C952"/>
      <c r="D952"/>
      <c r="E952"/>
    </row>
    <row r="953" spans="1:5" ht="12.75">
      <c r="A953"/>
      <c r="B953"/>
      <c r="C953"/>
      <c r="D953"/>
      <c r="E953"/>
    </row>
    <row r="954" spans="1:5" ht="12.75">
      <c r="A954"/>
      <c r="B954"/>
      <c r="C954"/>
      <c r="D954"/>
      <c r="E954"/>
    </row>
    <row r="955" spans="1:5" ht="12.75">
      <c r="A955"/>
      <c r="B955"/>
      <c r="C955"/>
      <c r="D955"/>
      <c r="E955"/>
    </row>
    <row r="956" spans="1:5" ht="12.75">
      <c r="A956"/>
      <c r="B956"/>
      <c r="C956"/>
      <c r="D956"/>
      <c r="E956"/>
    </row>
    <row r="957" spans="1:5" ht="12.75">
      <c r="A957"/>
      <c r="B957"/>
      <c r="C957"/>
      <c r="D957"/>
      <c r="E957"/>
    </row>
    <row r="958" spans="1:5" ht="12.75">
      <c r="A958"/>
      <c r="B958"/>
      <c r="C958"/>
      <c r="D958"/>
      <c r="E958"/>
    </row>
    <row r="959" spans="1:5" ht="12.75">
      <c r="A959"/>
      <c r="B959"/>
      <c r="C959"/>
      <c r="D959"/>
      <c r="E959"/>
    </row>
    <row r="960" spans="1:5" ht="12.75">
      <c r="A960"/>
      <c r="B960"/>
      <c r="C960"/>
      <c r="D960"/>
      <c r="E960"/>
    </row>
    <row r="961" spans="1:5" ht="12.75">
      <c r="A961"/>
      <c r="B961"/>
      <c r="C961"/>
      <c r="D961"/>
      <c r="E961"/>
    </row>
    <row r="962" spans="1:5" ht="12.75">
      <c r="A962"/>
      <c r="B962"/>
      <c r="C962"/>
      <c r="D962"/>
      <c r="E962"/>
    </row>
    <row r="963" spans="1:5" ht="12.75">
      <c r="A963"/>
      <c r="B963"/>
      <c r="C963"/>
      <c r="D963"/>
      <c r="E963"/>
    </row>
    <row r="964" spans="1:5" ht="12.75">
      <c r="A964"/>
      <c r="B964"/>
      <c r="C964"/>
      <c r="D964"/>
      <c r="E964"/>
    </row>
    <row r="965" spans="1:5" ht="12.75">
      <c r="A965"/>
      <c r="B965"/>
      <c r="C965"/>
      <c r="D965"/>
      <c r="E965"/>
    </row>
    <row r="966" spans="1:5" ht="12.75">
      <c r="A966"/>
      <c r="B966"/>
      <c r="C966"/>
      <c r="D966"/>
      <c r="E966"/>
    </row>
    <row r="967" spans="1:5" ht="12.75">
      <c r="A967"/>
      <c r="B967"/>
      <c r="C967"/>
      <c r="D967"/>
      <c r="E967"/>
    </row>
    <row r="968" spans="1:5" ht="12.75">
      <c r="A968"/>
      <c r="B968"/>
      <c r="C968"/>
      <c r="D968"/>
      <c r="E968"/>
    </row>
    <row r="969" spans="1:5" ht="12.75">
      <c r="A969"/>
      <c r="B969"/>
      <c r="C969"/>
      <c r="D969"/>
      <c r="E969"/>
    </row>
    <row r="970" spans="1:5" ht="12.75">
      <c r="A970"/>
      <c r="B970"/>
      <c r="C970"/>
      <c r="D970"/>
      <c r="E970"/>
    </row>
    <row r="971" spans="1:5" ht="12.75">
      <c r="A971"/>
      <c r="B971"/>
      <c r="C971"/>
      <c r="D971"/>
      <c r="E971"/>
    </row>
    <row r="972" spans="1:5" ht="12.75">
      <c r="A972"/>
      <c r="B972"/>
      <c r="C972"/>
      <c r="D972"/>
      <c r="E972"/>
    </row>
    <row r="973" spans="1:5" ht="12.75">
      <c r="A973"/>
      <c r="B973"/>
      <c r="C973"/>
      <c r="D973"/>
      <c r="E973"/>
    </row>
    <row r="974" spans="1:5" ht="12.75">
      <c r="A974"/>
      <c r="B974"/>
      <c r="C974"/>
      <c r="D974"/>
      <c r="E974"/>
    </row>
    <row r="975" spans="1:5" ht="12.75">
      <c r="A975"/>
      <c r="B975"/>
      <c r="C975"/>
      <c r="D975"/>
      <c r="E975"/>
    </row>
    <row r="976" spans="1:5" ht="12.75">
      <c r="A976"/>
      <c r="B976"/>
      <c r="C976"/>
      <c r="D976"/>
      <c r="E976"/>
    </row>
    <row r="977" spans="1:5" ht="12.75">
      <c r="A977"/>
      <c r="B977"/>
      <c r="C977"/>
      <c r="D977"/>
      <c r="E977"/>
    </row>
    <row r="978" spans="1:5" ht="12.75">
      <c r="A978"/>
      <c r="B978"/>
      <c r="C978"/>
      <c r="D978"/>
      <c r="E978"/>
    </row>
    <row r="979" spans="1:5" ht="12.75">
      <c r="A979"/>
      <c r="B979"/>
      <c r="C979"/>
      <c r="D979"/>
      <c r="E979"/>
    </row>
    <row r="980" spans="1:5" ht="12.75">
      <c r="A980"/>
      <c r="B980"/>
      <c r="C980"/>
      <c r="D980"/>
      <c r="E980"/>
    </row>
    <row r="981" spans="1:5" ht="12.75">
      <c r="A981"/>
      <c r="B981"/>
      <c r="C981"/>
      <c r="D981"/>
      <c r="E981"/>
    </row>
    <row r="982" spans="1:5" ht="12.75">
      <c r="A982"/>
      <c r="B982"/>
      <c r="C982"/>
      <c r="D982"/>
      <c r="E982"/>
    </row>
    <row r="983" spans="1:5" ht="12.75">
      <c r="A983"/>
      <c r="B983"/>
      <c r="C983"/>
      <c r="D983"/>
      <c r="E983"/>
    </row>
    <row r="984" spans="1:5" ht="12.75">
      <c r="A984"/>
      <c r="B984"/>
      <c r="C984"/>
      <c r="D984"/>
      <c r="E984"/>
    </row>
    <row r="985" spans="1:5" ht="12.75">
      <c r="A985"/>
      <c r="B985"/>
      <c r="C985"/>
      <c r="D985"/>
      <c r="E985"/>
    </row>
    <row r="986" spans="1:5" ht="12.75">
      <c r="A986"/>
      <c r="B986"/>
      <c r="C986"/>
      <c r="D986"/>
      <c r="E986"/>
    </row>
    <row r="987" spans="1:5" ht="12.75">
      <c r="A987"/>
      <c r="B987"/>
      <c r="C987"/>
      <c r="D987"/>
      <c r="E987"/>
    </row>
    <row r="988" spans="1:5" ht="12.75">
      <c r="A988"/>
      <c r="B988"/>
      <c r="C988"/>
      <c r="D988"/>
      <c r="E988"/>
    </row>
    <row r="989" spans="1:5" ht="12.75">
      <c r="A989"/>
      <c r="B989"/>
      <c r="C989"/>
      <c r="D989"/>
      <c r="E989"/>
    </row>
    <row r="990" spans="1:5" ht="12.75">
      <c r="A990"/>
      <c r="B990"/>
      <c r="C990"/>
      <c r="D990"/>
      <c r="E990"/>
    </row>
    <row r="991" spans="1:5" ht="12.75">
      <c r="A991"/>
      <c r="B991"/>
      <c r="C991"/>
      <c r="D991"/>
      <c r="E991"/>
    </row>
    <row r="992" spans="1:5" ht="12.75">
      <c r="A992"/>
      <c r="B992"/>
      <c r="C992"/>
      <c r="D992"/>
      <c r="E992"/>
    </row>
    <row r="993" spans="1:5" ht="12.75">
      <c r="A993"/>
      <c r="B993"/>
      <c r="C993"/>
      <c r="D993"/>
      <c r="E993"/>
    </row>
    <row r="994" spans="1:5" ht="12.75">
      <c r="A994"/>
      <c r="B994"/>
      <c r="C994"/>
      <c r="D994"/>
      <c r="E994"/>
    </row>
    <row r="995" spans="1:5" ht="12.75">
      <c r="A995"/>
      <c r="B995"/>
      <c r="C995"/>
      <c r="D995"/>
      <c r="E995"/>
    </row>
    <row r="996" spans="1:5" ht="12.75">
      <c r="A996"/>
      <c r="B996"/>
      <c r="C996"/>
      <c r="D996"/>
      <c r="E996"/>
    </row>
    <row r="997" spans="1:5" ht="12.75">
      <c r="A997"/>
      <c r="B997"/>
      <c r="C997"/>
      <c r="D997"/>
      <c r="E997"/>
    </row>
    <row r="998" spans="1:5" ht="12.75">
      <c r="A998"/>
      <c r="B998"/>
      <c r="C998"/>
      <c r="D998"/>
      <c r="E998"/>
    </row>
    <row r="999" spans="1:5" ht="12.75">
      <c r="A999"/>
      <c r="B999"/>
      <c r="C999"/>
      <c r="D999"/>
      <c r="E999"/>
    </row>
    <row r="1000" spans="1:5" ht="12.75">
      <c r="A1000"/>
      <c r="B1000"/>
      <c r="C1000"/>
      <c r="D1000"/>
      <c r="E1000"/>
    </row>
    <row r="1001" spans="1:5" ht="12.75">
      <c r="A1001"/>
      <c r="B1001"/>
      <c r="C1001"/>
      <c r="D1001"/>
      <c r="E1001"/>
    </row>
    <row r="1002" spans="1:5" ht="12.75">
      <c r="A1002"/>
      <c r="B1002"/>
      <c r="C1002"/>
      <c r="D1002"/>
      <c r="E1002"/>
    </row>
    <row r="1003" spans="1:5" ht="12.75">
      <c r="A1003"/>
      <c r="B1003"/>
      <c r="C1003"/>
      <c r="D1003"/>
      <c r="E1003"/>
    </row>
    <row r="1004" spans="1:5" ht="12.75">
      <c r="A1004"/>
      <c r="B1004"/>
      <c r="C1004"/>
      <c r="D1004"/>
      <c r="E1004"/>
    </row>
    <row r="1005" spans="1:5" ht="12.75">
      <c r="A1005"/>
      <c r="B1005"/>
      <c r="C1005"/>
      <c r="D1005"/>
      <c r="E1005"/>
    </row>
    <row r="1006" spans="1:5" ht="12.75">
      <c r="A1006"/>
      <c r="B1006"/>
      <c r="C1006"/>
      <c r="D1006"/>
      <c r="E1006"/>
    </row>
    <row r="1007" spans="1:5" ht="12.75">
      <c r="A1007"/>
      <c r="B1007"/>
      <c r="C1007"/>
      <c r="D1007"/>
      <c r="E1007"/>
    </row>
    <row r="1008" spans="1:5" ht="12.75">
      <c r="A1008"/>
      <c r="B1008"/>
      <c r="C1008"/>
      <c r="D1008"/>
      <c r="E1008"/>
    </row>
    <row r="1009" spans="1:5" ht="12.75">
      <c r="A1009"/>
      <c r="B1009"/>
      <c r="C1009"/>
      <c r="D1009"/>
      <c r="E1009"/>
    </row>
    <row r="1010" spans="1:5" ht="12.75">
      <c r="A1010"/>
      <c r="B1010"/>
      <c r="C1010"/>
      <c r="D1010"/>
      <c r="E1010"/>
    </row>
    <row r="1011" spans="1:5" ht="12.75">
      <c r="A1011"/>
      <c r="B1011"/>
      <c r="C1011"/>
      <c r="D1011"/>
      <c r="E1011"/>
    </row>
    <row r="1012" spans="1:5" ht="12.75">
      <c r="A1012"/>
      <c r="B1012"/>
      <c r="C1012"/>
      <c r="D1012"/>
      <c r="E1012"/>
    </row>
    <row r="1013" spans="1:5" ht="12.75">
      <c r="A1013"/>
      <c r="B1013"/>
      <c r="C1013"/>
      <c r="D1013"/>
      <c r="E1013"/>
    </row>
    <row r="1014" spans="1:5" ht="12.75">
      <c r="A1014"/>
      <c r="B1014"/>
      <c r="C1014"/>
      <c r="D1014"/>
      <c r="E1014"/>
    </row>
    <row r="1015" spans="1:5" ht="12.75">
      <c r="A1015"/>
      <c r="B1015"/>
      <c r="C1015"/>
      <c r="D1015"/>
      <c r="E1015"/>
    </row>
    <row r="1016" spans="1:5" ht="12.75">
      <c r="A1016"/>
      <c r="B1016"/>
      <c r="C1016"/>
      <c r="D1016"/>
      <c r="E1016"/>
    </row>
    <row r="1017" spans="1:5" ht="12.75">
      <c r="A1017"/>
      <c r="B1017"/>
      <c r="C1017"/>
      <c r="D1017"/>
      <c r="E1017"/>
    </row>
    <row r="1018" spans="1:5" ht="12.75">
      <c r="A1018"/>
      <c r="B1018"/>
      <c r="C1018"/>
      <c r="D1018"/>
      <c r="E1018"/>
    </row>
    <row r="1019" spans="1:5" ht="12.75">
      <c r="A1019"/>
      <c r="B1019"/>
      <c r="C1019"/>
      <c r="D1019"/>
      <c r="E1019"/>
    </row>
    <row r="1020" spans="1:5" ht="12.75">
      <c r="A1020"/>
      <c r="B1020"/>
      <c r="C1020"/>
      <c r="D1020"/>
      <c r="E1020"/>
    </row>
    <row r="1021" spans="1:5" ht="12.75">
      <c r="A1021"/>
      <c r="B1021"/>
      <c r="C1021"/>
      <c r="D1021"/>
      <c r="E1021"/>
    </row>
    <row r="1022" spans="1:5" ht="12.75">
      <c r="A1022"/>
      <c r="B1022"/>
      <c r="C1022"/>
      <c r="D1022"/>
      <c r="E1022"/>
    </row>
    <row r="1023" spans="1:5" ht="12.75">
      <c r="A1023"/>
      <c r="B1023"/>
      <c r="C1023"/>
      <c r="D1023"/>
      <c r="E1023"/>
    </row>
    <row r="1024" spans="1:5" ht="12.75">
      <c r="A1024"/>
      <c r="B1024"/>
      <c r="C1024"/>
      <c r="D1024"/>
      <c r="E1024"/>
    </row>
    <row r="1025" spans="1:5" ht="12.75">
      <c r="A1025"/>
      <c r="B1025"/>
      <c r="C1025"/>
      <c r="D1025"/>
      <c r="E1025"/>
    </row>
    <row r="1026" spans="1:5" ht="12.75">
      <c r="A1026"/>
      <c r="B1026"/>
      <c r="C1026"/>
      <c r="D1026"/>
      <c r="E1026"/>
    </row>
    <row r="1027" spans="1:5" ht="12.75">
      <c r="A1027"/>
      <c r="B1027"/>
      <c r="C1027"/>
      <c r="D1027"/>
      <c r="E1027"/>
    </row>
    <row r="1028" spans="1:5" ht="12.75">
      <c r="A1028"/>
      <c r="B1028"/>
      <c r="C1028"/>
      <c r="D1028"/>
      <c r="E1028"/>
    </row>
    <row r="1029" spans="1:5" ht="12.75">
      <c r="A1029"/>
      <c r="B1029"/>
      <c r="C1029"/>
      <c r="D1029"/>
      <c r="E1029"/>
    </row>
    <row r="1030" spans="1:5" ht="12.75">
      <c r="A1030"/>
      <c r="B1030"/>
      <c r="C1030"/>
      <c r="D1030"/>
      <c r="E1030"/>
    </row>
    <row r="1031" spans="1:5" ht="12.75">
      <c r="A1031"/>
      <c r="B1031"/>
      <c r="C1031"/>
      <c r="D1031"/>
      <c r="E1031"/>
    </row>
    <row r="1032" spans="1:5" ht="12.75">
      <c r="A1032"/>
      <c r="B1032"/>
      <c r="C1032"/>
      <c r="D1032"/>
      <c r="E1032"/>
    </row>
    <row r="1033" spans="1:5" ht="12.75">
      <c r="A1033"/>
      <c r="B1033"/>
      <c r="C1033"/>
      <c r="D1033"/>
      <c r="E1033"/>
    </row>
    <row r="1034" spans="1:5" ht="12.75">
      <c r="A1034"/>
      <c r="B1034"/>
      <c r="C1034"/>
      <c r="D1034"/>
      <c r="E1034"/>
    </row>
    <row r="1035" spans="1:5" ht="12.75">
      <c r="A1035"/>
      <c r="B1035"/>
      <c r="C1035"/>
      <c r="D1035"/>
      <c r="E1035"/>
    </row>
    <row r="1036" spans="1:5" ht="12.75">
      <c r="A1036"/>
      <c r="B1036"/>
      <c r="C1036"/>
      <c r="D1036"/>
      <c r="E1036"/>
    </row>
    <row r="1037" spans="1:5" ht="12.75">
      <c r="A1037"/>
      <c r="B1037"/>
      <c r="C1037"/>
      <c r="D1037"/>
      <c r="E1037"/>
    </row>
    <row r="1038" spans="1:5" ht="12.75">
      <c r="A1038"/>
      <c r="B1038"/>
      <c r="C1038"/>
      <c r="D1038"/>
      <c r="E1038"/>
    </row>
    <row r="1039" spans="1:5" ht="12.75">
      <c r="A1039"/>
      <c r="B1039"/>
      <c r="C1039"/>
      <c r="D1039"/>
      <c r="E1039"/>
    </row>
    <row r="1040" spans="1:5" ht="12.75">
      <c r="A1040"/>
      <c r="B1040"/>
      <c r="C1040"/>
      <c r="D1040"/>
      <c r="E1040"/>
    </row>
    <row r="1041" spans="1:5" ht="12.75">
      <c r="A1041"/>
      <c r="B1041"/>
      <c r="C1041"/>
      <c r="D1041"/>
      <c r="E1041"/>
    </row>
    <row r="1042" spans="1:5" ht="12.75">
      <c r="A1042"/>
      <c r="B1042"/>
      <c r="C1042"/>
      <c r="D1042"/>
      <c r="E1042"/>
    </row>
    <row r="1043" spans="1:5" ht="12.75">
      <c r="A1043"/>
      <c r="B1043"/>
      <c r="C1043"/>
      <c r="D1043"/>
      <c r="E1043"/>
    </row>
    <row r="1044" spans="1:5" ht="12.75">
      <c r="A1044"/>
      <c r="B1044"/>
      <c r="C1044"/>
      <c r="D1044"/>
      <c r="E1044"/>
    </row>
    <row r="1045" spans="1:5" ht="12.75">
      <c r="A1045"/>
      <c r="B1045"/>
      <c r="C1045"/>
      <c r="D1045"/>
      <c r="E1045"/>
    </row>
    <row r="1046" spans="1:5" ht="12.75">
      <c r="A1046"/>
      <c r="B1046"/>
      <c r="C1046"/>
      <c r="D1046"/>
      <c r="E1046"/>
    </row>
    <row r="1047" spans="1:5" ht="12.75">
      <c r="A1047"/>
      <c r="B1047"/>
      <c r="C1047"/>
      <c r="D1047"/>
      <c r="E1047"/>
    </row>
    <row r="1048" spans="1:5" ht="12.75">
      <c r="A1048"/>
      <c r="B1048"/>
      <c r="C1048"/>
      <c r="D1048"/>
      <c r="E1048"/>
    </row>
    <row r="1049" spans="1:5" ht="12.75">
      <c r="A1049"/>
      <c r="B1049"/>
      <c r="C1049"/>
      <c r="D1049"/>
      <c r="E1049"/>
    </row>
    <row r="1050" spans="1:5" ht="12.75">
      <c r="A1050"/>
      <c r="B1050"/>
      <c r="C1050"/>
      <c r="D1050"/>
      <c r="E1050"/>
    </row>
    <row r="1051" spans="1:5" ht="12.75">
      <c r="A1051"/>
      <c r="B1051"/>
      <c r="C1051"/>
      <c r="D1051"/>
      <c r="E1051"/>
    </row>
    <row r="1052" spans="1:5" ht="12.75">
      <c r="A1052"/>
      <c r="B1052"/>
      <c r="C1052"/>
      <c r="D1052"/>
      <c r="E1052"/>
    </row>
    <row r="1053" spans="1:5" ht="12.75">
      <c r="A1053"/>
      <c r="B1053"/>
      <c r="C1053"/>
      <c r="D1053"/>
      <c r="E1053"/>
    </row>
    <row r="1054" spans="1:5" ht="12.75">
      <c r="A1054"/>
      <c r="B1054"/>
      <c r="C1054"/>
      <c r="D1054"/>
      <c r="E1054"/>
    </row>
    <row r="1055" spans="1:5" ht="12.75">
      <c r="A1055"/>
      <c r="B1055"/>
      <c r="C1055"/>
      <c r="D1055"/>
      <c r="E1055"/>
    </row>
    <row r="1056" spans="1:5" ht="12.75">
      <c r="A1056"/>
      <c r="B1056"/>
      <c r="C1056"/>
      <c r="D1056"/>
      <c r="E1056"/>
    </row>
    <row r="1057" spans="1:5" ht="12.75">
      <c r="A1057"/>
      <c r="B1057"/>
      <c r="C1057"/>
      <c r="D1057"/>
      <c r="E1057"/>
    </row>
    <row r="1058" spans="1:5" ht="12.75">
      <c r="A1058"/>
      <c r="B1058"/>
      <c r="C1058"/>
      <c r="D1058"/>
      <c r="E1058"/>
    </row>
    <row r="1059" spans="1:5" ht="12.75">
      <c r="A1059"/>
      <c r="B1059"/>
      <c r="C1059"/>
      <c r="D1059"/>
      <c r="E1059"/>
    </row>
    <row r="1060" spans="1:5" ht="12.75">
      <c r="A1060"/>
      <c r="B1060"/>
      <c r="C1060"/>
      <c r="D1060"/>
      <c r="E1060"/>
    </row>
    <row r="1061" spans="1:5" ht="12.75">
      <c r="A1061"/>
      <c r="B1061"/>
      <c r="C1061"/>
      <c r="D1061"/>
      <c r="E1061"/>
    </row>
    <row r="1062" spans="1:5" ht="12.75">
      <c r="A1062"/>
      <c r="B1062"/>
      <c r="C1062"/>
      <c r="D1062"/>
      <c r="E1062"/>
    </row>
    <row r="1063" spans="1:5" ht="12.75">
      <c r="A1063"/>
      <c r="B1063"/>
      <c r="C1063"/>
      <c r="D1063"/>
      <c r="E1063"/>
    </row>
    <row r="1064" spans="1:5" ht="12.75">
      <c r="A1064"/>
      <c r="B1064"/>
      <c r="C1064"/>
      <c r="D1064"/>
      <c r="E1064"/>
    </row>
    <row r="1065" spans="1:5" ht="12.75">
      <c r="A1065"/>
      <c r="B1065"/>
      <c r="C1065"/>
      <c r="D1065"/>
      <c r="E1065"/>
    </row>
    <row r="1066" spans="1:5" ht="12.75">
      <c r="A1066"/>
      <c r="B1066"/>
      <c r="C1066"/>
      <c r="D1066"/>
      <c r="E1066"/>
    </row>
    <row r="1067" spans="1:5" ht="12.75">
      <c r="A1067"/>
      <c r="B1067"/>
      <c r="C1067"/>
      <c r="D1067"/>
      <c r="E1067"/>
    </row>
    <row r="1068" spans="1:5" ht="12.75">
      <c r="A1068"/>
      <c r="B1068"/>
      <c r="C1068"/>
      <c r="D1068"/>
      <c r="E1068"/>
    </row>
    <row r="1069" spans="1:5" ht="12.75">
      <c r="A1069"/>
      <c r="B1069"/>
      <c r="C1069"/>
      <c r="D1069"/>
      <c r="E1069"/>
    </row>
    <row r="1070" spans="1:5" ht="12.75">
      <c r="A1070"/>
      <c r="B1070"/>
      <c r="C1070"/>
      <c r="D1070"/>
      <c r="E1070"/>
    </row>
    <row r="1071" spans="1:5" ht="12.75">
      <c r="A1071"/>
      <c r="B1071"/>
      <c r="C1071"/>
      <c r="D1071"/>
      <c r="E1071"/>
    </row>
    <row r="1072" spans="1:5" ht="12.75">
      <c r="A1072"/>
      <c r="B1072"/>
      <c r="C1072"/>
      <c r="D1072"/>
      <c r="E1072"/>
    </row>
    <row r="1073" spans="1:5" ht="12.75">
      <c r="A1073"/>
      <c r="B1073"/>
      <c r="C1073"/>
      <c r="D1073"/>
      <c r="E1073"/>
    </row>
    <row r="1074" spans="1:5" ht="12.75">
      <c r="A1074"/>
      <c r="B1074"/>
      <c r="C1074"/>
      <c r="D1074"/>
      <c r="E1074"/>
    </row>
    <row r="1075" spans="1:5" ht="12.75">
      <c r="A1075"/>
      <c r="B1075"/>
      <c r="C1075"/>
      <c r="D1075"/>
      <c r="E1075"/>
    </row>
    <row r="1076" spans="1:5" ht="12.75">
      <c r="A1076"/>
      <c r="B1076"/>
      <c r="C1076"/>
      <c r="D1076"/>
      <c r="E1076"/>
    </row>
    <row r="1077" spans="1:5" ht="12.75">
      <c r="A1077"/>
      <c r="B1077"/>
      <c r="C1077"/>
      <c r="D1077"/>
      <c r="E1077"/>
    </row>
    <row r="1078" spans="1:5" ht="12.75">
      <c r="A1078"/>
      <c r="B1078"/>
      <c r="C1078"/>
      <c r="D1078"/>
      <c r="E1078"/>
    </row>
    <row r="1079" spans="1:5" ht="12.75">
      <c r="A1079"/>
      <c r="B1079"/>
      <c r="C1079"/>
      <c r="D1079"/>
      <c r="E1079"/>
    </row>
    <row r="1080" spans="1:5" ht="12.75">
      <c r="A1080"/>
      <c r="B1080"/>
      <c r="C1080"/>
      <c r="D1080"/>
      <c r="E1080"/>
    </row>
    <row r="1081" spans="1:5" ht="12.75">
      <c r="A1081"/>
      <c r="B1081"/>
      <c r="C1081"/>
      <c r="D1081"/>
      <c r="E1081"/>
    </row>
    <row r="1082" spans="1:5" ht="12.75">
      <c r="A1082"/>
      <c r="B1082"/>
      <c r="C1082"/>
      <c r="D1082"/>
      <c r="E1082"/>
    </row>
    <row r="1083" spans="1:5" ht="12.75">
      <c r="A1083"/>
      <c r="B1083"/>
      <c r="C1083"/>
      <c r="D1083"/>
      <c r="E1083"/>
    </row>
    <row r="1084" spans="1:5" ht="12.75">
      <c r="A1084"/>
      <c r="B1084"/>
      <c r="C1084"/>
      <c r="D1084"/>
      <c r="E1084"/>
    </row>
    <row r="1085" spans="1:5" ht="12.75">
      <c r="A1085"/>
      <c r="B1085"/>
      <c r="C1085"/>
      <c r="D1085"/>
      <c r="E1085"/>
    </row>
    <row r="1086" spans="1:5" ht="12.75">
      <c r="A1086"/>
      <c r="B1086"/>
      <c r="C1086"/>
      <c r="D1086"/>
      <c r="E1086"/>
    </row>
    <row r="1087" spans="1:5" ht="12.75">
      <c r="A1087"/>
      <c r="B1087"/>
      <c r="C1087"/>
      <c r="D1087"/>
      <c r="E1087"/>
    </row>
    <row r="1088" spans="1:5" ht="12.75">
      <c r="A1088"/>
      <c r="B1088"/>
      <c r="C1088"/>
      <c r="D1088"/>
      <c r="E1088"/>
    </row>
    <row r="1089" spans="1:5" ht="12.75">
      <c r="A1089"/>
      <c r="B1089"/>
      <c r="C1089"/>
      <c r="D1089"/>
      <c r="E1089"/>
    </row>
    <row r="1090" spans="1:5" ht="12.75">
      <c r="A1090"/>
      <c r="B1090"/>
      <c r="C1090"/>
      <c r="D1090"/>
      <c r="E1090"/>
    </row>
    <row r="1091" spans="1:5" ht="12.75">
      <c r="A1091"/>
      <c r="B1091"/>
      <c r="C1091"/>
      <c r="D1091"/>
      <c r="E1091"/>
    </row>
    <row r="1092" spans="1:5" ht="12.75">
      <c r="A1092"/>
      <c r="B1092"/>
      <c r="C1092"/>
      <c r="D1092"/>
      <c r="E1092"/>
    </row>
    <row r="1093" spans="1:5" ht="12.75">
      <c r="A1093"/>
      <c r="B1093"/>
      <c r="C1093"/>
      <c r="D1093"/>
      <c r="E1093"/>
    </row>
    <row r="1094" spans="1:5" ht="12.75">
      <c r="A1094"/>
      <c r="B1094"/>
      <c r="C1094"/>
      <c r="D1094"/>
      <c r="E1094"/>
    </row>
    <row r="1095" spans="1:5" ht="12.75">
      <c r="A1095"/>
      <c r="B1095"/>
      <c r="C1095"/>
      <c r="D1095"/>
      <c r="E1095"/>
    </row>
    <row r="1096" spans="1:5" ht="12.75">
      <c r="A1096"/>
      <c r="B1096"/>
      <c r="C1096"/>
      <c r="D1096"/>
      <c r="E1096"/>
    </row>
    <row r="1097" spans="1:5" ht="12.75">
      <c r="A1097"/>
      <c r="B1097"/>
      <c r="C1097"/>
      <c r="D1097"/>
      <c r="E1097"/>
    </row>
    <row r="1098" spans="1:5" ht="12.75">
      <c r="A1098"/>
      <c r="B1098"/>
      <c r="C1098"/>
      <c r="D1098"/>
      <c r="E1098"/>
    </row>
    <row r="1099" spans="1:5" ht="12.75">
      <c r="A1099"/>
      <c r="B1099"/>
      <c r="C1099"/>
      <c r="D1099"/>
      <c r="E1099"/>
    </row>
    <row r="1100" spans="1:5" ht="12.75">
      <c r="A1100"/>
      <c r="B1100"/>
      <c r="C1100"/>
      <c r="D1100"/>
      <c r="E1100"/>
    </row>
    <row r="1101" spans="1:5" ht="12.75">
      <c r="A1101"/>
      <c r="B1101"/>
      <c r="C1101"/>
      <c r="D1101"/>
      <c r="E1101"/>
    </row>
    <row r="1102" spans="1:5" ht="12.75">
      <c r="A1102"/>
      <c r="B1102"/>
      <c r="C1102"/>
      <c r="D1102"/>
      <c r="E1102"/>
    </row>
    <row r="1103" spans="1:5" ht="12.75">
      <c r="A1103"/>
      <c r="B1103"/>
      <c r="C1103"/>
      <c r="D1103"/>
      <c r="E1103"/>
    </row>
    <row r="1104" spans="1:5" ht="12.75">
      <c r="A1104"/>
      <c r="B1104"/>
      <c r="C1104"/>
      <c r="D1104"/>
      <c r="E1104"/>
    </row>
    <row r="1105" spans="1:5" ht="12.75">
      <c r="A1105"/>
      <c r="B1105"/>
      <c r="C1105"/>
      <c r="D1105"/>
      <c r="E1105"/>
    </row>
    <row r="1106" spans="1:5" ht="12.75">
      <c r="A1106"/>
      <c r="B1106"/>
      <c r="C1106"/>
      <c r="D1106"/>
      <c r="E1106"/>
    </row>
    <row r="1107" spans="1:5" ht="12.75">
      <c r="A1107"/>
      <c r="B1107"/>
      <c r="C1107"/>
      <c r="D1107"/>
      <c r="E1107"/>
    </row>
    <row r="1108" spans="1:5" ht="12.75">
      <c r="A1108"/>
      <c r="B1108"/>
      <c r="C1108"/>
      <c r="D1108"/>
      <c r="E1108"/>
    </row>
    <row r="1109" spans="1:5" ht="12.75">
      <c r="A1109"/>
      <c r="B1109"/>
      <c r="C1109"/>
      <c r="D1109"/>
      <c r="E1109"/>
    </row>
    <row r="1110" spans="1:5" ht="12.75">
      <c r="A1110"/>
      <c r="B1110"/>
      <c r="C1110"/>
      <c r="D1110"/>
      <c r="E1110"/>
    </row>
    <row r="1111" spans="1:5" ht="12.75">
      <c r="A1111"/>
      <c r="B1111"/>
      <c r="C1111"/>
      <c r="D1111"/>
      <c r="E1111"/>
    </row>
    <row r="1112" spans="1:5" ht="12.75">
      <c r="A1112"/>
      <c r="B1112"/>
      <c r="C1112"/>
      <c r="D1112"/>
      <c r="E1112"/>
    </row>
    <row r="1113" spans="1:5" ht="12.75">
      <c r="A1113"/>
      <c r="B1113"/>
      <c r="C1113"/>
      <c r="D1113"/>
      <c r="E1113"/>
    </row>
    <row r="1114" spans="1:5" ht="12.75">
      <c r="A1114"/>
      <c r="B1114"/>
      <c r="C1114"/>
      <c r="D1114"/>
      <c r="E1114"/>
    </row>
    <row r="1115" spans="1:5" ht="12.75">
      <c r="A1115"/>
      <c r="B1115"/>
      <c r="C1115"/>
      <c r="D1115"/>
      <c r="E1115"/>
    </row>
    <row r="1116" spans="1:5" ht="12.75">
      <c r="A1116"/>
      <c r="B1116"/>
      <c r="C1116"/>
      <c r="D1116"/>
      <c r="E1116"/>
    </row>
    <row r="1117" spans="1:5" ht="12.75">
      <c r="A1117"/>
      <c r="B1117"/>
      <c r="C1117"/>
      <c r="D1117"/>
      <c r="E1117"/>
    </row>
    <row r="1118" spans="1:5" ht="12.75">
      <c r="A1118"/>
      <c r="B1118"/>
      <c r="C1118"/>
      <c r="D1118"/>
      <c r="E1118"/>
    </row>
    <row r="1119" spans="1:5" ht="12.75">
      <c r="A1119"/>
      <c r="B1119"/>
      <c r="C1119"/>
      <c r="D1119"/>
      <c r="E1119"/>
    </row>
    <row r="1120" spans="1:5" ht="12.75">
      <c r="A1120"/>
      <c r="B1120"/>
      <c r="C1120"/>
      <c r="D1120"/>
      <c r="E1120"/>
    </row>
    <row r="1121" spans="1:5" ht="12.75">
      <c r="A1121"/>
      <c r="B1121"/>
      <c r="C1121"/>
      <c r="D1121"/>
      <c r="E1121"/>
    </row>
    <row r="1122" spans="1:5" ht="12.75">
      <c r="A1122"/>
      <c r="B1122"/>
      <c r="C1122"/>
      <c r="D1122"/>
      <c r="E1122"/>
    </row>
    <row r="1123" spans="1:5" ht="12.75">
      <c r="A1123"/>
      <c r="B1123"/>
      <c r="C1123"/>
      <c r="D1123"/>
      <c r="E1123"/>
    </row>
    <row r="1124" spans="1:5" ht="12.75">
      <c r="A1124"/>
      <c r="B1124"/>
      <c r="C1124"/>
      <c r="D1124"/>
      <c r="E1124"/>
    </row>
    <row r="1125" spans="1:5" ht="12.75">
      <c r="A1125"/>
      <c r="B1125"/>
      <c r="C1125"/>
      <c r="D1125"/>
      <c r="E1125"/>
    </row>
    <row r="1126" spans="1:5" ht="12.75">
      <c r="A1126"/>
      <c r="B1126"/>
      <c r="C1126"/>
      <c r="D1126"/>
      <c r="E1126"/>
    </row>
    <row r="1127" spans="1:5" ht="12.75">
      <c r="A1127"/>
      <c r="B1127"/>
      <c r="C1127"/>
      <c r="D1127"/>
      <c r="E1127"/>
    </row>
    <row r="1128" spans="1:5" ht="12.75">
      <c r="A1128"/>
      <c r="B1128"/>
      <c r="C1128"/>
      <c r="D1128"/>
      <c r="E1128"/>
    </row>
    <row r="1129" spans="1:5" ht="12.75">
      <c r="A1129"/>
      <c r="B1129"/>
      <c r="C1129"/>
      <c r="D1129"/>
      <c r="E1129"/>
    </row>
    <row r="1130" spans="1:5" ht="12.75">
      <c r="A1130"/>
      <c r="B1130"/>
      <c r="C1130"/>
      <c r="D1130"/>
      <c r="E1130"/>
    </row>
    <row r="1131" spans="1:5" ht="12.75">
      <c r="A1131"/>
      <c r="B1131"/>
      <c r="C1131"/>
      <c r="D1131"/>
      <c r="E1131"/>
    </row>
    <row r="1132" spans="1:5" ht="12.75">
      <c r="A1132"/>
      <c r="B1132"/>
      <c r="C1132"/>
      <c r="D1132"/>
      <c r="E1132"/>
    </row>
    <row r="1133" spans="1:5" ht="12.75">
      <c r="A1133"/>
      <c r="B1133"/>
      <c r="C1133"/>
      <c r="D1133"/>
      <c r="E1133"/>
    </row>
    <row r="1134" spans="1:5" ht="12.75">
      <c r="A1134"/>
      <c r="B1134"/>
      <c r="C1134"/>
      <c r="D1134"/>
      <c r="E1134"/>
    </row>
    <row r="1135" spans="1:5" ht="12.75">
      <c r="A1135"/>
      <c r="B1135"/>
      <c r="C1135"/>
      <c r="D1135"/>
      <c r="E1135"/>
    </row>
    <row r="1136" spans="1:5" ht="12.75">
      <c r="A1136"/>
      <c r="B1136"/>
      <c r="C1136"/>
      <c r="D1136"/>
      <c r="E1136"/>
    </row>
    <row r="1137" spans="1:5" ht="12.75">
      <c r="A1137"/>
      <c r="B1137"/>
      <c r="C1137"/>
      <c r="D1137"/>
      <c r="E1137"/>
    </row>
    <row r="1138" spans="1:5" ht="12.75">
      <c r="A1138"/>
      <c r="B1138"/>
      <c r="C1138"/>
      <c r="D1138"/>
      <c r="E1138"/>
    </row>
    <row r="1139" spans="1:5" ht="12.75">
      <c r="A1139"/>
      <c r="B1139"/>
      <c r="C1139"/>
      <c r="D1139"/>
      <c r="E1139"/>
    </row>
    <row r="1140" spans="1:5" ht="12.75">
      <c r="A1140"/>
      <c r="B1140"/>
      <c r="C1140"/>
      <c r="D1140"/>
      <c r="E1140"/>
    </row>
    <row r="1141" spans="1:5" ht="12.75">
      <c r="A1141"/>
      <c r="B1141"/>
      <c r="C1141"/>
      <c r="D1141"/>
      <c r="E1141"/>
    </row>
    <row r="1142" spans="1:5" ht="12.75">
      <c r="A1142"/>
      <c r="B1142"/>
      <c r="C1142"/>
      <c r="D1142"/>
      <c r="E1142"/>
    </row>
    <row r="1143" spans="1:5" ht="12.75">
      <c r="A1143"/>
      <c r="B1143"/>
      <c r="C1143"/>
      <c r="D1143"/>
      <c r="E1143"/>
    </row>
    <row r="1144" spans="1:5" ht="12.75">
      <c r="A1144"/>
      <c r="B1144"/>
      <c r="C1144"/>
      <c r="D1144"/>
      <c r="E1144"/>
    </row>
    <row r="1145" spans="1:5" ht="12.75">
      <c r="A1145"/>
      <c r="B1145"/>
      <c r="C1145"/>
      <c r="D1145"/>
      <c r="E1145"/>
    </row>
    <row r="1146" spans="1:5" ht="12.75">
      <c r="A1146"/>
      <c r="B1146"/>
      <c r="C1146"/>
      <c r="D1146"/>
      <c r="E1146"/>
    </row>
    <row r="1147" spans="1:5" ht="12.75">
      <c r="A1147"/>
      <c r="B1147"/>
      <c r="C1147"/>
      <c r="D1147"/>
      <c r="E1147"/>
    </row>
    <row r="1148" spans="1:5" ht="12.75">
      <c r="A1148"/>
      <c r="B1148"/>
      <c r="C1148"/>
      <c r="D1148"/>
      <c r="E1148"/>
    </row>
    <row r="1149" spans="1:5" ht="12.75">
      <c r="A1149"/>
      <c r="B1149"/>
      <c r="C1149"/>
      <c r="D1149"/>
      <c r="E1149"/>
    </row>
    <row r="1150" spans="1:5" ht="12.75">
      <c r="A1150"/>
      <c r="B1150"/>
      <c r="C1150"/>
      <c r="D1150"/>
      <c r="E1150"/>
    </row>
    <row r="1151" spans="1:5" ht="12.75">
      <c r="A1151"/>
      <c r="B1151"/>
      <c r="C1151"/>
      <c r="D1151"/>
      <c r="E1151"/>
    </row>
    <row r="1152" spans="1:5" ht="12.75">
      <c r="A1152"/>
      <c r="B1152"/>
      <c r="C1152"/>
      <c r="D1152"/>
      <c r="E1152"/>
    </row>
    <row r="1153" spans="1:5" ht="12.75">
      <c r="A1153"/>
      <c r="B1153"/>
      <c r="C1153"/>
      <c r="D1153"/>
      <c r="E1153"/>
    </row>
    <row r="1154" spans="1:5" ht="12.75">
      <c r="A1154"/>
      <c r="B1154"/>
      <c r="C1154"/>
      <c r="D1154"/>
      <c r="E1154"/>
    </row>
    <row r="1155" spans="1:5" ht="12.75">
      <c r="A1155"/>
      <c r="B1155"/>
      <c r="C1155"/>
      <c r="D1155"/>
      <c r="E1155"/>
    </row>
    <row r="1156" spans="1:5" ht="12.75">
      <c r="A1156"/>
      <c r="B1156"/>
      <c r="C1156"/>
      <c r="D1156"/>
      <c r="E1156"/>
    </row>
    <row r="1157" spans="1:5" ht="12.75">
      <c r="A1157"/>
      <c r="B1157"/>
      <c r="C1157"/>
      <c r="D1157"/>
      <c r="E1157"/>
    </row>
    <row r="1158" spans="1:5" ht="12.75">
      <c r="A1158"/>
      <c r="B1158"/>
      <c r="C1158"/>
      <c r="D1158"/>
      <c r="E1158"/>
    </row>
    <row r="1159" spans="1:5" ht="12.75">
      <c r="A1159"/>
      <c r="B1159"/>
      <c r="C1159"/>
      <c r="D1159"/>
      <c r="E1159"/>
    </row>
    <row r="1160" spans="1:5" ht="12.75">
      <c r="A1160"/>
      <c r="B1160"/>
      <c r="C1160"/>
      <c r="D1160"/>
      <c r="E1160"/>
    </row>
    <row r="1161" spans="1:5" ht="12.75">
      <c r="A1161"/>
      <c r="B1161"/>
      <c r="C1161"/>
      <c r="D1161"/>
      <c r="E1161"/>
    </row>
    <row r="1162" spans="1:5" ht="12.75">
      <c r="A1162"/>
      <c r="B1162"/>
      <c r="C1162"/>
      <c r="D1162"/>
      <c r="E1162"/>
    </row>
    <row r="1163" spans="1:5" ht="12.75">
      <c r="A1163"/>
      <c r="B1163"/>
      <c r="C1163"/>
      <c r="D1163"/>
      <c r="E1163"/>
    </row>
    <row r="1164" spans="1:5" ht="12.75">
      <c r="A1164"/>
      <c r="B1164"/>
      <c r="C1164"/>
      <c r="D1164"/>
      <c r="E1164"/>
    </row>
    <row r="1165" spans="1:5" ht="12.75">
      <c r="A1165"/>
      <c r="B1165"/>
      <c r="C1165"/>
      <c r="D1165"/>
      <c r="E1165"/>
    </row>
    <row r="1166" spans="1:5" ht="12.75">
      <c r="A1166"/>
      <c r="B1166"/>
      <c r="C1166"/>
      <c r="D1166"/>
      <c r="E1166"/>
    </row>
    <row r="1167" spans="1:5" ht="12.75">
      <c r="A1167"/>
      <c r="B1167"/>
      <c r="C1167"/>
      <c r="D1167"/>
      <c r="E1167"/>
    </row>
    <row r="1168" spans="1:5" ht="12.75">
      <c r="A1168"/>
      <c r="B1168"/>
      <c r="C1168"/>
      <c r="D1168"/>
      <c r="E1168"/>
    </row>
    <row r="1169" spans="1:5" ht="12.75">
      <c r="A1169"/>
      <c r="B1169"/>
      <c r="C1169"/>
      <c r="D1169"/>
      <c r="E1169"/>
    </row>
    <row r="1170" spans="1:5" ht="12.75">
      <c r="A1170"/>
      <c r="B1170"/>
      <c r="C1170"/>
      <c r="D1170"/>
      <c r="E1170"/>
    </row>
    <row r="1171" spans="1:5" ht="12.75">
      <c r="A1171"/>
      <c r="B1171"/>
      <c r="C1171"/>
      <c r="D1171"/>
      <c r="E1171"/>
    </row>
    <row r="1172" spans="1:5" ht="12.75">
      <c r="A1172"/>
      <c r="B1172"/>
      <c r="C1172"/>
      <c r="D1172"/>
      <c r="E1172"/>
    </row>
    <row r="1173" spans="1:5" ht="12.75">
      <c r="A1173"/>
      <c r="B1173"/>
      <c r="C1173"/>
      <c r="D1173"/>
      <c r="E1173"/>
    </row>
    <row r="1174" spans="1:5" ht="12.75">
      <c r="A1174"/>
      <c r="B1174"/>
      <c r="C1174"/>
      <c r="D1174"/>
      <c r="E1174"/>
    </row>
    <row r="1175" spans="1:5" ht="12.75">
      <c r="A1175"/>
      <c r="B1175"/>
      <c r="C1175"/>
      <c r="D1175"/>
      <c r="E1175"/>
    </row>
    <row r="1176" spans="1:5" ht="12.75">
      <c r="A1176"/>
      <c r="B1176"/>
      <c r="C1176"/>
      <c r="D1176"/>
      <c r="E1176"/>
    </row>
    <row r="1177" spans="1:5" ht="12.75">
      <c r="A1177"/>
      <c r="B1177"/>
      <c r="C1177"/>
      <c r="D1177"/>
      <c r="E1177"/>
    </row>
    <row r="1178" spans="1:5" ht="12.75">
      <c r="A1178"/>
      <c r="B1178"/>
      <c r="C1178"/>
      <c r="D1178"/>
      <c r="E1178"/>
    </row>
    <row r="1179" spans="1:5" ht="12.75">
      <c r="A1179"/>
      <c r="B1179"/>
      <c r="C1179"/>
      <c r="D1179"/>
      <c r="E1179"/>
    </row>
    <row r="1180" spans="1:5" ht="12.75">
      <c r="A1180"/>
      <c r="B1180"/>
      <c r="C1180"/>
      <c r="D1180"/>
      <c r="E1180"/>
    </row>
    <row r="1181" spans="1:5" ht="12.75">
      <c r="A1181"/>
      <c r="B1181"/>
      <c r="C1181"/>
      <c r="D1181"/>
      <c r="E1181"/>
    </row>
    <row r="1182" spans="1:5" ht="12.75">
      <c r="A1182"/>
      <c r="B1182"/>
      <c r="C1182"/>
      <c r="D1182"/>
      <c r="E1182"/>
    </row>
    <row r="1183" spans="1:5" ht="12.75">
      <c r="A1183"/>
      <c r="B1183"/>
      <c r="C1183"/>
      <c r="D1183"/>
      <c r="E1183"/>
    </row>
    <row r="1184" spans="1:5" ht="12.75">
      <c r="A1184"/>
      <c r="B1184"/>
      <c r="C1184"/>
      <c r="D1184"/>
      <c r="E1184"/>
    </row>
    <row r="1185" spans="1:5" ht="12.75">
      <c r="A1185"/>
      <c r="B1185"/>
      <c r="C1185"/>
      <c r="D1185"/>
      <c r="E1185"/>
    </row>
    <row r="1186" spans="1:5" ht="12.75">
      <c r="A1186"/>
      <c r="B1186"/>
      <c r="C1186"/>
      <c r="D1186"/>
      <c r="E1186"/>
    </row>
    <row r="1187" spans="1:5" ht="12.75">
      <c r="A1187"/>
      <c r="B1187"/>
      <c r="C1187"/>
      <c r="D1187"/>
      <c r="E1187"/>
    </row>
    <row r="1188" spans="1:5" ht="12.75">
      <c r="A1188"/>
      <c r="B1188"/>
      <c r="C1188"/>
      <c r="D1188"/>
      <c r="E1188"/>
    </row>
    <row r="1189" spans="1:5" ht="12.75">
      <c r="A1189"/>
      <c r="B1189"/>
      <c r="C1189"/>
      <c r="D1189"/>
      <c r="E1189"/>
    </row>
    <row r="1190" spans="1:5" ht="12.75">
      <c r="A1190"/>
      <c r="B1190"/>
      <c r="C1190"/>
      <c r="D1190"/>
      <c r="E1190"/>
    </row>
    <row r="1191" spans="1:5" ht="12.75">
      <c r="A1191"/>
      <c r="B1191"/>
      <c r="C1191"/>
      <c r="D1191"/>
      <c r="E1191"/>
    </row>
    <row r="1192" spans="1:5" ht="12.75">
      <c r="A1192"/>
      <c r="B1192"/>
      <c r="C1192"/>
      <c r="D1192"/>
      <c r="E1192"/>
    </row>
    <row r="1193" spans="1:5" ht="12.75">
      <c r="A1193"/>
      <c r="B1193"/>
      <c r="C1193"/>
      <c r="D1193"/>
      <c r="E1193"/>
    </row>
    <row r="1194" spans="1:5" ht="12.75">
      <c r="A1194"/>
      <c r="B1194"/>
      <c r="C1194"/>
      <c r="D1194"/>
      <c r="E1194"/>
    </row>
    <row r="1195" spans="1:5" ht="12.75">
      <c r="A1195"/>
      <c r="B1195"/>
      <c r="C1195"/>
      <c r="D1195"/>
      <c r="E1195"/>
    </row>
    <row r="1196" spans="1:5" ht="12.75">
      <c r="A1196"/>
      <c r="B1196"/>
      <c r="C1196"/>
      <c r="D1196"/>
      <c r="E1196"/>
    </row>
    <row r="1197" spans="1:5" ht="12.75">
      <c r="A1197"/>
      <c r="B1197"/>
      <c r="C1197"/>
      <c r="D1197"/>
      <c r="E1197"/>
    </row>
    <row r="1198" spans="1:5" ht="12.75">
      <c r="A1198"/>
      <c r="B1198"/>
      <c r="C1198"/>
      <c r="D1198"/>
      <c r="E1198"/>
    </row>
    <row r="1199" spans="1:5" ht="12.75">
      <c r="A1199"/>
      <c r="B1199"/>
      <c r="C1199"/>
      <c r="D1199"/>
      <c r="E1199"/>
    </row>
    <row r="1200" spans="1:5" ht="12.75">
      <c r="A1200"/>
      <c r="B1200"/>
      <c r="C1200"/>
      <c r="D1200"/>
      <c r="E1200"/>
    </row>
    <row r="1201" spans="1:5" ht="12.75">
      <c r="A1201"/>
      <c r="B1201"/>
      <c r="C1201"/>
      <c r="D1201"/>
      <c r="E1201"/>
    </row>
    <row r="1202" spans="1:5" ht="12.75">
      <c r="A1202"/>
      <c r="B1202"/>
      <c r="C1202"/>
      <c r="D1202"/>
      <c r="E1202"/>
    </row>
    <row r="1203" spans="1:5" ht="12.75">
      <c r="A1203"/>
      <c r="B1203"/>
      <c r="C1203"/>
      <c r="D1203"/>
      <c r="E1203"/>
    </row>
    <row r="1204" spans="1:5" ht="12.75">
      <c r="A1204"/>
      <c r="B1204"/>
      <c r="C1204"/>
      <c r="D1204"/>
      <c r="E1204"/>
    </row>
    <row r="1205" spans="1:5" ht="12.75">
      <c r="A1205"/>
      <c r="B1205"/>
      <c r="C1205"/>
      <c r="D1205"/>
      <c r="E1205"/>
    </row>
    <row r="1206" spans="1:5" ht="12.75">
      <c r="A1206"/>
      <c r="B1206"/>
      <c r="C1206"/>
      <c r="D1206"/>
      <c r="E1206"/>
    </row>
    <row r="1207" spans="1:5" ht="12.75">
      <c r="A1207"/>
      <c r="B1207"/>
      <c r="C1207"/>
      <c r="D1207"/>
      <c r="E1207"/>
    </row>
    <row r="1208" spans="1:5" ht="12.75">
      <c r="A1208"/>
      <c r="B1208"/>
      <c r="C1208"/>
      <c r="D1208"/>
      <c r="E1208"/>
    </row>
    <row r="1209" spans="1:5" ht="12.75">
      <c r="A1209"/>
      <c r="B1209"/>
      <c r="C1209"/>
      <c r="D1209"/>
      <c r="E1209"/>
    </row>
    <row r="1210" spans="1:5" ht="12.75">
      <c r="A1210"/>
      <c r="B1210"/>
      <c r="C1210"/>
      <c r="D1210"/>
      <c r="E1210"/>
    </row>
    <row r="1211" spans="1:5" ht="12.75">
      <c r="A1211"/>
      <c r="B1211"/>
      <c r="C1211"/>
      <c r="D1211"/>
      <c r="E1211"/>
    </row>
    <row r="1212" spans="1:5" ht="12.75">
      <c r="A1212"/>
      <c r="B1212"/>
      <c r="C1212"/>
      <c r="D1212"/>
      <c r="E1212"/>
    </row>
    <row r="1213" spans="1:5" ht="12.75">
      <c r="A1213"/>
      <c r="B1213"/>
      <c r="C1213"/>
      <c r="D1213"/>
      <c r="E1213"/>
    </row>
    <row r="1214" spans="1:5" ht="12.75">
      <c r="A1214"/>
      <c r="B1214"/>
      <c r="C1214"/>
      <c r="D1214"/>
      <c r="E1214"/>
    </row>
    <row r="1215" spans="1:5" ht="12.75">
      <c r="A1215"/>
      <c r="B1215"/>
      <c r="C1215"/>
      <c r="D1215"/>
      <c r="E1215"/>
    </row>
    <row r="1216" spans="1:5" ht="12.75">
      <c r="A1216"/>
      <c r="B1216"/>
      <c r="C1216"/>
      <c r="D1216"/>
      <c r="E1216"/>
    </row>
    <row r="1217" spans="1:5" ht="12.75">
      <c r="A1217"/>
      <c r="B1217"/>
      <c r="C1217"/>
      <c r="D1217"/>
      <c r="E1217"/>
    </row>
    <row r="1218" spans="1:5" ht="12.75">
      <c r="A1218"/>
      <c r="B1218"/>
      <c r="C1218"/>
      <c r="D1218"/>
      <c r="E1218"/>
    </row>
    <row r="1219" spans="1:5" ht="12.75">
      <c r="A1219"/>
      <c r="B1219"/>
      <c r="C1219"/>
      <c r="D1219"/>
      <c r="E1219"/>
    </row>
    <row r="1220" spans="1:5" ht="12.75">
      <c r="A1220"/>
      <c r="B1220"/>
      <c r="C1220"/>
      <c r="D1220"/>
      <c r="E1220"/>
    </row>
    <row r="1221" spans="1:5" ht="12.75">
      <c r="A1221"/>
      <c r="B1221"/>
      <c r="C1221"/>
      <c r="D1221"/>
      <c r="E1221"/>
    </row>
    <row r="1222" spans="1:5" ht="12.75">
      <c r="A1222"/>
      <c r="B1222"/>
      <c r="C1222"/>
      <c r="D1222"/>
      <c r="E1222"/>
    </row>
    <row r="1223" spans="1:5" ht="12.75">
      <c r="A1223"/>
      <c r="B1223"/>
      <c r="C1223"/>
      <c r="D1223"/>
      <c r="E1223"/>
    </row>
    <row r="1224" spans="1:5" ht="12.75">
      <c r="A1224"/>
      <c r="B1224"/>
      <c r="C1224"/>
      <c r="D1224"/>
      <c r="E1224"/>
    </row>
    <row r="1225" spans="1:5" ht="12.75">
      <c r="A1225"/>
      <c r="B1225"/>
      <c r="C1225"/>
      <c r="D1225"/>
      <c r="E1225"/>
    </row>
    <row r="1226" spans="1:5" ht="12.75">
      <c r="A1226"/>
      <c r="B1226"/>
      <c r="C1226"/>
      <c r="D1226"/>
      <c r="E1226"/>
    </row>
    <row r="1227" spans="1:5" ht="12.75">
      <c r="A1227"/>
      <c r="B1227"/>
      <c r="C1227"/>
      <c r="D1227"/>
      <c r="E1227"/>
    </row>
    <row r="1228" spans="1:5" ht="12.75">
      <c r="A1228"/>
      <c r="B1228"/>
      <c r="C1228"/>
      <c r="D1228"/>
      <c r="E1228"/>
    </row>
    <row r="1229" spans="1:5" ht="12.75">
      <c r="A1229"/>
      <c r="B1229"/>
      <c r="C1229"/>
      <c r="D1229"/>
      <c r="E1229"/>
    </row>
    <row r="1230" spans="1:5" ht="12.75">
      <c r="A1230"/>
      <c r="B1230"/>
      <c r="C1230"/>
      <c r="D1230"/>
      <c r="E1230"/>
    </row>
    <row r="1231" spans="1:5" ht="12.75">
      <c r="A1231"/>
      <c r="B1231"/>
      <c r="C1231"/>
      <c r="D1231"/>
      <c r="E1231"/>
    </row>
    <row r="1232" spans="1:5" ht="12.75">
      <c r="A1232"/>
      <c r="B1232"/>
      <c r="C1232"/>
      <c r="D1232"/>
      <c r="E1232"/>
    </row>
    <row r="1233" spans="1:5" ht="12.75">
      <c r="A1233"/>
      <c r="B1233"/>
      <c r="C1233"/>
      <c r="D1233"/>
      <c r="E1233"/>
    </row>
    <row r="1234" spans="1:5" ht="12.75">
      <c r="A1234"/>
      <c r="B1234"/>
      <c r="C1234"/>
      <c r="D1234"/>
      <c r="E1234"/>
    </row>
    <row r="1235" spans="1:5" ht="12.75">
      <c r="A1235"/>
      <c r="B1235"/>
      <c r="C1235"/>
      <c r="D1235"/>
      <c r="E1235"/>
    </row>
    <row r="1236" spans="1:5" ht="12.75">
      <c r="A1236"/>
      <c r="B1236"/>
      <c r="C1236"/>
      <c r="D1236"/>
      <c r="E1236"/>
    </row>
    <row r="1237" spans="1:5" ht="12.75">
      <c r="A1237"/>
      <c r="B1237"/>
      <c r="C1237"/>
      <c r="D1237"/>
      <c r="E1237"/>
    </row>
    <row r="1238" spans="1:5" ht="12.75">
      <c r="A1238"/>
      <c r="B1238"/>
      <c r="C1238"/>
      <c r="D1238"/>
      <c r="E1238"/>
    </row>
    <row r="1239" spans="1:5" ht="12.75">
      <c r="A1239"/>
      <c r="B1239"/>
      <c r="C1239"/>
      <c r="D1239"/>
      <c r="E1239"/>
    </row>
    <row r="1240" spans="1:5" ht="12.75">
      <c r="A1240"/>
      <c r="B1240"/>
      <c r="C1240"/>
      <c r="D1240"/>
      <c r="E1240"/>
    </row>
    <row r="1241" spans="1:5" ht="12.75">
      <c r="A1241"/>
      <c r="B1241"/>
      <c r="C1241"/>
      <c r="D1241"/>
      <c r="E1241"/>
    </row>
    <row r="1242" spans="1:5" ht="12.75">
      <c r="A1242"/>
      <c r="B1242"/>
      <c r="C1242"/>
      <c r="D1242"/>
      <c r="E1242"/>
    </row>
    <row r="1243" spans="1:5" ht="12.75">
      <c r="A1243"/>
      <c r="B1243"/>
      <c r="C1243"/>
      <c r="D1243"/>
      <c r="E1243"/>
    </row>
    <row r="1244" spans="1:5" ht="12.75">
      <c r="A1244"/>
      <c r="B1244"/>
      <c r="C1244"/>
      <c r="D1244"/>
      <c r="E1244"/>
    </row>
    <row r="1245" spans="1:5" ht="12.75">
      <c r="A1245"/>
      <c r="B1245"/>
      <c r="C1245"/>
      <c r="D1245"/>
      <c r="E1245"/>
    </row>
    <row r="1246" spans="1:5" ht="12.75">
      <c r="A1246"/>
      <c r="B1246"/>
      <c r="C1246"/>
      <c r="D1246"/>
      <c r="E1246"/>
    </row>
    <row r="1247" spans="1:5" ht="12.75">
      <c r="A1247"/>
      <c r="B1247"/>
      <c r="C1247"/>
      <c r="D1247"/>
      <c r="E1247"/>
    </row>
    <row r="1248" spans="1:5" ht="12.75">
      <c r="A1248"/>
      <c r="B1248"/>
      <c r="C1248"/>
      <c r="D1248"/>
      <c r="E1248"/>
    </row>
    <row r="1249" spans="1:5" ht="12.75">
      <c r="A1249"/>
      <c r="B1249"/>
      <c r="C1249"/>
      <c r="D1249"/>
      <c r="E1249"/>
    </row>
    <row r="1250" spans="1:5" ht="12.75">
      <c r="A1250"/>
      <c r="B1250"/>
      <c r="C1250"/>
      <c r="D1250"/>
      <c r="E1250"/>
    </row>
    <row r="1251" spans="1:5" ht="12.75">
      <c r="A1251"/>
      <c r="B1251"/>
      <c r="C1251"/>
      <c r="D1251"/>
      <c r="E1251"/>
    </row>
    <row r="1252" spans="1:5" ht="12.75">
      <c r="A1252"/>
      <c r="B1252"/>
      <c r="C1252"/>
      <c r="D1252"/>
      <c r="E1252"/>
    </row>
    <row r="1253" spans="1:5" ht="12.75">
      <c r="A1253"/>
      <c r="B1253"/>
      <c r="C1253"/>
      <c r="D1253"/>
      <c r="E1253"/>
    </row>
    <row r="1254" spans="1:5" ht="12.75">
      <c r="A1254"/>
      <c r="B1254"/>
      <c r="C1254"/>
      <c r="D1254"/>
      <c r="E1254"/>
    </row>
    <row r="1255" spans="1:5" ht="12.75">
      <c r="A1255"/>
      <c r="B1255"/>
      <c r="C1255"/>
      <c r="D1255"/>
      <c r="E1255"/>
    </row>
    <row r="1256" spans="1:5" ht="12.75">
      <c r="A1256"/>
      <c r="B1256"/>
      <c r="C1256"/>
      <c r="D1256"/>
      <c r="E1256"/>
    </row>
    <row r="1257" spans="1:5" ht="12.75">
      <c r="A1257"/>
      <c r="B1257"/>
      <c r="C1257"/>
      <c r="D1257"/>
      <c r="E1257"/>
    </row>
    <row r="1258" spans="1:5" ht="12.75">
      <c r="A1258"/>
      <c r="B1258"/>
      <c r="C1258"/>
      <c r="D1258"/>
      <c r="E1258"/>
    </row>
    <row r="1259" spans="1:5" ht="12.75">
      <c r="A1259"/>
      <c r="B1259"/>
      <c r="C1259"/>
      <c r="D1259"/>
      <c r="E1259"/>
    </row>
    <row r="1260" spans="1:5" ht="12.75">
      <c r="A1260"/>
      <c r="B1260"/>
      <c r="C1260"/>
      <c r="D1260"/>
      <c r="E1260"/>
    </row>
    <row r="1261" spans="1:5" ht="12.75">
      <c r="A1261"/>
      <c r="B1261"/>
      <c r="C1261"/>
      <c r="D1261"/>
      <c r="E1261"/>
    </row>
    <row r="1262" spans="1:5" ht="12.75">
      <c r="A1262"/>
      <c r="B1262"/>
      <c r="C1262"/>
      <c r="D1262"/>
      <c r="E1262"/>
    </row>
    <row r="1263" spans="1:5" ht="12.75">
      <c r="A1263"/>
      <c r="B1263"/>
      <c r="C1263"/>
      <c r="D1263"/>
      <c r="E1263"/>
    </row>
    <row r="1264" spans="1:5" ht="12.75">
      <c r="A1264"/>
      <c r="B1264"/>
      <c r="C1264"/>
      <c r="D1264"/>
      <c r="E1264"/>
    </row>
    <row r="1265" spans="1:5" ht="12.75">
      <c r="A1265"/>
      <c r="B1265"/>
      <c r="C1265"/>
      <c r="D1265"/>
      <c r="E1265"/>
    </row>
    <row r="1266" spans="1:5" ht="12.75">
      <c r="A1266"/>
      <c r="B1266"/>
      <c r="C1266"/>
      <c r="D1266"/>
      <c r="E1266"/>
    </row>
    <row r="1267" spans="1:5" ht="12.75">
      <c r="A1267"/>
      <c r="B1267"/>
      <c r="C1267"/>
      <c r="D1267"/>
      <c r="E1267"/>
    </row>
    <row r="1268" spans="1:5" ht="12.75">
      <c r="A1268"/>
      <c r="B1268"/>
      <c r="C1268"/>
      <c r="D1268"/>
      <c r="E1268"/>
    </row>
    <row r="1269" spans="1:5" ht="12.75">
      <c r="A1269"/>
      <c r="B1269"/>
      <c r="C1269"/>
      <c r="D1269"/>
      <c r="E1269"/>
    </row>
    <row r="1270" spans="1:5" ht="12.75">
      <c r="A1270"/>
      <c r="B1270"/>
      <c r="C1270"/>
      <c r="D1270"/>
      <c r="E1270"/>
    </row>
    <row r="1271" spans="1:5" ht="12.75">
      <c r="A1271"/>
      <c r="B1271"/>
      <c r="C1271"/>
      <c r="D1271"/>
      <c r="E1271"/>
    </row>
    <row r="1272" spans="1:5" ht="12.75">
      <c r="A1272"/>
      <c r="B1272"/>
      <c r="C1272"/>
      <c r="D1272"/>
      <c r="E1272"/>
    </row>
    <row r="1273" spans="1:5" ht="12.75">
      <c r="A1273"/>
      <c r="B1273"/>
      <c r="C1273"/>
      <c r="D1273"/>
      <c r="E1273"/>
    </row>
    <row r="1274" spans="1:5" ht="12.75">
      <c r="A1274"/>
      <c r="B1274"/>
      <c r="C1274"/>
      <c r="D1274"/>
      <c r="E1274"/>
    </row>
    <row r="1275" spans="1:5" ht="12.75">
      <c r="A1275"/>
      <c r="B1275"/>
      <c r="C1275"/>
      <c r="D1275"/>
      <c r="E1275"/>
    </row>
    <row r="1276" spans="1:5" ht="12.75">
      <c r="A1276"/>
      <c r="B1276"/>
      <c r="C1276"/>
      <c r="D1276"/>
      <c r="E1276"/>
    </row>
    <row r="1277" spans="1:5" ht="12.75">
      <c r="A1277"/>
      <c r="B1277"/>
      <c r="C1277"/>
      <c r="D1277"/>
      <c r="E1277"/>
    </row>
    <row r="1278" spans="1:5" ht="12.75">
      <c r="A1278"/>
      <c r="B1278"/>
      <c r="C1278"/>
      <c r="D1278"/>
      <c r="E1278"/>
    </row>
    <row r="1279" spans="1:5" ht="12.75">
      <c r="A1279"/>
      <c r="B1279"/>
      <c r="C1279"/>
      <c r="D1279"/>
      <c r="E1279"/>
    </row>
    <row r="1280" spans="1:5" ht="12.75">
      <c r="A1280"/>
      <c r="B1280"/>
      <c r="C1280"/>
      <c r="D1280"/>
      <c r="E1280"/>
    </row>
    <row r="1281" spans="1:5" ht="12.75">
      <c r="A1281"/>
      <c r="B1281"/>
      <c r="C1281"/>
      <c r="D1281"/>
      <c r="E1281"/>
    </row>
    <row r="1282" spans="1:5" ht="12.75">
      <c r="A1282"/>
      <c r="B1282"/>
      <c r="C1282"/>
      <c r="D1282"/>
      <c r="E1282"/>
    </row>
    <row r="1283" spans="1:5" ht="12.75">
      <c r="A1283"/>
      <c r="B1283"/>
      <c r="C1283"/>
      <c r="D1283"/>
      <c r="E1283"/>
    </row>
    <row r="1284" spans="1:5" ht="12.75">
      <c r="A1284"/>
      <c r="B1284"/>
      <c r="C1284"/>
      <c r="D1284"/>
      <c r="E1284"/>
    </row>
    <row r="1285" spans="1:5" ht="12.75">
      <c r="A1285"/>
      <c r="B1285"/>
      <c r="C1285"/>
      <c r="D1285"/>
      <c r="E1285"/>
    </row>
    <row r="1286" spans="1:5" ht="12.75">
      <c r="A1286"/>
      <c r="B1286"/>
      <c r="C1286"/>
      <c r="D1286"/>
      <c r="E1286"/>
    </row>
    <row r="1287" spans="1:5" ht="12.75">
      <c r="A1287"/>
      <c r="B1287"/>
      <c r="C1287"/>
      <c r="D1287"/>
      <c r="E1287"/>
    </row>
    <row r="1288" spans="1:5" ht="12.75">
      <c r="A1288"/>
      <c r="B1288"/>
      <c r="C1288"/>
      <c r="D1288"/>
      <c r="E1288"/>
    </row>
    <row r="1289" spans="1:5" ht="12.75">
      <c r="A1289"/>
      <c r="B1289"/>
      <c r="C1289"/>
      <c r="D1289"/>
      <c r="E1289"/>
    </row>
    <row r="1290" spans="1:5" ht="12.75">
      <c r="A1290"/>
      <c r="B1290"/>
      <c r="C1290"/>
      <c r="D1290"/>
      <c r="E1290"/>
    </row>
    <row r="1291" spans="1:5" ht="12.75">
      <c r="A1291"/>
      <c r="B1291"/>
      <c r="C1291"/>
      <c r="D1291"/>
      <c r="E1291"/>
    </row>
    <row r="1292" spans="1:5" ht="12.75">
      <c r="A1292"/>
      <c r="B1292"/>
      <c r="C1292"/>
      <c r="D1292"/>
      <c r="E1292"/>
    </row>
    <row r="1293" spans="1:5" ht="12.75">
      <c r="A1293"/>
      <c r="B1293"/>
      <c r="C1293"/>
      <c r="D1293"/>
      <c r="E1293"/>
    </row>
    <row r="1294" spans="1:5" ht="12.75">
      <c r="A1294"/>
      <c r="B1294"/>
      <c r="C1294"/>
      <c r="D1294"/>
      <c r="E1294"/>
    </row>
    <row r="1295" spans="1:5" ht="12.75">
      <c r="A1295"/>
      <c r="B1295"/>
      <c r="C1295"/>
      <c r="D1295"/>
      <c r="E1295"/>
    </row>
    <row r="1296" spans="1:5" ht="12.75">
      <c r="A1296"/>
      <c r="B1296"/>
      <c r="C1296"/>
      <c r="D1296"/>
      <c r="E1296"/>
    </row>
    <row r="1297" spans="1:5" ht="12.75">
      <c r="A1297"/>
      <c r="B1297"/>
      <c r="C1297"/>
      <c r="D1297"/>
      <c r="E1297"/>
    </row>
    <row r="1298" spans="1:5" ht="12.75">
      <c r="A1298"/>
      <c r="B1298"/>
      <c r="C1298"/>
      <c r="D1298"/>
      <c r="E1298"/>
    </row>
    <row r="1299" spans="1:5" ht="12.75">
      <c r="A1299"/>
      <c r="B1299"/>
      <c r="C1299"/>
      <c r="D1299"/>
      <c r="E1299"/>
    </row>
    <row r="1300" spans="1:5" ht="12.75">
      <c r="A1300"/>
      <c r="B1300"/>
      <c r="C1300"/>
      <c r="D1300"/>
      <c r="E1300"/>
    </row>
    <row r="1301" spans="1:5" ht="12.75">
      <c r="A1301"/>
      <c r="B1301"/>
      <c r="C1301"/>
      <c r="D1301"/>
      <c r="E1301"/>
    </row>
    <row r="1302" spans="1:5" ht="12.75">
      <c r="A1302"/>
      <c r="B1302"/>
      <c r="C1302"/>
      <c r="D1302"/>
      <c r="E1302"/>
    </row>
    <row r="1303" spans="1:5" ht="12.75">
      <c r="A1303"/>
      <c r="B1303"/>
      <c r="C1303"/>
      <c r="D1303"/>
      <c r="E1303"/>
    </row>
    <row r="1304" spans="1:5" ht="12.75">
      <c r="A1304"/>
      <c r="B1304"/>
      <c r="C1304"/>
      <c r="D1304"/>
      <c r="E1304"/>
    </row>
    <row r="1305" spans="1:5" ht="12.75">
      <c r="A1305"/>
      <c r="B1305"/>
      <c r="C1305"/>
      <c r="D1305"/>
      <c r="E1305"/>
    </row>
    <row r="1306" spans="1:5" ht="12.75">
      <c r="A1306"/>
      <c r="B1306"/>
      <c r="C1306"/>
      <c r="D1306"/>
      <c r="E1306"/>
    </row>
    <row r="1307" spans="1:5" ht="12.75">
      <c r="A1307"/>
      <c r="B1307"/>
      <c r="C1307"/>
      <c r="D1307"/>
      <c r="E1307"/>
    </row>
    <row r="1308" spans="1:5" ht="12.75">
      <c r="A1308"/>
      <c r="B1308"/>
      <c r="C1308"/>
      <c r="D1308"/>
      <c r="E1308"/>
    </row>
    <row r="1309" spans="1:5" ht="12.75">
      <c r="A1309"/>
      <c r="B1309"/>
      <c r="C1309"/>
      <c r="D1309"/>
      <c r="E1309"/>
    </row>
    <row r="1310" spans="1:5" ht="12.75">
      <c r="A1310"/>
      <c r="B1310"/>
      <c r="C1310"/>
      <c r="D1310"/>
      <c r="E1310"/>
    </row>
    <row r="1311" spans="1:5" ht="12.75">
      <c r="A1311"/>
      <c r="B1311"/>
      <c r="C1311"/>
      <c r="D1311"/>
      <c r="E1311"/>
    </row>
    <row r="1312" spans="1:5" ht="12.75">
      <c r="A1312"/>
      <c r="B1312"/>
      <c r="C1312"/>
      <c r="D1312"/>
      <c r="E1312"/>
    </row>
    <row r="1313" spans="1:5" ht="12.75">
      <c r="A1313"/>
      <c r="B1313"/>
      <c r="C1313"/>
      <c r="D1313"/>
      <c r="E1313"/>
    </row>
    <row r="1314" spans="1:5" ht="12.75">
      <c r="A1314"/>
      <c r="B1314"/>
      <c r="C1314"/>
      <c r="D1314"/>
      <c r="E1314"/>
    </row>
    <row r="1315" spans="1:5" ht="12.75">
      <c r="A1315"/>
      <c r="B1315"/>
      <c r="C1315"/>
      <c r="D1315"/>
      <c r="E1315"/>
    </row>
    <row r="1316" spans="1:5" ht="12.75">
      <c r="A1316"/>
      <c r="B1316"/>
      <c r="C1316"/>
      <c r="D1316"/>
      <c r="E1316"/>
    </row>
    <row r="1317" spans="1:5" ht="12.75">
      <c r="A1317"/>
      <c r="B1317"/>
      <c r="C1317"/>
      <c r="D1317"/>
      <c r="E1317"/>
    </row>
    <row r="1318" spans="1:5" ht="12.75">
      <c r="A1318"/>
      <c r="B1318"/>
      <c r="C1318"/>
      <c r="D1318"/>
      <c r="E1318"/>
    </row>
    <row r="1319" spans="1:5" ht="12.75">
      <c r="A1319"/>
      <c r="B1319"/>
      <c r="C1319"/>
      <c r="D1319"/>
      <c r="E1319"/>
    </row>
    <row r="1320" spans="1:5" ht="12.75">
      <c r="A1320"/>
      <c r="B1320"/>
      <c r="C1320"/>
      <c r="D1320"/>
      <c r="E1320"/>
    </row>
    <row r="1321" spans="1:5" ht="12.75">
      <c r="A1321"/>
      <c r="B1321"/>
      <c r="C1321"/>
      <c r="D1321"/>
      <c r="E1321"/>
    </row>
    <row r="1322" spans="1:5" ht="12.75">
      <c r="A1322"/>
      <c r="B1322"/>
      <c r="C1322"/>
      <c r="D1322"/>
      <c r="E1322"/>
    </row>
    <row r="1323" spans="1:5" ht="12.75">
      <c r="A1323"/>
      <c r="B1323"/>
      <c r="C1323"/>
      <c r="D1323"/>
      <c r="E1323"/>
    </row>
    <row r="1324" spans="1:5" ht="12.75">
      <c r="A1324"/>
      <c r="B1324"/>
      <c r="C1324"/>
      <c r="D1324"/>
      <c r="E1324"/>
    </row>
    <row r="1325" spans="1:5" ht="12.75">
      <c r="A1325"/>
      <c r="B1325"/>
      <c r="C1325"/>
      <c r="D1325"/>
      <c r="E1325"/>
    </row>
    <row r="1326" spans="1:5" ht="12.75">
      <c r="A1326"/>
      <c r="B1326"/>
      <c r="C1326"/>
      <c r="D1326"/>
      <c r="E1326"/>
    </row>
    <row r="1327" spans="1:5" ht="12.75">
      <c r="A1327"/>
      <c r="B1327"/>
      <c r="C1327"/>
      <c r="D1327"/>
      <c r="E1327"/>
    </row>
    <row r="1328" spans="1:5" ht="12.75">
      <c r="A1328"/>
      <c r="B1328"/>
      <c r="C1328"/>
      <c r="D1328"/>
      <c r="E1328"/>
    </row>
    <row r="1329" spans="1:5" ht="12.75">
      <c r="A1329"/>
      <c r="B1329"/>
      <c r="C1329"/>
      <c r="D1329"/>
      <c r="E1329"/>
    </row>
    <row r="1330" spans="1:5" ht="12.75">
      <c r="A1330"/>
      <c r="B1330"/>
      <c r="C1330"/>
      <c r="D1330"/>
      <c r="E1330"/>
    </row>
    <row r="1331" spans="1:5" ht="12.75">
      <c r="A1331"/>
      <c r="B1331"/>
      <c r="C1331"/>
      <c r="D1331"/>
      <c r="E1331"/>
    </row>
    <row r="1332" spans="1:5" ht="12.75">
      <c r="A1332"/>
      <c r="B1332"/>
      <c r="C1332"/>
      <c r="D1332"/>
      <c r="E1332"/>
    </row>
    <row r="1333" spans="1:5" ht="12.75">
      <c r="A1333"/>
      <c r="B1333"/>
      <c r="C1333"/>
      <c r="D1333"/>
      <c r="E1333"/>
    </row>
    <row r="1334" spans="1:5" ht="12.75">
      <c r="A1334"/>
      <c r="B1334"/>
      <c r="C1334"/>
      <c r="D1334"/>
      <c r="E1334"/>
    </row>
    <row r="1335" spans="1:5" ht="12.75">
      <c r="A1335"/>
      <c r="B1335"/>
      <c r="C1335"/>
      <c r="D1335"/>
      <c r="E1335"/>
    </row>
    <row r="1336" spans="1:5" ht="12.75">
      <c r="A1336"/>
      <c r="B1336"/>
      <c r="C1336"/>
      <c r="D1336"/>
      <c r="E1336"/>
    </row>
    <row r="1337" spans="1:5" ht="12.75">
      <c r="A1337"/>
      <c r="B1337"/>
      <c r="C1337"/>
      <c r="D1337"/>
      <c r="E1337"/>
    </row>
    <row r="1338" spans="1:5" ht="12.75">
      <c r="A1338"/>
      <c r="B1338"/>
      <c r="C1338"/>
      <c r="D1338"/>
      <c r="E1338"/>
    </row>
    <row r="1339" spans="1:5" ht="12.75">
      <c r="A1339"/>
      <c r="B1339"/>
      <c r="C1339"/>
      <c r="D1339"/>
      <c r="E1339"/>
    </row>
    <row r="1340" spans="1:5" ht="12.75">
      <c r="A1340"/>
      <c r="B1340"/>
      <c r="C1340"/>
      <c r="D1340"/>
      <c r="E1340"/>
    </row>
    <row r="1341" spans="1:5" ht="12.75">
      <c r="A1341"/>
      <c r="B1341"/>
      <c r="C1341"/>
      <c r="D1341"/>
      <c r="E1341"/>
    </row>
    <row r="1342" spans="1:5" ht="12.75">
      <c r="A1342"/>
      <c r="B1342"/>
      <c r="C1342"/>
      <c r="D1342"/>
      <c r="E1342"/>
    </row>
    <row r="1343" spans="1:5" ht="12.75">
      <c r="A1343"/>
      <c r="B1343"/>
      <c r="C1343"/>
      <c r="D1343"/>
      <c r="E1343"/>
    </row>
    <row r="1344" spans="1:5" ht="12.75">
      <c r="A1344"/>
      <c r="B1344"/>
      <c r="C1344"/>
      <c r="D1344"/>
      <c r="E1344"/>
    </row>
    <row r="1345" spans="1:5" ht="12.75">
      <c r="A1345"/>
      <c r="B1345"/>
      <c r="C1345"/>
      <c r="D1345"/>
      <c r="E1345"/>
    </row>
    <row r="1346" spans="1:5" ht="12.75">
      <c r="A1346"/>
      <c r="B1346"/>
      <c r="C1346"/>
      <c r="D1346"/>
      <c r="E1346"/>
    </row>
    <row r="1347" spans="1:5" ht="12.75">
      <c r="A1347"/>
      <c r="B1347"/>
      <c r="C1347"/>
      <c r="D1347"/>
      <c r="E1347"/>
    </row>
    <row r="1348" spans="1:5" ht="12.75">
      <c r="A1348"/>
      <c r="B1348"/>
      <c r="C1348"/>
      <c r="D1348"/>
      <c r="E1348"/>
    </row>
    <row r="1349" spans="1:5" ht="12.75">
      <c r="A1349"/>
      <c r="B1349"/>
      <c r="C1349"/>
      <c r="D1349"/>
      <c r="E1349"/>
    </row>
    <row r="1350" spans="1:5" ht="12.75">
      <c r="A1350"/>
      <c r="B1350"/>
      <c r="C1350"/>
      <c r="D1350"/>
      <c r="E1350"/>
    </row>
    <row r="1351" spans="1:5" ht="12.75">
      <c r="A1351"/>
      <c r="B1351"/>
      <c r="C1351"/>
      <c r="D1351"/>
      <c r="E1351"/>
    </row>
    <row r="1352" spans="1:5" ht="12.75">
      <c r="A1352"/>
      <c r="B1352"/>
      <c r="C1352"/>
      <c r="D1352"/>
      <c r="E1352"/>
    </row>
    <row r="1353" spans="1:5" ht="12.75">
      <c r="A1353"/>
      <c r="B1353"/>
      <c r="C1353"/>
      <c r="D1353"/>
      <c r="E1353"/>
    </row>
    <row r="1354" spans="1:5" ht="12.75">
      <c r="A1354"/>
      <c r="B1354"/>
      <c r="C1354"/>
      <c r="D1354"/>
      <c r="E1354"/>
    </row>
    <row r="1355" spans="1:5" ht="12.75">
      <c r="A1355"/>
      <c r="B1355"/>
      <c r="C1355"/>
      <c r="D1355"/>
      <c r="E1355"/>
    </row>
    <row r="1356" spans="1:5" ht="12.75">
      <c r="A1356"/>
      <c r="B1356"/>
      <c r="C1356"/>
      <c r="D1356"/>
      <c r="E1356"/>
    </row>
    <row r="1357" spans="1:5" ht="12.75">
      <c r="A1357"/>
      <c r="B1357"/>
      <c r="C1357"/>
      <c r="D1357"/>
      <c r="E1357"/>
    </row>
    <row r="1358" spans="1:5" ht="12.75">
      <c r="A1358"/>
      <c r="B1358"/>
      <c r="C1358"/>
      <c r="D1358"/>
      <c r="E1358"/>
    </row>
    <row r="1359" spans="1:5" ht="12.75">
      <c r="A1359"/>
      <c r="B1359"/>
      <c r="C1359"/>
      <c r="D1359"/>
      <c r="E1359"/>
    </row>
    <row r="1360" spans="1:5" ht="12.75">
      <c r="A1360"/>
      <c r="B1360"/>
      <c r="C1360"/>
      <c r="D1360"/>
      <c r="E1360"/>
    </row>
    <row r="1361" spans="1:5" ht="12.75">
      <c r="A1361"/>
      <c r="B1361"/>
      <c r="C1361"/>
      <c r="D1361"/>
      <c r="E1361"/>
    </row>
    <row r="1362" spans="1:5" ht="12.75">
      <c r="A1362"/>
      <c r="B1362"/>
      <c r="C1362"/>
      <c r="D1362"/>
      <c r="E1362"/>
    </row>
    <row r="1363" spans="1:5" ht="12.75">
      <c r="A1363"/>
      <c r="B1363"/>
      <c r="C1363"/>
      <c r="D1363"/>
      <c r="E1363"/>
    </row>
    <row r="1364" spans="1:5" ht="12.75">
      <c r="A1364"/>
      <c r="B1364"/>
      <c r="C1364"/>
      <c r="D1364"/>
      <c r="E1364"/>
    </row>
    <row r="1365" spans="1:5" ht="12.75">
      <c r="A1365"/>
      <c r="B1365"/>
      <c r="C1365"/>
      <c r="D1365"/>
      <c r="E1365"/>
    </row>
    <row r="1366" spans="1:5" ht="12.75">
      <c r="A1366"/>
      <c r="B1366"/>
      <c r="C1366"/>
      <c r="D1366"/>
      <c r="E1366"/>
    </row>
    <row r="1367" spans="1:5" ht="12.75">
      <c r="A1367"/>
      <c r="B1367"/>
      <c r="C1367"/>
      <c r="D1367"/>
      <c r="E1367"/>
    </row>
    <row r="1368" spans="1:5" ht="12.75">
      <c r="A1368"/>
      <c r="B1368"/>
      <c r="C1368"/>
      <c r="D1368"/>
      <c r="E1368"/>
    </row>
    <row r="1369" spans="1:5" ht="12.75">
      <c r="A1369"/>
      <c r="B1369"/>
      <c r="C1369"/>
      <c r="D1369"/>
      <c r="E1369"/>
    </row>
    <row r="1370" spans="1:5" ht="12.75">
      <c r="A1370"/>
      <c r="B1370"/>
      <c r="C1370"/>
      <c r="D1370"/>
      <c r="E1370"/>
    </row>
    <row r="1371" spans="1:5" ht="12.75">
      <c r="A1371"/>
      <c r="B1371"/>
      <c r="C1371"/>
      <c r="D1371"/>
      <c r="E1371"/>
    </row>
    <row r="1372" spans="1:5" ht="12.75">
      <c r="A1372"/>
      <c r="B1372"/>
      <c r="C1372"/>
      <c r="D1372"/>
      <c r="E1372"/>
    </row>
    <row r="1373" spans="1:5" ht="12.75">
      <c r="A1373"/>
      <c r="B1373"/>
      <c r="C1373"/>
      <c r="D1373"/>
      <c r="E1373"/>
    </row>
    <row r="1374" spans="1:5" ht="12.75">
      <c r="A1374"/>
      <c r="B1374"/>
      <c r="C1374"/>
      <c r="D1374"/>
      <c r="E1374"/>
    </row>
    <row r="1375" spans="1:5" ht="12.75">
      <c r="A1375"/>
      <c r="B1375"/>
      <c r="C1375"/>
      <c r="D1375"/>
      <c r="E1375"/>
    </row>
    <row r="1376" spans="1:5" ht="12.75">
      <c r="A1376"/>
      <c r="B1376"/>
      <c r="C1376"/>
      <c r="D1376"/>
      <c r="E1376"/>
    </row>
    <row r="1377" spans="1:5" ht="12.75">
      <c r="A1377"/>
      <c r="B1377"/>
      <c r="C1377"/>
      <c r="D1377"/>
      <c r="E1377"/>
    </row>
    <row r="1378" spans="1:5" ht="12.75">
      <c r="A1378"/>
      <c r="B1378"/>
      <c r="C1378"/>
      <c r="D1378"/>
      <c r="E1378"/>
    </row>
    <row r="1379" spans="1:5" ht="12.75">
      <c r="A1379"/>
      <c r="B1379"/>
      <c r="C1379"/>
      <c r="D1379"/>
      <c r="E1379"/>
    </row>
    <row r="1380" spans="1:5" ht="12.75">
      <c r="A1380"/>
      <c r="B1380"/>
      <c r="C1380"/>
      <c r="D1380"/>
      <c r="E1380"/>
    </row>
    <row r="1381" spans="1:5" ht="12.75">
      <c r="A1381"/>
      <c r="B1381"/>
      <c r="C1381"/>
      <c r="D1381"/>
      <c r="E1381"/>
    </row>
    <row r="1382" spans="1:5" ht="12.75">
      <c r="A1382"/>
      <c r="B1382"/>
      <c r="C1382"/>
      <c r="D1382"/>
      <c r="E1382"/>
    </row>
    <row r="1383" spans="1:5" ht="12.75">
      <c r="A1383"/>
      <c r="B1383"/>
      <c r="C1383"/>
      <c r="D1383"/>
      <c r="E1383"/>
    </row>
    <row r="1384" spans="1:5" ht="12.75">
      <c r="A1384"/>
      <c r="B1384"/>
      <c r="C1384"/>
      <c r="D1384"/>
      <c r="E1384"/>
    </row>
    <row r="1385" spans="1:5" ht="12.75">
      <c r="A1385"/>
      <c r="B1385"/>
      <c r="C1385"/>
      <c r="D1385"/>
      <c r="E1385"/>
    </row>
    <row r="1386" spans="1:5" ht="12.75">
      <c r="A1386"/>
      <c r="B1386"/>
      <c r="C1386"/>
      <c r="D1386"/>
      <c r="E1386"/>
    </row>
    <row r="1387" spans="1:5" ht="12.75">
      <c r="A1387"/>
      <c r="B1387"/>
      <c r="C1387"/>
      <c r="D1387"/>
      <c r="E1387"/>
    </row>
    <row r="1388" spans="1:5" ht="12.75">
      <c r="A1388"/>
      <c r="B1388"/>
      <c r="C1388"/>
      <c r="D1388"/>
      <c r="E1388"/>
    </row>
    <row r="1389" spans="1:5" ht="12.75">
      <c r="A1389"/>
      <c r="B1389"/>
      <c r="C1389"/>
      <c r="D1389"/>
      <c r="E1389"/>
    </row>
    <row r="1390" spans="1:5" ht="12.75">
      <c r="A1390"/>
      <c r="B1390"/>
      <c r="C1390"/>
      <c r="D1390"/>
      <c r="E1390"/>
    </row>
    <row r="1391" spans="1:5" ht="12.75">
      <c r="A1391"/>
      <c r="B1391"/>
      <c r="C1391"/>
      <c r="D1391"/>
      <c r="E1391"/>
    </row>
    <row r="1392" spans="1:5" ht="12.75">
      <c r="A1392"/>
      <c r="B1392"/>
      <c r="C1392"/>
      <c r="D1392"/>
      <c r="E1392"/>
    </row>
    <row r="1393" spans="1:5" ht="12.75">
      <c r="A1393"/>
      <c r="B1393"/>
      <c r="C1393"/>
      <c r="D1393"/>
      <c r="E1393"/>
    </row>
    <row r="1394" spans="1:5" ht="12.75">
      <c r="A1394"/>
      <c r="B1394"/>
      <c r="C1394"/>
      <c r="D1394"/>
      <c r="E1394"/>
    </row>
    <row r="1395" spans="1:5" ht="12.75">
      <c r="A1395"/>
      <c r="B1395"/>
      <c r="C1395"/>
      <c r="D1395"/>
      <c r="E1395"/>
    </row>
    <row r="1396" spans="1:5" ht="12.75">
      <c r="A1396"/>
      <c r="B1396"/>
      <c r="C1396"/>
      <c r="D1396"/>
      <c r="E1396"/>
    </row>
    <row r="1397" spans="1:5" ht="12.75">
      <c r="A1397"/>
      <c r="B1397"/>
      <c r="C1397"/>
      <c r="D1397"/>
      <c r="E1397"/>
    </row>
    <row r="1398" spans="1:5" ht="12.75">
      <c r="A1398"/>
      <c r="B1398"/>
      <c r="C1398"/>
      <c r="D1398"/>
      <c r="E1398"/>
    </row>
    <row r="1399" spans="1:5" ht="12.75">
      <c r="A1399"/>
      <c r="B1399"/>
      <c r="C1399"/>
      <c r="D1399"/>
      <c r="E1399"/>
    </row>
    <row r="1400" spans="1:5" ht="12.75">
      <c r="A1400"/>
      <c r="B1400"/>
      <c r="C1400"/>
      <c r="D1400"/>
      <c r="E1400"/>
    </row>
    <row r="1401" spans="1:5" ht="12.75">
      <c r="A1401"/>
      <c r="B1401"/>
      <c r="C1401"/>
      <c r="D1401"/>
      <c r="E1401"/>
    </row>
    <row r="1402" spans="1:5" ht="12.75">
      <c r="A1402"/>
      <c r="B1402"/>
      <c r="C1402"/>
      <c r="D1402"/>
      <c r="E1402"/>
    </row>
    <row r="1403" spans="1:5" ht="12.75">
      <c r="A1403"/>
      <c r="B1403"/>
      <c r="C1403"/>
      <c r="D1403"/>
      <c r="E1403"/>
    </row>
    <row r="1404" spans="1:5" ht="12.75">
      <c r="A1404"/>
      <c r="B1404"/>
      <c r="C1404"/>
      <c r="D1404"/>
      <c r="E1404"/>
    </row>
    <row r="1405" spans="1:5" ht="12.75">
      <c r="A1405"/>
      <c r="B1405"/>
      <c r="C1405"/>
      <c r="D1405"/>
      <c r="E1405"/>
    </row>
    <row r="1406" spans="1:5" ht="12.75">
      <c r="A1406"/>
      <c r="B1406"/>
      <c r="C1406"/>
      <c r="D1406"/>
      <c r="E1406"/>
    </row>
    <row r="1407" spans="1:5" ht="12.75">
      <c r="A1407"/>
      <c r="B1407"/>
      <c r="C1407"/>
      <c r="D1407"/>
      <c r="E1407"/>
    </row>
    <row r="1408" spans="1:5" ht="12.75">
      <c r="A1408"/>
      <c r="B1408"/>
      <c r="C1408"/>
      <c r="D1408"/>
      <c r="E1408"/>
    </row>
    <row r="1409" spans="1:5" ht="12.75">
      <c r="A1409"/>
      <c r="B1409"/>
      <c r="C1409"/>
      <c r="D1409"/>
      <c r="E1409"/>
    </row>
    <row r="1410" spans="1:5" ht="12.75">
      <c r="A1410"/>
      <c r="B1410"/>
      <c r="C1410"/>
      <c r="D1410"/>
      <c r="E1410"/>
    </row>
    <row r="1411" spans="1:5" ht="12.75">
      <c r="A1411"/>
      <c r="B1411"/>
      <c r="C1411"/>
      <c r="D1411"/>
      <c r="E1411"/>
    </row>
    <row r="1412" spans="1:5" ht="12.75">
      <c r="A1412"/>
      <c r="B1412"/>
      <c r="C1412"/>
      <c r="D1412"/>
      <c r="E1412"/>
    </row>
    <row r="1413" spans="1:5" ht="12.75">
      <c r="A1413"/>
      <c r="B1413"/>
      <c r="C1413"/>
      <c r="D1413"/>
      <c r="E1413"/>
    </row>
    <row r="1414" spans="1:5" ht="12.75">
      <c r="A1414"/>
      <c r="B1414"/>
      <c r="C1414"/>
      <c r="D1414"/>
      <c r="E1414"/>
    </row>
    <row r="1415" spans="1:5" ht="12.75">
      <c r="A1415"/>
      <c r="B1415"/>
      <c r="C1415"/>
      <c r="D1415"/>
      <c r="E1415"/>
    </row>
    <row r="1416" spans="1:5" ht="12.75">
      <c r="A1416"/>
      <c r="B1416"/>
      <c r="C1416"/>
      <c r="D1416"/>
      <c r="E1416"/>
    </row>
    <row r="1417" spans="1:5" ht="12.75">
      <c r="A1417"/>
      <c r="B1417"/>
      <c r="C1417"/>
      <c r="D1417"/>
      <c r="E1417"/>
    </row>
    <row r="1418" spans="1:5" ht="12.75">
      <c r="A1418"/>
      <c r="B1418"/>
      <c r="C1418"/>
      <c r="D1418"/>
      <c r="E1418"/>
    </row>
    <row r="1419" spans="1:5" ht="12.75">
      <c r="A1419"/>
      <c r="B1419"/>
      <c r="C1419"/>
      <c r="D1419"/>
      <c r="E1419"/>
    </row>
    <row r="1420" spans="1:5" ht="12.75">
      <c r="A1420"/>
      <c r="B1420"/>
      <c r="C1420"/>
      <c r="D1420"/>
      <c r="E1420"/>
    </row>
    <row r="1421" spans="1:5" ht="12.75">
      <c r="A1421"/>
      <c r="B1421"/>
      <c r="C1421"/>
      <c r="D1421"/>
      <c r="E1421"/>
    </row>
    <row r="1422" spans="1:5" ht="12.75">
      <c r="A1422"/>
      <c r="B1422"/>
      <c r="C1422"/>
      <c r="D1422"/>
      <c r="E1422"/>
    </row>
    <row r="1423" spans="1:5" ht="12.75">
      <c r="A1423"/>
      <c r="B1423"/>
      <c r="C1423"/>
      <c r="D1423"/>
      <c r="E1423"/>
    </row>
    <row r="1424" spans="1:5" ht="12.75">
      <c r="A1424"/>
      <c r="B1424"/>
      <c r="C1424"/>
      <c r="D1424"/>
      <c r="E1424"/>
    </row>
    <row r="1425" spans="1:5" ht="12.75">
      <c r="A1425"/>
      <c r="B1425"/>
      <c r="C1425"/>
      <c r="D1425"/>
      <c r="E1425"/>
    </row>
    <row r="1426" spans="1:5" ht="12.75">
      <c r="A1426"/>
      <c r="B1426"/>
      <c r="C1426"/>
      <c r="D1426"/>
      <c r="E1426"/>
    </row>
    <row r="1427" spans="1:5" ht="12.75">
      <c r="A1427"/>
      <c r="B1427"/>
      <c r="C1427"/>
      <c r="D1427"/>
      <c r="E1427"/>
    </row>
    <row r="1428" spans="1:5" ht="12.75">
      <c r="A1428"/>
      <c r="B1428"/>
      <c r="C1428"/>
      <c r="D1428"/>
      <c r="E1428"/>
    </row>
    <row r="1429" spans="1:5" ht="12.75">
      <c r="A1429"/>
      <c r="B1429"/>
      <c r="C1429"/>
      <c r="D1429"/>
      <c r="E1429"/>
    </row>
    <row r="1430" spans="1:5" ht="12.75">
      <c r="A1430"/>
      <c r="B1430"/>
      <c r="C1430"/>
      <c r="D1430"/>
      <c r="E1430"/>
    </row>
    <row r="1431" spans="1:5" ht="12.75">
      <c r="A1431"/>
      <c r="B1431"/>
      <c r="C1431"/>
      <c r="D1431"/>
      <c r="E1431"/>
    </row>
    <row r="1432" spans="1:5" ht="12.75">
      <c r="A1432"/>
      <c r="B1432"/>
      <c r="C1432"/>
      <c r="D1432"/>
      <c r="E1432"/>
    </row>
    <row r="1433" spans="1:5" ht="12.75">
      <c r="A1433"/>
      <c r="B1433"/>
      <c r="C1433"/>
      <c r="D1433"/>
      <c r="E1433"/>
    </row>
    <row r="1434" spans="1:5" ht="12.75">
      <c r="A1434"/>
      <c r="B1434"/>
      <c r="C1434"/>
      <c r="D1434"/>
      <c r="E1434"/>
    </row>
    <row r="1435" spans="1:5" ht="12.75">
      <c r="A1435"/>
      <c r="B1435"/>
      <c r="C1435"/>
      <c r="D1435"/>
      <c r="E1435"/>
    </row>
    <row r="1436" spans="1:5" ht="12.75">
      <c r="A1436"/>
      <c r="B1436"/>
      <c r="C1436"/>
      <c r="D1436"/>
      <c r="E1436"/>
    </row>
    <row r="1437" spans="1:5" ht="12.75">
      <c r="A1437"/>
      <c r="B1437"/>
      <c r="C1437"/>
      <c r="D1437"/>
      <c r="E1437"/>
    </row>
    <row r="1438" spans="1:5" ht="12.75">
      <c r="A1438"/>
      <c r="B1438"/>
      <c r="C1438"/>
      <c r="D1438"/>
      <c r="E1438"/>
    </row>
    <row r="1439" spans="1:5" ht="12.75">
      <c r="A1439"/>
      <c r="B1439"/>
      <c r="C1439"/>
      <c r="D1439"/>
      <c r="E1439"/>
    </row>
    <row r="1440" spans="1:5" ht="12.75">
      <c r="A1440"/>
      <c r="B1440"/>
      <c r="C1440"/>
      <c r="D1440"/>
      <c r="E1440"/>
    </row>
    <row r="1441" spans="1:5" ht="12.75">
      <c r="A1441"/>
      <c r="B1441"/>
      <c r="C1441"/>
      <c r="D1441"/>
      <c r="E1441"/>
    </row>
    <row r="1442" spans="1:5" ht="12.75">
      <c r="A1442"/>
      <c r="B1442"/>
      <c r="C1442"/>
      <c r="D1442"/>
      <c r="E1442"/>
    </row>
    <row r="1443" spans="1:5" ht="12.75">
      <c r="A1443"/>
      <c r="B1443"/>
      <c r="C1443"/>
      <c r="D1443"/>
      <c r="E1443"/>
    </row>
    <row r="1444" spans="1:5" ht="12.75">
      <c r="A1444"/>
      <c r="B1444"/>
      <c r="C1444"/>
      <c r="D1444"/>
      <c r="E1444"/>
    </row>
    <row r="1445" spans="1:5" ht="12.75">
      <c r="A1445"/>
      <c r="B1445"/>
      <c r="C1445"/>
      <c r="D1445"/>
      <c r="E1445"/>
    </row>
    <row r="1446" spans="1:5" ht="12.75">
      <c r="A1446"/>
      <c r="B1446"/>
      <c r="C1446"/>
      <c r="D1446"/>
      <c r="E1446"/>
    </row>
    <row r="1447" spans="1:5" ht="12.75">
      <c r="A1447"/>
      <c r="B1447"/>
      <c r="C1447"/>
      <c r="D1447"/>
      <c r="E1447"/>
    </row>
    <row r="1448" spans="1:5" ht="12.75">
      <c r="A1448"/>
      <c r="B1448"/>
      <c r="C1448"/>
      <c r="D1448"/>
      <c r="E1448"/>
    </row>
    <row r="1449" spans="1:5" ht="12.75">
      <c r="A1449"/>
      <c r="B1449"/>
      <c r="C1449"/>
      <c r="D1449"/>
      <c r="E1449"/>
    </row>
    <row r="1450" spans="1:5" ht="12.75">
      <c r="A1450"/>
      <c r="B1450"/>
      <c r="C1450"/>
      <c r="D1450"/>
      <c r="E1450"/>
    </row>
    <row r="1451" spans="1:5" ht="12.75">
      <c r="A1451"/>
      <c r="B1451"/>
      <c r="C1451"/>
      <c r="D1451"/>
      <c r="E1451"/>
    </row>
    <row r="1452" spans="1:5" ht="12.75">
      <c r="A1452"/>
      <c r="B1452"/>
      <c r="C1452"/>
      <c r="D1452"/>
      <c r="E1452"/>
    </row>
    <row r="1453" spans="1:5" ht="12.75">
      <c r="A1453"/>
      <c r="B1453"/>
      <c r="C1453"/>
      <c r="D1453"/>
      <c r="E1453"/>
    </row>
    <row r="1454" spans="1:5" ht="12.75">
      <c r="A1454"/>
      <c r="B1454"/>
      <c r="C1454"/>
      <c r="D1454"/>
      <c r="E1454"/>
    </row>
    <row r="1455" spans="1:5" ht="12.75">
      <c r="A1455"/>
      <c r="B1455"/>
      <c r="C1455"/>
      <c r="D1455"/>
      <c r="E1455"/>
    </row>
    <row r="1456" spans="1:5" ht="12.75">
      <c r="A1456"/>
      <c r="B1456"/>
      <c r="C1456"/>
      <c r="D1456"/>
      <c r="E1456"/>
    </row>
    <row r="1457" spans="1:5" ht="12.75">
      <c r="A1457"/>
      <c r="B1457"/>
      <c r="C1457"/>
      <c r="D1457"/>
      <c r="E1457"/>
    </row>
    <row r="1458" spans="1:5" ht="12.75">
      <c r="A1458"/>
      <c r="B1458"/>
      <c r="C1458"/>
      <c r="D1458"/>
      <c r="E1458"/>
    </row>
    <row r="1459" spans="1:5" ht="12.75">
      <c r="A1459"/>
      <c r="B1459"/>
      <c r="C1459"/>
      <c r="D1459"/>
      <c r="E1459"/>
    </row>
    <row r="1460" spans="1:5" ht="12.75">
      <c r="A1460"/>
      <c r="B1460"/>
      <c r="C1460"/>
      <c r="D1460"/>
      <c r="E1460"/>
    </row>
    <row r="1461" spans="1:5" ht="12.75">
      <c r="A1461"/>
      <c r="B1461"/>
      <c r="C1461"/>
      <c r="D1461"/>
      <c r="E1461"/>
    </row>
    <row r="1462" spans="1:5" ht="12.75">
      <c r="A1462"/>
      <c r="B1462"/>
      <c r="C1462"/>
      <c r="D1462"/>
      <c r="E1462"/>
    </row>
    <row r="1463" spans="1:5" ht="12.75">
      <c r="A1463"/>
      <c r="B1463"/>
      <c r="C1463"/>
      <c r="D1463"/>
      <c r="E1463"/>
    </row>
    <row r="1464" spans="1:5" ht="12.75">
      <c r="A1464"/>
      <c r="B1464"/>
      <c r="C1464"/>
      <c r="D1464"/>
      <c r="E1464"/>
    </row>
    <row r="1465" spans="1:5" ht="12.75">
      <c r="A1465"/>
      <c r="B1465"/>
      <c r="C1465"/>
      <c r="D1465"/>
      <c r="E1465"/>
    </row>
    <row r="1466" spans="1:5" ht="12.75">
      <c r="A1466"/>
      <c r="B1466"/>
      <c r="C1466"/>
      <c r="D1466"/>
      <c r="E1466"/>
    </row>
    <row r="1467" spans="1:5" ht="12.75">
      <c r="A1467"/>
      <c r="B1467"/>
      <c r="C1467"/>
      <c r="D1467"/>
      <c r="E1467"/>
    </row>
    <row r="1468" spans="1:5" ht="12.75">
      <c r="A1468"/>
      <c r="B1468"/>
      <c r="C1468"/>
      <c r="D1468"/>
      <c r="E1468"/>
    </row>
    <row r="1469" spans="1:5" ht="12.75">
      <c r="A1469"/>
      <c r="B1469"/>
      <c r="C1469"/>
      <c r="D1469"/>
      <c r="E1469"/>
    </row>
    <row r="1470" spans="1:5" ht="12.75">
      <c r="A1470"/>
      <c r="B1470"/>
      <c r="C1470"/>
      <c r="D1470"/>
      <c r="E1470"/>
    </row>
    <row r="1471" spans="1:5" ht="12.75">
      <c r="A1471"/>
      <c r="B1471"/>
      <c r="C1471"/>
      <c r="D1471"/>
      <c r="E1471"/>
    </row>
    <row r="1472" spans="1:5" ht="12.75">
      <c r="A1472"/>
      <c r="B1472"/>
      <c r="C1472"/>
      <c r="D1472"/>
      <c r="E1472"/>
    </row>
    <row r="1473" spans="1:5" ht="12.75">
      <c r="A1473"/>
      <c r="B1473"/>
      <c r="C1473"/>
      <c r="D1473"/>
      <c r="E1473"/>
    </row>
    <row r="1474" spans="1:5" ht="12.75">
      <c r="A1474"/>
      <c r="B1474"/>
      <c r="C1474"/>
      <c r="D1474"/>
      <c r="E1474"/>
    </row>
    <row r="1475" spans="1:5" ht="12.75">
      <c r="A1475"/>
      <c r="B1475"/>
      <c r="C1475"/>
      <c r="D1475"/>
      <c r="E1475"/>
    </row>
    <row r="1476" spans="1:5" ht="12.75">
      <c r="A1476"/>
      <c r="B1476"/>
      <c r="C1476"/>
      <c r="D1476"/>
      <c r="E1476"/>
    </row>
    <row r="1477" spans="1:5" ht="12.75">
      <c r="A1477"/>
      <c r="B1477"/>
      <c r="C1477"/>
      <c r="D1477"/>
      <c r="E1477"/>
    </row>
    <row r="1478" spans="1:5" ht="12.75">
      <c r="A1478"/>
      <c r="B1478"/>
      <c r="C1478"/>
      <c r="D1478"/>
      <c r="E1478"/>
    </row>
    <row r="1479" spans="1:5" ht="12.75">
      <c r="A1479"/>
      <c r="B1479"/>
      <c r="C1479"/>
      <c r="D1479"/>
      <c r="E1479"/>
    </row>
    <row r="1480" spans="1:5" ht="12.75">
      <c r="A1480"/>
      <c r="B1480"/>
      <c r="C1480"/>
      <c r="D1480"/>
      <c r="E1480"/>
    </row>
    <row r="1481" spans="1:5" ht="12.75">
      <c r="A1481"/>
      <c r="B1481"/>
      <c r="C1481"/>
      <c r="D1481"/>
      <c r="E1481"/>
    </row>
    <row r="1482" spans="1:5" ht="12.75">
      <c r="A1482"/>
      <c r="B1482"/>
      <c r="C1482"/>
      <c r="D1482"/>
      <c r="E1482"/>
    </row>
    <row r="1483" spans="1:5" ht="12.75">
      <c r="A1483"/>
      <c r="B1483"/>
      <c r="C1483"/>
      <c r="D1483"/>
      <c r="E1483"/>
    </row>
    <row r="1484" spans="1:5" ht="12.75">
      <c r="A1484"/>
      <c r="B1484"/>
      <c r="C1484"/>
      <c r="D1484"/>
      <c r="E1484"/>
    </row>
    <row r="1485" spans="1:5" ht="12.75">
      <c r="A1485"/>
      <c r="B1485"/>
      <c r="C1485"/>
      <c r="D1485"/>
      <c r="E1485"/>
    </row>
    <row r="1486" spans="1:5" ht="12.75">
      <c r="A1486"/>
      <c r="B1486"/>
      <c r="C1486"/>
      <c r="D1486"/>
      <c r="E1486"/>
    </row>
    <row r="1487" spans="1:5" ht="12.75">
      <c r="A1487"/>
      <c r="B1487"/>
      <c r="C1487"/>
      <c r="D1487"/>
      <c r="E1487"/>
    </row>
    <row r="1488" spans="1:5" ht="12.75">
      <c r="A1488"/>
      <c r="B1488"/>
      <c r="C1488"/>
      <c r="D1488"/>
      <c r="E1488"/>
    </row>
    <row r="1489" spans="1:5" ht="12.75">
      <c r="A1489"/>
      <c r="B1489"/>
      <c r="C1489"/>
      <c r="D1489"/>
      <c r="E1489"/>
    </row>
    <row r="1490" spans="1:5" ht="12.75">
      <c r="A1490"/>
      <c r="B1490"/>
      <c r="C1490"/>
      <c r="D1490"/>
      <c r="E1490"/>
    </row>
    <row r="1491" spans="1:5" ht="12.75">
      <c r="A1491"/>
      <c r="B1491"/>
      <c r="C1491"/>
      <c r="D1491"/>
      <c r="E1491"/>
    </row>
    <row r="1492" spans="1:5" ht="12.75">
      <c r="A1492"/>
      <c r="B1492"/>
      <c r="C1492"/>
      <c r="D1492"/>
      <c r="E1492"/>
    </row>
    <row r="1493" spans="1:5" ht="12.75">
      <c r="A1493"/>
      <c r="B1493"/>
      <c r="C1493"/>
      <c r="D1493"/>
      <c r="E1493"/>
    </row>
    <row r="1494" spans="1:5" ht="12.75">
      <c r="A1494"/>
      <c r="B1494"/>
      <c r="C1494"/>
      <c r="D1494"/>
      <c r="E1494"/>
    </row>
    <row r="1495" spans="1:5" ht="12.75">
      <c r="A1495"/>
      <c r="B1495"/>
      <c r="C1495"/>
      <c r="D1495"/>
      <c r="E1495"/>
    </row>
    <row r="1496" spans="1:5" ht="12.75">
      <c r="A1496"/>
      <c r="B1496"/>
      <c r="C1496"/>
      <c r="D1496"/>
      <c r="E1496"/>
    </row>
    <row r="1497" spans="1:5" ht="12.75">
      <c r="A1497"/>
      <c r="B1497"/>
      <c r="C1497"/>
      <c r="D1497"/>
      <c r="E1497"/>
    </row>
    <row r="1498" spans="1:5" ht="12.75">
      <c r="A1498"/>
      <c r="B1498"/>
      <c r="C1498"/>
      <c r="D1498"/>
      <c r="E1498"/>
    </row>
    <row r="1499" spans="1:5" ht="12.75">
      <c r="A1499"/>
      <c r="B1499"/>
      <c r="C1499"/>
      <c r="D1499"/>
      <c r="E1499"/>
    </row>
    <row r="1500" spans="1:5" ht="12.75">
      <c r="A1500"/>
      <c r="B1500"/>
      <c r="C1500"/>
      <c r="D1500"/>
      <c r="E1500"/>
    </row>
    <row r="1501" spans="1:5" ht="12.75">
      <c r="A1501"/>
      <c r="B1501"/>
      <c r="C1501"/>
      <c r="D1501"/>
      <c r="E1501"/>
    </row>
    <row r="1502" spans="1:5" ht="12.75">
      <c r="A1502"/>
      <c r="B1502"/>
      <c r="C1502"/>
      <c r="D1502"/>
      <c r="E1502"/>
    </row>
    <row r="1503" spans="1:5" ht="12.75">
      <c r="A1503"/>
      <c r="B1503"/>
      <c r="C1503"/>
      <c r="D1503"/>
      <c r="E1503"/>
    </row>
    <row r="1504" spans="1:5" ht="12.75">
      <c r="A1504"/>
      <c r="B1504"/>
      <c r="C1504"/>
      <c r="D1504"/>
      <c r="E1504"/>
    </row>
    <row r="1505" spans="1:5" ht="12.75">
      <c r="A1505"/>
      <c r="B1505"/>
      <c r="C1505"/>
      <c r="D1505"/>
      <c r="E1505"/>
    </row>
    <row r="1506" spans="1:5" ht="12.75">
      <c r="A1506"/>
      <c r="B1506"/>
      <c r="C1506"/>
      <c r="D1506"/>
      <c r="E1506"/>
    </row>
    <row r="1507" spans="1:5" ht="12.75">
      <c r="A1507"/>
      <c r="B1507"/>
      <c r="C1507"/>
      <c r="D1507"/>
      <c r="E1507"/>
    </row>
    <row r="1508" spans="1:5" ht="12.75">
      <c r="A1508"/>
      <c r="B1508"/>
      <c r="C1508"/>
      <c r="D1508"/>
      <c r="E1508"/>
    </row>
    <row r="1509" spans="1:5" ht="12.75">
      <c r="A1509"/>
      <c r="B1509"/>
      <c r="C1509"/>
      <c r="D1509"/>
      <c r="E1509"/>
    </row>
    <row r="1510" spans="1:5" ht="12.75">
      <c r="A1510"/>
      <c r="B1510"/>
      <c r="C1510"/>
      <c r="D1510"/>
      <c r="E1510"/>
    </row>
    <row r="1511" spans="1:5" ht="12.75">
      <c r="A1511"/>
      <c r="B1511"/>
      <c r="C1511"/>
      <c r="D1511"/>
      <c r="E1511"/>
    </row>
    <row r="1512" spans="1:5" ht="12.75">
      <c r="A1512"/>
      <c r="B1512"/>
      <c r="C1512"/>
      <c r="D1512"/>
      <c r="E1512"/>
    </row>
    <row r="1513" spans="1:5" ht="12.75">
      <c r="A1513"/>
      <c r="B1513"/>
      <c r="C1513"/>
      <c r="D1513"/>
      <c r="E1513"/>
    </row>
    <row r="1514" spans="1:5" ht="12.75">
      <c r="A1514"/>
      <c r="B1514"/>
      <c r="C1514"/>
      <c r="D1514"/>
      <c r="E1514"/>
    </row>
    <row r="1515" spans="1:5" ht="12.75">
      <c r="A1515"/>
      <c r="B1515"/>
      <c r="C1515"/>
      <c r="D1515"/>
      <c r="E1515"/>
    </row>
    <row r="1516" spans="1:5" ht="12.75">
      <c r="A1516"/>
      <c r="B1516"/>
      <c r="C1516"/>
      <c r="D1516"/>
      <c r="E1516"/>
    </row>
    <row r="1517" spans="1:5" ht="12.75">
      <c r="A1517"/>
      <c r="B1517"/>
      <c r="C1517"/>
      <c r="D1517"/>
      <c r="E1517"/>
    </row>
    <row r="1518" spans="1:5" ht="12.75">
      <c r="A1518"/>
      <c r="B1518"/>
      <c r="C1518"/>
      <c r="D1518"/>
      <c r="E1518"/>
    </row>
    <row r="1519" spans="1:5" ht="12.75">
      <c r="A1519"/>
      <c r="B1519"/>
      <c r="C1519"/>
      <c r="D1519"/>
      <c r="E1519"/>
    </row>
    <row r="1520" spans="1:5" ht="12.75">
      <c r="A1520"/>
      <c r="B1520"/>
      <c r="C1520"/>
      <c r="D1520"/>
      <c r="E1520"/>
    </row>
    <row r="1521" spans="1:5" ht="12.75">
      <c r="A1521"/>
      <c r="B1521"/>
      <c r="C1521"/>
      <c r="D1521"/>
      <c r="E1521"/>
    </row>
    <row r="1522" spans="1:5" ht="12.75">
      <c r="A1522"/>
      <c r="B1522"/>
      <c r="C1522"/>
      <c r="D1522"/>
      <c r="E1522"/>
    </row>
    <row r="1523" spans="1:5" ht="12.75">
      <c r="A1523"/>
      <c r="B1523"/>
      <c r="C1523"/>
      <c r="D1523"/>
      <c r="E1523"/>
    </row>
    <row r="1524" spans="1:5" ht="12.75">
      <c r="A1524"/>
      <c r="B1524"/>
      <c r="C1524"/>
      <c r="D1524"/>
      <c r="E1524"/>
    </row>
    <row r="1525" spans="1:5" ht="12.75">
      <c r="A1525"/>
      <c r="B1525"/>
      <c r="C1525"/>
      <c r="D1525"/>
      <c r="E1525"/>
    </row>
    <row r="1526" spans="1:5" ht="12.75">
      <c r="A1526"/>
      <c r="B1526"/>
      <c r="C1526"/>
      <c r="D1526"/>
      <c r="E1526"/>
    </row>
    <row r="1527" spans="1:5" ht="12.75">
      <c r="A1527"/>
      <c r="B1527"/>
      <c r="C1527"/>
      <c r="D1527"/>
      <c r="E1527"/>
    </row>
    <row r="1528" spans="1:5" ht="12.75">
      <c r="A1528"/>
      <c r="B1528"/>
      <c r="C1528"/>
      <c r="D1528"/>
      <c r="E1528"/>
    </row>
    <row r="1529" spans="1:5" ht="12.75">
      <c r="A1529"/>
      <c r="B1529"/>
      <c r="C1529"/>
      <c r="D1529"/>
      <c r="E1529"/>
    </row>
    <row r="1530" spans="1:5" ht="12.75">
      <c r="A1530"/>
      <c r="B1530"/>
      <c r="C1530"/>
      <c r="D1530"/>
      <c r="E1530"/>
    </row>
    <row r="1531" spans="1:5" ht="12.75">
      <c r="A1531"/>
      <c r="B1531"/>
      <c r="C1531"/>
      <c r="D1531"/>
      <c r="E1531"/>
    </row>
    <row r="1532" spans="1:5" ht="12.75">
      <c r="A1532"/>
      <c r="B1532"/>
      <c r="C1532"/>
      <c r="D1532"/>
      <c r="E1532"/>
    </row>
    <row r="1533" spans="1:5" ht="12.75">
      <c r="A1533"/>
      <c r="B1533"/>
      <c r="C1533"/>
      <c r="D1533"/>
      <c r="E1533"/>
    </row>
    <row r="1534" spans="1:5" ht="12.75">
      <c r="A1534"/>
      <c r="B1534"/>
      <c r="C1534"/>
      <c r="D1534"/>
      <c r="E1534"/>
    </row>
    <row r="1535" spans="1:5" ht="12.75">
      <c r="A1535"/>
      <c r="B1535"/>
      <c r="C1535"/>
      <c r="D1535"/>
      <c r="E1535"/>
    </row>
    <row r="1536" spans="1:5" ht="12.75">
      <c r="A1536"/>
      <c r="B1536"/>
      <c r="C1536"/>
      <c r="D1536"/>
      <c r="E1536"/>
    </row>
    <row r="1537" spans="1:5" ht="12.75">
      <c r="A1537"/>
      <c r="B1537"/>
      <c r="C1537"/>
      <c r="D1537"/>
      <c r="E1537"/>
    </row>
    <row r="1538" spans="1:5" ht="12.75">
      <c r="A1538"/>
      <c r="B1538"/>
      <c r="C1538"/>
      <c r="D1538"/>
      <c r="E1538"/>
    </row>
    <row r="1539" spans="1:5" ht="12.75">
      <c r="A1539"/>
      <c r="B1539"/>
      <c r="C1539"/>
      <c r="D1539"/>
      <c r="E1539"/>
    </row>
    <row r="1540" spans="1:5" ht="12.75">
      <c r="A1540"/>
      <c r="B1540"/>
      <c r="C1540"/>
      <c r="D1540"/>
      <c r="E1540"/>
    </row>
    <row r="1541" spans="1:5" ht="12.75">
      <c r="A1541"/>
      <c r="B1541"/>
      <c r="C1541"/>
      <c r="D1541"/>
      <c r="E1541"/>
    </row>
    <row r="1542" spans="1:5" ht="12.75">
      <c r="A1542"/>
      <c r="B1542"/>
      <c r="C1542"/>
      <c r="D1542"/>
      <c r="E1542"/>
    </row>
    <row r="1543" spans="1:5" ht="12.75">
      <c r="A1543"/>
      <c r="B1543"/>
      <c r="C1543"/>
      <c r="D1543"/>
      <c r="E1543"/>
    </row>
    <row r="1544" spans="1:5" ht="12.75">
      <c r="A1544"/>
      <c r="B1544"/>
      <c r="C1544"/>
      <c r="D1544"/>
      <c r="E1544"/>
    </row>
    <row r="1545" spans="1:5" ht="12.75">
      <c r="A1545"/>
      <c r="B1545"/>
      <c r="C1545"/>
      <c r="D1545"/>
      <c r="E1545"/>
    </row>
    <row r="1546" spans="1:5" ht="12.75">
      <c r="A1546"/>
      <c r="B1546"/>
      <c r="C1546"/>
      <c r="D1546"/>
      <c r="E1546"/>
    </row>
    <row r="1547" spans="1:5" ht="12.75">
      <c r="A1547"/>
      <c r="B1547"/>
      <c r="C1547"/>
      <c r="D1547"/>
      <c r="E1547"/>
    </row>
    <row r="1548" spans="1:5" ht="12.75">
      <c r="A1548"/>
      <c r="B1548"/>
      <c r="C1548"/>
      <c r="D1548"/>
      <c r="E1548"/>
    </row>
    <row r="1549" spans="1:5" ht="12.75">
      <c r="A1549"/>
      <c r="B1549"/>
      <c r="C1549"/>
      <c r="D1549"/>
      <c r="E1549"/>
    </row>
    <row r="1550" spans="1:5" ht="12.75">
      <c r="A1550"/>
      <c r="B1550"/>
      <c r="C1550"/>
      <c r="D1550"/>
      <c r="E1550"/>
    </row>
    <row r="1551" spans="1:5" ht="12.75">
      <c r="A1551"/>
      <c r="B1551"/>
      <c r="C1551"/>
      <c r="D1551"/>
      <c r="E1551"/>
    </row>
    <row r="1552" spans="1:5" ht="12.75">
      <c r="A1552"/>
      <c r="B1552"/>
      <c r="C1552"/>
      <c r="D1552"/>
      <c r="E1552"/>
    </row>
    <row r="1553" spans="1:5" ht="12.75">
      <c r="A1553"/>
      <c r="B1553"/>
      <c r="C1553"/>
      <c r="D1553"/>
      <c r="E1553"/>
    </row>
    <row r="1554" spans="1:5" ht="12.75">
      <c r="A1554"/>
      <c r="B1554"/>
      <c r="C1554"/>
      <c r="D1554"/>
      <c r="E1554"/>
    </row>
    <row r="1555" spans="1:5" ht="12.75">
      <c r="A1555"/>
      <c r="B1555"/>
      <c r="C1555"/>
      <c r="D1555"/>
      <c r="E1555"/>
    </row>
    <row r="1556" spans="1:5" ht="12.75">
      <c r="A1556"/>
      <c r="B1556"/>
      <c r="C1556"/>
      <c r="D1556"/>
      <c r="E1556"/>
    </row>
    <row r="1557" spans="1:5" ht="12.75">
      <c r="A1557"/>
      <c r="B1557"/>
      <c r="C1557"/>
      <c r="D1557"/>
      <c r="E1557"/>
    </row>
    <row r="1558" spans="1:5" ht="12.75">
      <c r="A1558"/>
      <c r="B1558"/>
      <c r="C1558"/>
      <c r="D1558"/>
      <c r="E1558"/>
    </row>
    <row r="1559" spans="1:5" ht="12.75">
      <c r="A1559"/>
      <c r="B1559"/>
      <c r="C1559"/>
      <c r="D1559"/>
      <c r="E1559"/>
    </row>
    <row r="1560" spans="1:5" ht="12.75">
      <c r="A1560"/>
      <c r="B1560"/>
      <c r="C1560"/>
      <c r="D1560"/>
      <c r="E1560"/>
    </row>
    <row r="1561" spans="1:5" ht="12.75">
      <c r="A1561"/>
      <c r="B1561"/>
      <c r="C1561"/>
      <c r="D1561"/>
      <c r="E1561"/>
    </row>
    <row r="1562" spans="1:5" ht="12.75">
      <c r="A1562"/>
      <c r="B1562"/>
      <c r="C1562"/>
      <c r="D1562"/>
      <c r="E1562"/>
    </row>
    <row r="1563" spans="1:5" ht="12.75">
      <c r="A1563"/>
      <c r="B1563"/>
      <c r="C1563"/>
      <c r="D1563"/>
      <c r="E1563"/>
    </row>
    <row r="1564" spans="1:5" ht="12.75">
      <c r="A1564"/>
      <c r="B1564"/>
      <c r="C1564"/>
      <c r="D1564"/>
      <c r="E1564"/>
    </row>
    <row r="1565" spans="1:5" ht="12.75">
      <c r="A1565"/>
      <c r="B1565"/>
      <c r="C1565"/>
      <c r="D1565"/>
      <c r="E1565"/>
    </row>
    <row r="1566" spans="1:5" ht="12.75">
      <c r="A1566"/>
      <c r="B1566"/>
      <c r="C1566"/>
      <c r="D1566"/>
      <c r="E1566"/>
    </row>
    <row r="1567" spans="1:5" ht="12.75">
      <c r="A1567"/>
      <c r="B1567"/>
      <c r="C1567"/>
      <c r="D1567"/>
      <c r="E1567"/>
    </row>
    <row r="1568" spans="1:5" ht="12.75">
      <c r="A1568"/>
      <c r="B1568"/>
      <c r="C1568"/>
      <c r="D1568"/>
      <c r="E1568"/>
    </row>
    <row r="1569" spans="1:5" ht="12.75">
      <c r="A1569"/>
      <c r="B1569"/>
      <c r="C1569"/>
      <c r="D1569"/>
      <c r="E1569"/>
    </row>
    <row r="1570" spans="1:5" ht="12.75">
      <c r="A1570"/>
      <c r="B1570"/>
      <c r="C1570"/>
      <c r="D1570"/>
      <c r="E1570"/>
    </row>
    <row r="1571" spans="1:5" ht="12.75">
      <c r="A1571"/>
      <c r="B1571"/>
      <c r="C1571"/>
      <c r="D1571"/>
      <c r="E1571"/>
    </row>
    <row r="1572" spans="1:5" ht="12.75">
      <c r="A1572"/>
      <c r="B1572"/>
      <c r="C1572"/>
      <c r="D1572"/>
      <c r="E1572"/>
    </row>
    <row r="1573" spans="1:5" ht="12.75">
      <c r="A1573"/>
      <c r="B1573"/>
      <c r="C1573"/>
      <c r="D1573"/>
      <c r="E1573"/>
    </row>
    <row r="1574" spans="1:5" ht="12.75">
      <c r="A1574"/>
      <c r="B1574"/>
      <c r="C1574"/>
      <c r="D1574"/>
      <c r="E1574"/>
    </row>
    <row r="1575" spans="1:5" ht="12.75">
      <c r="A1575"/>
      <c r="B1575"/>
      <c r="C1575"/>
      <c r="D1575"/>
      <c r="E1575"/>
    </row>
    <row r="1576" spans="1:5" ht="12.75">
      <c r="A1576"/>
      <c r="B1576"/>
      <c r="C1576"/>
      <c r="D1576"/>
      <c r="E1576"/>
    </row>
    <row r="1577" spans="1:5" ht="12.75">
      <c r="A1577"/>
      <c r="B1577"/>
      <c r="C1577"/>
      <c r="D1577"/>
      <c r="E1577"/>
    </row>
    <row r="1578" spans="1:5" ht="12.75">
      <c r="A1578"/>
      <c r="B1578"/>
      <c r="C1578"/>
      <c r="D1578"/>
      <c r="E1578"/>
    </row>
    <row r="1579" spans="1:5" ht="12.75">
      <c r="A1579"/>
      <c r="B1579"/>
      <c r="C1579"/>
      <c r="D1579"/>
      <c r="E1579"/>
    </row>
    <row r="1580" spans="1:5" ht="12.75">
      <c r="A1580"/>
      <c r="B1580"/>
      <c r="C1580"/>
      <c r="D1580"/>
      <c r="E1580"/>
    </row>
    <row r="1581" spans="1:5" ht="12.75">
      <c r="A1581"/>
      <c r="B1581"/>
      <c r="C1581"/>
      <c r="D1581"/>
      <c r="E1581"/>
    </row>
    <row r="1582" spans="1:5" ht="12.75">
      <c r="A1582"/>
      <c r="B1582"/>
      <c r="C1582"/>
      <c r="D1582"/>
      <c r="E1582"/>
    </row>
    <row r="1583" spans="1:5" ht="12.75">
      <c r="A1583"/>
      <c r="B1583"/>
      <c r="C1583"/>
      <c r="D1583"/>
      <c r="E1583"/>
    </row>
    <row r="1584" spans="1:5" ht="12.75">
      <c r="A1584"/>
      <c r="B1584"/>
      <c r="C1584"/>
      <c r="D1584"/>
      <c r="E1584"/>
    </row>
    <row r="1585" spans="1:5" ht="12.75">
      <c r="A1585"/>
      <c r="B1585"/>
      <c r="C1585"/>
      <c r="D1585"/>
      <c r="E1585"/>
    </row>
    <row r="1586" spans="1:5" ht="12.75">
      <c r="A1586"/>
      <c r="B1586"/>
      <c r="C1586"/>
      <c r="D1586"/>
      <c r="E1586"/>
    </row>
    <row r="1587" spans="1:5" ht="12.75">
      <c r="A1587"/>
      <c r="B1587"/>
      <c r="C1587"/>
      <c r="D1587"/>
      <c r="E1587"/>
    </row>
    <row r="1588" spans="1:5" ht="12.75">
      <c r="A1588"/>
      <c r="B1588"/>
      <c r="C1588"/>
      <c r="D1588"/>
      <c r="E1588"/>
    </row>
    <row r="1589" spans="1:5" ht="12.75">
      <c r="A1589"/>
      <c r="B1589"/>
      <c r="C1589"/>
      <c r="D1589"/>
      <c r="E1589"/>
    </row>
    <row r="1590" spans="1:5" ht="12.75">
      <c r="A1590"/>
      <c r="B1590"/>
      <c r="C1590"/>
      <c r="D1590"/>
      <c r="E1590"/>
    </row>
    <row r="1591" spans="1:5" ht="12.75">
      <c r="A1591"/>
      <c r="B1591"/>
      <c r="C1591"/>
      <c r="D1591"/>
      <c r="E1591"/>
    </row>
    <row r="1592" spans="1:5" ht="12.75">
      <c r="A1592"/>
      <c r="B1592"/>
      <c r="C1592"/>
      <c r="D1592"/>
      <c r="E1592"/>
    </row>
    <row r="1593" spans="1:5" ht="12.75">
      <c r="A1593"/>
      <c r="B1593"/>
      <c r="C1593"/>
      <c r="D1593"/>
      <c r="E1593"/>
    </row>
    <row r="1594" spans="1:5" ht="12.75">
      <c r="A1594"/>
      <c r="B1594"/>
      <c r="C1594"/>
      <c r="D1594"/>
      <c r="E1594"/>
    </row>
    <row r="1595" spans="1:5" ht="12.75">
      <c r="A1595"/>
      <c r="B1595"/>
      <c r="C1595"/>
      <c r="D1595"/>
      <c r="E1595"/>
    </row>
    <row r="1596" spans="1:5" ht="12.75">
      <c r="A1596"/>
      <c r="B1596"/>
      <c r="C1596"/>
      <c r="D1596"/>
      <c r="E1596"/>
    </row>
    <row r="1597" spans="1:5" ht="12.75">
      <c r="A1597"/>
      <c r="B1597"/>
      <c r="C1597"/>
      <c r="D1597"/>
      <c r="E1597"/>
    </row>
    <row r="1598" spans="1:5" ht="12.75">
      <c r="A1598"/>
      <c r="B1598"/>
      <c r="C1598"/>
      <c r="D1598"/>
      <c r="E1598"/>
    </row>
    <row r="1599" spans="1:5" ht="12.75">
      <c r="A1599"/>
      <c r="B1599"/>
      <c r="C1599"/>
      <c r="D1599"/>
      <c r="E1599"/>
    </row>
    <row r="1600" spans="1:5" ht="12.75">
      <c r="A1600"/>
      <c r="B1600"/>
      <c r="C1600"/>
      <c r="D1600"/>
      <c r="E1600"/>
    </row>
    <row r="1601" spans="1:5" ht="12.75">
      <c r="A1601"/>
      <c r="B1601"/>
      <c r="C1601"/>
      <c r="D1601"/>
      <c r="E1601"/>
    </row>
    <row r="1602" spans="1:5" ht="12.75">
      <c r="A1602"/>
      <c r="B1602"/>
      <c r="C1602"/>
      <c r="D1602"/>
      <c r="E1602"/>
    </row>
    <row r="1603" spans="1:5" ht="12.75">
      <c r="A1603"/>
      <c r="B1603"/>
      <c r="C1603"/>
      <c r="D1603"/>
      <c r="E1603"/>
    </row>
    <row r="1604" spans="1:5" ht="12.75">
      <c r="A1604"/>
      <c r="B1604"/>
      <c r="C1604"/>
      <c r="D1604"/>
      <c r="E1604"/>
    </row>
    <row r="1605" spans="1:5" ht="12.75">
      <c r="A1605"/>
      <c r="B1605"/>
      <c r="C1605"/>
      <c r="D1605"/>
      <c r="E1605"/>
    </row>
    <row r="1606" spans="1:5" ht="12.75">
      <c r="A1606"/>
      <c r="B1606"/>
      <c r="C1606"/>
      <c r="D1606"/>
      <c r="E1606"/>
    </row>
    <row r="1607" spans="1:5" ht="12.75">
      <c r="A1607"/>
      <c r="B1607"/>
      <c r="C1607"/>
      <c r="D1607"/>
      <c r="E1607"/>
    </row>
    <row r="1608" spans="1:5" ht="12.75">
      <c r="A1608"/>
      <c r="B1608"/>
      <c r="C1608"/>
      <c r="D1608"/>
      <c r="E1608"/>
    </row>
    <row r="1609" spans="1:5" ht="12.75">
      <c r="A1609"/>
      <c r="B1609"/>
      <c r="C1609"/>
      <c r="D1609"/>
      <c r="E1609"/>
    </row>
    <row r="1610" spans="1:5" ht="12.75">
      <c r="A1610"/>
      <c r="B1610"/>
      <c r="C1610"/>
      <c r="D1610"/>
      <c r="E1610"/>
    </row>
    <row r="1611" spans="1:5" ht="12.75">
      <c r="A1611"/>
      <c r="B1611"/>
      <c r="C1611"/>
      <c r="D1611"/>
      <c r="E1611"/>
    </row>
    <row r="1612" spans="1:5" ht="12.75">
      <c r="A1612"/>
      <c r="B1612"/>
      <c r="C1612"/>
      <c r="D1612"/>
      <c r="E1612"/>
    </row>
    <row r="1613" spans="1:5" ht="12.75">
      <c r="A1613"/>
      <c r="B1613"/>
      <c r="C1613"/>
      <c r="D1613"/>
      <c r="E1613"/>
    </row>
    <row r="1614" spans="1:5" ht="12.75">
      <c r="A1614"/>
      <c r="B1614"/>
      <c r="C1614"/>
      <c r="D1614"/>
      <c r="E1614"/>
    </row>
    <row r="1615" spans="1:5" ht="12.75">
      <c r="A1615"/>
      <c r="B1615"/>
      <c r="C1615"/>
      <c r="D1615"/>
      <c r="E1615"/>
    </row>
    <row r="1616" spans="1:5" ht="12.75">
      <c r="A1616"/>
      <c r="B1616"/>
      <c r="C1616"/>
      <c r="D1616"/>
      <c r="E1616"/>
    </row>
    <row r="1617" spans="1:5" ht="12.75">
      <c r="A1617"/>
      <c r="B1617"/>
      <c r="C1617"/>
      <c r="D1617"/>
      <c r="E1617"/>
    </row>
    <row r="1618" spans="1:5" ht="12.75">
      <c r="A1618"/>
      <c r="B1618"/>
      <c r="C1618"/>
      <c r="D1618"/>
      <c r="E1618"/>
    </row>
    <row r="1619" spans="1:5" ht="12.75">
      <c r="A1619"/>
      <c r="B1619"/>
      <c r="C1619"/>
      <c r="D1619"/>
      <c r="E1619"/>
    </row>
    <row r="1620" spans="1:5" ht="12.75">
      <c r="A1620"/>
      <c r="B1620"/>
      <c r="C1620"/>
      <c r="D1620"/>
      <c r="E1620"/>
    </row>
    <row r="1621" spans="1:5" ht="12.75">
      <c r="A1621"/>
      <c r="B1621"/>
      <c r="C1621"/>
      <c r="D1621"/>
      <c r="E1621"/>
    </row>
    <row r="1622" spans="1:5" ht="12.75">
      <c r="A1622"/>
      <c r="B1622"/>
      <c r="C1622"/>
      <c r="D1622"/>
      <c r="E1622"/>
    </row>
    <row r="1623" spans="1:5" ht="12.75">
      <c r="A1623"/>
      <c r="B1623"/>
      <c r="C1623"/>
      <c r="D1623"/>
      <c r="E1623"/>
    </row>
    <row r="1624" spans="1:5" ht="12.75">
      <c r="A1624"/>
      <c r="B1624"/>
      <c r="C1624"/>
      <c r="D1624"/>
      <c r="E1624"/>
    </row>
    <row r="1625" spans="1:5" ht="12.75">
      <c r="A1625"/>
      <c r="B1625"/>
      <c r="C1625"/>
      <c r="D1625"/>
      <c r="E1625"/>
    </row>
    <row r="1626" spans="1:5" ht="12.75">
      <c r="A1626"/>
      <c r="B1626"/>
      <c r="C1626"/>
      <c r="D1626"/>
      <c r="E1626"/>
    </row>
    <row r="1627" spans="1:5" ht="12.75">
      <c r="A1627"/>
      <c r="B1627"/>
      <c r="C1627"/>
      <c r="D1627"/>
      <c r="E1627"/>
    </row>
    <row r="1628" spans="1:5" ht="12.75">
      <c r="A1628"/>
      <c r="B1628"/>
      <c r="C1628"/>
      <c r="D1628"/>
      <c r="E1628"/>
    </row>
    <row r="1629" spans="1:5" ht="12.75">
      <c r="A1629"/>
      <c r="B1629"/>
      <c r="C1629"/>
      <c r="D1629"/>
      <c r="E1629"/>
    </row>
    <row r="1630" spans="1:5" ht="12.75">
      <c r="A1630"/>
      <c r="B1630"/>
      <c r="C1630"/>
      <c r="D1630"/>
      <c r="E1630"/>
    </row>
    <row r="1631" spans="1:5" ht="12.75">
      <c r="A1631"/>
      <c r="B1631"/>
      <c r="C1631"/>
      <c r="D1631"/>
      <c r="E1631"/>
    </row>
    <row r="1632" spans="1:5" ht="12.75">
      <c r="A1632"/>
      <c r="B1632"/>
      <c r="C1632"/>
      <c r="D1632"/>
      <c r="E1632"/>
    </row>
    <row r="1633" spans="1:5" ht="12.75">
      <c r="A1633"/>
      <c r="B1633"/>
      <c r="C1633"/>
      <c r="D1633"/>
      <c r="E1633"/>
    </row>
    <row r="1634" spans="1:5" ht="12.75">
      <c r="A1634"/>
      <c r="B1634"/>
      <c r="C1634"/>
      <c r="D1634"/>
      <c r="E1634"/>
    </row>
    <row r="1635" spans="1:5" ht="12.75">
      <c r="A1635"/>
      <c r="B1635"/>
      <c r="C1635"/>
      <c r="D1635"/>
      <c r="E1635"/>
    </row>
    <row r="1636" spans="1:5" ht="12.75">
      <c r="A1636"/>
      <c r="B1636"/>
      <c r="C1636"/>
      <c r="D1636"/>
      <c r="E1636"/>
    </row>
    <row r="1637" spans="1:5" ht="12.75">
      <c r="A1637"/>
      <c r="B1637"/>
      <c r="C1637"/>
      <c r="D1637"/>
      <c r="E1637"/>
    </row>
    <row r="1638" spans="1:5" ht="12.75">
      <c r="A1638"/>
      <c r="B1638"/>
      <c r="C1638"/>
      <c r="D1638"/>
      <c r="E1638"/>
    </row>
    <row r="1639" spans="1:5" ht="12.75">
      <c r="A1639"/>
      <c r="B1639"/>
      <c r="C1639"/>
      <c r="D1639"/>
      <c r="E1639"/>
    </row>
    <row r="1640" spans="1:5" ht="12.75">
      <c r="A1640"/>
      <c r="B1640"/>
      <c r="C1640"/>
      <c r="D1640"/>
      <c r="E1640"/>
    </row>
    <row r="1641" spans="1:5" ht="12.75">
      <c r="A1641"/>
      <c r="B1641"/>
      <c r="C1641"/>
      <c r="D1641"/>
      <c r="E1641"/>
    </row>
    <row r="1642" spans="1:5" ht="12.75">
      <c r="A1642"/>
      <c r="B1642"/>
      <c r="C1642"/>
      <c r="D1642"/>
      <c r="E1642"/>
    </row>
    <row r="1643" spans="1:5" ht="12.75">
      <c r="A1643"/>
      <c r="B1643"/>
      <c r="C1643"/>
      <c r="D1643"/>
      <c r="E1643"/>
    </row>
    <row r="1644" spans="1:5" ht="12.75">
      <c r="A1644"/>
      <c r="B1644"/>
      <c r="C1644"/>
      <c r="D1644"/>
      <c r="E1644"/>
    </row>
    <row r="1645" spans="1:5" ht="12.75">
      <c r="A1645"/>
      <c r="B1645"/>
      <c r="C1645"/>
      <c r="D1645"/>
      <c r="E1645"/>
    </row>
    <row r="1646" spans="1:5" ht="12.75">
      <c r="A1646"/>
      <c r="B1646"/>
      <c r="C1646"/>
      <c r="D1646"/>
      <c r="E1646"/>
    </row>
    <row r="1647" spans="1:5" ht="12.75">
      <c r="A1647"/>
      <c r="B1647"/>
      <c r="C1647"/>
      <c r="D1647"/>
      <c r="E1647"/>
    </row>
    <row r="1648" spans="1:5" ht="12.75">
      <c r="A1648"/>
      <c r="B1648"/>
      <c r="C1648"/>
      <c r="D1648"/>
      <c r="E1648"/>
    </row>
    <row r="1649" spans="1:5" ht="12.75">
      <c r="A1649"/>
      <c r="B1649"/>
      <c r="C1649"/>
      <c r="D1649"/>
      <c r="E1649"/>
    </row>
    <row r="1650" spans="1:5" ht="12.75">
      <c r="A1650"/>
      <c r="B1650"/>
      <c r="C1650"/>
      <c r="D1650"/>
      <c r="E1650"/>
    </row>
    <row r="1651" spans="1:5" ht="12.75">
      <c r="A1651"/>
      <c r="B1651"/>
      <c r="C1651"/>
      <c r="D1651"/>
      <c r="E1651"/>
    </row>
    <row r="1652" spans="1:5" ht="12.75">
      <c r="A1652"/>
      <c r="B1652"/>
      <c r="C1652"/>
      <c r="D1652"/>
      <c r="E1652"/>
    </row>
    <row r="1653" spans="1:5" ht="12.75">
      <c r="A1653"/>
      <c r="B1653"/>
      <c r="C1653"/>
      <c r="D1653"/>
      <c r="E1653"/>
    </row>
    <row r="1654" spans="1:5" ht="12.75">
      <c r="A1654"/>
      <c r="B1654"/>
      <c r="C1654"/>
      <c r="D1654"/>
      <c r="E1654"/>
    </row>
    <row r="1655" spans="1:5" ht="12.75">
      <c r="A1655"/>
      <c r="B1655"/>
      <c r="C1655"/>
      <c r="D1655"/>
      <c r="E1655"/>
    </row>
    <row r="1656" spans="1:5" ht="12.75">
      <c r="A1656"/>
      <c r="B1656"/>
      <c r="C1656"/>
      <c r="D1656"/>
      <c r="E1656"/>
    </row>
    <row r="1657" spans="1:5" ht="12.75">
      <c r="A1657"/>
      <c r="B1657"/>
      <c r="C1657"/>
      <c r="D1657"/>
      <c r="E1657"/>
    </row>
    <row r="1658" spans="1:5" ht="12.75">
      <c r="A1658"/>
      <c r="B1658"/>
      <c r="C1658"/>
      <c r="D1658"/>
      <c r="E1658"/>
    </row>
    <row r="1659" spans="1:5" ht="12.75">
      <c r="A1659"/>
      <c r="B1659"/>
      <c r="C1659"/>
      <c r="D1659"/>
      <c r="E1659"/>
    </row>
    <row r="1660" spans="1:5" ht="12.75">
      <c r="A1660"/>
      <c r="B1660"/>
      <c r="C1660"/>
      <c r="D1660"/>
      <c r="E1660"/>
    </row>
    <row r="1661" spans="1:5" ht="12.75">
      <c r="A1661"/>
      <c r="B1661"/>
      <c r="C1661"/>
      <c r="D1661"/>
      <c r="E1661"/>
    </row>
    <row r="1662" spans="1:5" ht="12.75">
      <c r="A1662"/>
      <c r="B1662"/>
      <c r="C1662"/>
      <c r="D1662"/>
      <c r="E1662"/>
    </row>
    <row r="1663" spans="1:5" ht="12.75">
      <c r="A1663"/>
      <c r="B1663"/>
      <c r="C1663"/>
      <c r="D1663"/>
      <c r="E1663"/>
    </row>
    <row r="1664" spans="1:5" ht="12.75">
      <c r="A1664"/>
      <c r="B1664"/>
      <c r="C1664"/>
      <c r="D1664"/>
      <c r="E1664"/>
    </row>
    <row r="1665" spans="1:5" ht="12.75">
      <c r="A1665"/>
      <c r="B1665"/>
      <c r="C1665"/>
      <c r="D1665"/>
      <c r="E1665"/>
    </row>
    <row r="1666" spans="1:5" ht="12.75">
      <c r="A1666"/>
      <c r="B1666"/>
      <c r="C1666"/>
      <c r="D1666"/>
      <c r="E1666"/>
    </row>
    <row r="1667" spans="1:5" ht="12.75">
      <c r="A1667"/>
      <c r="B1667"/>
      <c r="C1667"/>
      <c r="D1667"/>
      <c r="E1667"/>
    </row>
    <row r="1668" spans="1:5" ht="12.75">
      <c r="A1668"/>
      <c r="B1668"/>
      <c r="C1668"/>
      <c r="D1668"/>
      <c r="E1668"/>
    </row>
    <row r="1669" spans="1:5" ht="12.75">
      <c r="A1669"/>
      <c r="B1669"/>
      <c r="C1669"/>
      <c r="D1669"/>
      <c r="E1669"/>
    </row>
    <row r="1670" spans="1:5" ht="12.75">
      <c r="A1670"/>
      <c r="B1670"/>
      <c r="C1670"/>
      <c r="D1670"/>
      <c r="E1670"/>
    </row>
    <row r="1671" spans="1:5" ht="12.75">
      <c r="A1671"/>
      <c r="B1671"/>
      <c r="C1671"/>
      <c r="D1671"/>
      <c r="E1671"/>
    </row>
    <row r="1672" spans="1:5" ht="12.75">
      <c r="A1672"/>
      <c r="B1672"/>
      <c r="C1672"/>
      <c r="D1672"/>
      <c r="E1672"/>
    </row>
    <row r="1673" spans="1:5" ht="12.75">
      <c r="A1673"/>
      <c r="B1673"/>
      <c r="C1673"/>
      <c r="D1673"/>
      <c r="E1673"/>
    </row>
    <row r="1674" spans="1:5" ht="12.75">
      <c r="A1674"/>
      <c r="B1674"/>
      <c r="C1674"/>
      <c r="D1674"/>
      <c r="E1674"/>
    </row>
    <row r="1675" spans="1:5" ht="12.75">
      <c r="A1675"/>
      <c r="B1675"/>
      <c r="C1675"/>
      <c r="D1675"/>
      <c r="E1675"/>
    </row>
    <row r="1676" spans="1:5" ht="12.75">
      <c r="A1676"/>
      <c r="B1676"/>
      <c r="C1676"/>
      <c r="D1676"/>
      <c r="E1676"/>
    </row>
    <row r="1677" spans="1:5" ht="12.75">
      <c r="A1677"/>
      <c r="B1677"/>
      <c r="C1677"/>
      <c r="D1677"/>
      <c r="E1677"/>
    </row>
    <row r="1678" spans="1:5" ht="12.75">
      <c r="A1678"/>
      <c r="B1678"/>
      <c r="C1678"/>
      <c r="D1678"/>
      <c r="E1678"/>
    </row>
    <row r="1679" spans="1:5" ht="12.75">
      <c r="A1679"/>
      <c r="B1679"/>
      <c r="C1679"/>
      <c r="D1679"/>
      <c r="E1679"/>
    </row>
    <row r="1680" spans="1:5" ht="12.75">
      <c r="A1680"/>
      <c r="B1680"/>
      <c r="C1680"/>
      <c r="D1680"/>
      <c r="E1680"/>
    </row>
    <row r="1681" spans="1:5" ht="12.75">
      <c r="A1681"/>
      <c r="B1681"/>
      <c r="C1681"/>
      <c r="D1681"/>
      <c r="E1681"/>
    </row>
    <row r="1682" spans="1:5" ht="12.75">
      <c r="A1682"/>
      <c r="B1682"/>
      <c r="C1682"/>
      <c r="D1682"/>
      <c r="E1682"/>
    </row>
    <row r="1683" spans="1:5" ht="12.75">
      <c r="A1683"/>
      <c r="B1683"/>
      <c r="C1683"/>
      <c r="D1683"/>
      <c r="E1683"/>
    </row>
    <row r="1684" spans="1:5" ht="12.75">
      <c r="A1684"/>
      <c r="B1684"/>
      <c r="C1684"/>
      <c r="D1684"/>
      <c r="E1684"/>
    </row>
    <row r="1685" spans="1:5" ht="12.75">
      <c r="A1685"/>
      <c r="B1685"/>
      <c r="C1685"/>
      <c r="D1685"/>
      <c r="E1685"/>
    </row>
    <row r="1686" spans="1:5" ht="12.75">
      <c r="A1686"/>
      <c r="B1686"/>
      <c r="C1686"/>
      <c r="D1686"/>
      <c r="E1686"/>
    </row>
    <row r="1687" spans="1:5" ht="12.75">
      <c r="A1687"/>
      <c r="B1687"/>
      <c r="C1687"/>
      <c r="D1687"/>
      <c r="E1687"/>
    </row>
    <row r="1688" spans="1:5" ht="12.75">
      <c r="A1688"/>
      <c r="B1688"/>
      <c r="C1688"/>
      <c r="D1688"/>
      <c r="E1688"/>
    </row>
    <row r="1689" spans="1:5" ht="12.75">
      <c r="A1689"/>
      <c r="B1689"/>
      <c r="C1689"/>
      <c r="D1689"/>
      <c r="E1689"/>
    </row>
    <row r="1690" spans="1:5" ht="12.75">
      <c r="A1690"/>
      <c r="B1690"/>
      <c r="C1690"/>
      <c r="D1690"/>
      <c r="E1690"/>
    </row>
    <row r="1691" spans="1:5" ht="12.75">
      <c r="A1691"/>
      <c r="B1691"/>
      <c r="C1691"/>
      <c r="D1691"/>
      <c r="E1691"/>
    </row>
    <row r="1692" spans="1:5" ht="12.75">
      <c r="A1692"/>
      <c r="B1692"/>
      <c r="C1692"/>
      <c r="D1692"/>
      <c r="E1692"/>
    </row>
    <row r="1693" spans="1:5" ht="12.75">
      <c r="A1693"/>
      <c r="B1693"/>
      <c r="C1693"/>
      <c r="D1693"/>
      <c r="E1693"/>
    </row>
    <row r="1694" spans="1:5" ht="12.75">
      <c r="A1694"/>
      <c r="B1694"/>
      <c r="C1694"/>
      <c r="D1694"/>
      <c r="E1694"/>
    </row>
    <row r="1695" spans="1:5" ht="12.75">
      <c r="A1695"/>
      <c r="B1695"/>
      <c r="C1695"/>
      <c r="D1695"/>
      <c r="E1695"/>
    </row>
    <row r="1696" spans="1:5" ht="12.75">
      <c r="A1696"/>
      <c r="B1696"/>
      <c r="C1696"/>
      <c r="D1696"/>
      <c r="E1696"/>
    </row>
    <row r="1697" spans="1:5" ht="12.75">
      <c r="A1697"/>
      <c r="B1697"/>
      <c r="C1697"/>
      <c r="D1697"/>
      <c r="E1697"/>
    </row>
    <row r="1698" spans="1:5" ht="12.75">
      <c r="A1698"/>
      <c r="B1698"/>
      <c r="C1698"/>
      <c r="D1698"/>
      <c r="E1698"/>
    </row>
    <row r="1699" spans="1:5" ht="12.75">
      <c r="A1699"/>
      <c r="B1699"/>
      <c r="C1699"/>
      <c r="D1699"/>
      <c r="E1699"/>
    </row>
    <row r="1700" spans="1:5" ht="12.75">
      <c r="A1700"/>
      <c r="B1700"/>
      <c r="C1700"/>
      <c r="D1700"/>
      <c r="E1700"/>
    </row>
    <row r="1701" spans="1:5" ht="12.75">
      <c r="A1701"/>
      <c r="B1701"/>
      <c r="C1701"/>
      <c r="D1701"/>
      <c r="E1701"/>
    </row>
    <row r="1702" spans="1:5" ht="12.75">
      <c r="A1702"/>
      <c r="B1702"/>
      <c r="C1702"/>
      <c r="D1702"/>
      <c r="E1702"/>
    </row>
    <row r="1703" spans="1:5" ht="12.75">
      <c r="A1703"/>
      <c r="B1703"/>
      <c r="C1703"/>
      <c r="D1703"/>
      <c r="E1703"/>
    </row>
    <row r="1704" spans="1:5" ht="12.75">
      <c r="A1704"/>
      <c r="B1704"/>
      <c r="C1704"/>
      <c r="D1704"/>
      <c r="E1704"/>
    </row>
    <row r="1705" spans="1:5" ht="12.75">
      <c r="A1705"/>
      <c r="B1705"/>
      <c r="C1705"/>
      <c r="D1705"/>
      <c r="E1705"/>
    </row>
    <row r="1706" spans="1:5" ht="12.75">
      <c r="A1706"/>
      <c r="B1706"/>
      <c r="C1706"/>
      <c r="D1706"/>
      <c r="E1706"/>
    </row>
    <row r="1707" spans="1:5" ht="12.75">
      <c r="A1707"/>
      <c r="B1707"/>
      <c r="C1707"/>
      <c r="D1707"/>
      <c r="E1707"/>
    </row>
    <row r="1708" spans="1:5" ht="12.75">
      <c r="A1708"/>
      <c r="B1708"/>
      <c r="C1708"/>
      <c r="D1708"/>
      <c r="E1708"/>
    </row>
    <row r="1709" spans="1:5" ht="12.75">
      <c r="A1709"/>
      <c r="B1709"/>
      <c r="C1709"/>
      <c r="D1709"/>
      <c r="E1709"/>
    </row>
    <row r="1710" spans="1:5" ht="12.75">
      <c r="A1710"/>
      <c r="B1710"/>
      <c r="C1710"/>
      <c r="D1710"/>
      <c r="E1710"/>
    </row>
    <row r="1711" spans="1:5" ht="12.75">
      <c r="A1711"/>
      <c r="B1711"/>
      <c r="C1711"/>
      <c r="D1711"/>
      <c r="E1711"/>
    </row>
    <row r="1712" spans="1:5" ht="12.75">
      <c r="A1712"/>
      <c r="B1712"/>
      <c r="C1712"/>
      <c r="D1712"/>
      <c r="E1712"/>
    </row>
    <row r="1713" spans="1:5" ht="12.75">
      <c r="A1713"/>
      <c r="B1713"/>
      <c r="C1713"/>
      <c r="D1713"/>
      <c r="E1713"/>
    </row>
    <row r="1714" spans="1:5" ht="12.75">
      <c r="A1714"/>
      <c r="B1714"/>
      <c r="C1714"/>
      <c r="D1714"/>
      <c r="E1714"/>
    </row>
    <row r="1715" spans="1:5" ht="12.75">
      <c r="A1715"/>
      <c r="B1715"/>
      <c r="C1715"/>
      <c r="D1715"/>
      <c r="E1715"/>
    </row>
    <row r="1716" spans="1:5" ht="12.75">
      <c r="A1716"/>
      <c r="B1716"/>
      <c r="C1716"/>
      <c r="D1716"/>
      <c r="E1716"/>
    </row>
    <row r="1717" spans="1:5" ht="12.75">
      <c r="A1717"/>
      <c r="B1717"/>
      <c r="C1717"/>
      <c r="D1717"/>
      <c r="E1717"/>
    </row>
    <row r="1718" spans="1:5" ht="12.75">
      <c r="A1718"/>
      <c r="B1718"/>
      <c r="C1718"/>
      <c r="D1718"/>
      <c r="E1718"/>
    </row>
    <row r="1719" spans="1:5" ht="12.75">
      <c r="A1719"/>
      <c r="B1719"/>
      <c r="C1719"/>
      <c r="D1719"/>
      <c r="E1719"/>
    </row>
    <row r="1720" spans="1:5" ht="12.75">
      <c r="A1720"/>
      <c r="B1720"/>
      <c r="C1720"/>
      <c r="D1720"/>
      <c r="E1720"/>
    </row>
    <row r="1721" spans="1:5" ht="12.75">
      <c r="A1721"/>
      <c r="B1721"/>
      <c r="C1721"/>
      <c r="D1721"/>
      <c r="E1721"/>
    </row>
    <row r="1722" spans="1:5" ht="12.75">
      <c r="A1722"/>
      <c r="B1722"/>
      <c r="C1722"/>
      <c r="D1722"/>
      <c r="E1722"/>
    </row>
    <row r="1723" spans="1:5" ht="12.75">
      <c r="A1723"/>
      <c r="B1723"/>
      <c r="C1723"/>
      <c r="D1723"/>
      <c r="E1723"/>
    </row>
    <row r="1724" spans="1:5" ht="12.75">
      <c r="A1724"/>
      <c r="B1724"/>
      <c r="C1724"/>
      <c r="D1724"/>
      <c r="E1724"/>
    </row>
    <row r="1725" spans="1:5" ht="12.75">
      <c r="A1725"/>
      <c r="B1725"/>
      <c r="C1725"/>
      <c r="D1725"/>
      <c r="E1725"/>
    </row>
    <row r="1726" spans="1:5" ht="12.75">
      <c r="A1726"/>
      <c r="B1726"/>
      <c r="C1726"/>
      <c r="D1726"/>
      <c r="E1726"/>
    </row>
    <row r="1727" spans="1:5" ht="12.75">
      <c r="A1727"/>
      <c r="B1727"/>
      <c r="C1727"/>
      <c r="D1727"/>
      <c r="E1727"/>
    </row>
    <row r="1728" spans="1:5" ht="12.75">
      <c r="A1728"/>
      <c r="B1728"/>
      <c r="C1728"/>
      <c r="D1728"/>
      <c r="E1728"/>
    </row>
    <row r="1729" spans="1:5" ht="12.75">
      <c r="A1729"/>
      <c r="B1729"/>
      <c r="C1729"/>
      <c r="D1729"/>
      <c r="E1729"/>
    </row>
    <row r="1730" spans="1:5" ht="12.75">
      <c r="A1730"/>
      <c r="B1730"/>
      <c r="C1730"/>
      <c r="D1730"/>
      <c r="E1730"/>
    </row>
    <row r="1731" spans="1:5" ht="12.75">
      <c r="A1731"/>
      <c r="B1731"/>
      <c r="C1731"/>
      <c r="D1731"/>
      <c r="E1731"/>
    </row>
    <row r="1732" spans="1:5" ht="12.75">
      <c r="A1732"/>
      <c r="B1732"/>
      <c r="C1732"/>
      <c r="D1732"/>
      <c r="E1732"/>
    </row>
    <row r="1733" spans="1:5" ht="12.75">
      <c r="A1733"/>
      <c r="B1733"/>
      <c r="C1733"/>
      <c r="D1733"/>
      <c r="E1733"/>
    </row>
    <row r="1734" spans="1:5" ht="12.75">
      <c r="A1734"/>
      <c r="B1734"/>
      <c r="C1734"/>
      <c r="D1734"/>
      <c r="E1734"/>
    </row>
    <row r="1735" spans="1:5" ht="12.75">
      <c r="A1735"/>
      <c r="B1735"/>
      <c r="C1735"/>
      <c r="D1735"/>
      <c r="E1735"/>
    </row>
    <row r="1736" spans="1:5" ht="12.75">
      <c r="A1736"/>
      <c r="B1736"/>
      <c r="C1736"/>
      <c r="D1736"/>
      <c r="E1736"/>
    </row>
    <row r="1737" spans="1:5" ht="12.75">
      <c r="A1737"/>
      <c r="B1737"/>
      <c r="C1737"/>
      <c r="D1737"/>
      <c r="E1737"/>
    </row>
    <row r="1738" spans="1:5" ht="12.75">
      <c r="A1738"/>
      <c r="B1738"/>
      <c r="C1738"/>
      <c r="D1738"/>
      <c r="E1738"/>
    </row>
    <row r="1739" spans="1:5" ht="12.75">
      <c r="A1739"/>
      <c r="B1739"/>
      <c r="C1739"/>
      <c r="D1739"/>
      <c r="E1739"/>
    </row>
    <row r="1740" spans="1:5" ht="12.75">
      <c r="A1740"/>
      <c r="B1740"/>
      <c r="C1740"/>
      <c r="D1740"/>
      <c r="E1740"/>
    </row>
    <row r="1741" spans="1:5" ht="12.75">
      <c r="A1741"/>
      <c r="B1741"/>
      <c r="C1741"/>
      <c r="D1741"/>
      <c r="E1741"/>
    </row>
    <row r="1742" spans="1:5" ht="12.75">
      <c r="A1742"/>
      <c r="B1742"/>
      <c r="C1742"/>
      <c r="D1742"/>
      <c r="E1742"/>
    </row>
    <row r="1743" spans="1:5" ht="12.75">
      <c r="A1743"/>
      <c r="B1743"/>
      <c r="C1743"/>
      <c r="D1743"/>
      <c r="E1743"/>
    </row>
    <row r="1744" spans="1:5" ht="12.75">
      <c r="A1744"/>
      <c r="B1744"/>
      <c r="C1744"/>
      <c r="D1744"/>
      <c r="E1744"/>
    </row>
    <row r="1745" spans="1:5" ht="12.75">
      <c r="A1745"/>
      <c r="B1745"/>
      <c r="C1745"/>
      <c r="D1745"/>
      <c r="E1745"/>
    </row>
    <row r="1746" spans="1:5" ht="12.75">
      <c r="A1746"/>
      <c r="B1746"/>
      <c r="C1746"/>
      <c r="D1746"/>
      <c r="E1746"/>
    </row>
    <row r="1747" spans="1:5" ht="12.75">
      <c r="A1747"/>
      <c r="B1747"/>
      <c r="C1747"/>
      <c r="D1747"/>
      <c r="E1747"/>
    </row>
    <row r="1748" spans="1:5" ht="12.75">
      <c r="A1748"/>
      <c r="B1748"/>
      <c r="C1748"/>
      <c r="D1748"/>
      <c r="E1748"/>
    </row>
    <row r="1749" spans="1:5" ht="12.75">
      <c r="A1749"/>
      <c r="B1749"/>
      <c r="C1749"/>
      <c r="D1749"/>
      <c r="E1749"/>
    </row>
    <row r="1750" spans="1:5" ht="12.75">
      <c r="A1750"/>
      <c r="B1750"/>
      <c r="C1750"/>
      <c r="D1750"/>
      <c r="E1750"/>
    </row>
    <row r="1751" spans="1:5" ht="12.75">
      <c r="A1751"/>
      <c r="B1751"/>
      <c r="C1751"/>
      <c r="D1751"/>
      <c r="E1751"/>
    </row>
    <row r="1752" spans="1:5" ht="12.75">
      <c r="A1752"/>
      <c r="B1752"/>
      <c r="C1752"/>
      <c r="D1752"/>
      <c r="E1752"/>
    </row>
    <row r="1753" spans="1:5" ht="12.75">
      <c r="A1753"/>
      <c r="B1753"/>
      <c r="C1753"/>
      <c r="D1753"/>
      <c r="E1753"/>
    </row>
    <row r="1754" spans="1:5" ht="12.75">
      <c r="A1754"/>
      <c r="B1754"/>
      <c r="C1754"/>
      <c r="D1754"/>
      <c r="E1754"/>
    </row>
    <row r="1755" spans="1:5" ht="12.75">
      <c r="A1755"/>
      <c r="B1755"/>
      <c r="C1755"/>
      <c r="D1755"/>
      <c r="E1755"/>
    </row>
    <row r="1756" spans="1:5" ht="12.75">
      <c r="A1756"/>
      <c r="B1756"/>
      <c r="C1756"/>
      <c r="D1756"/>
      <c r="E1756"/>
    </row>
    <row r="1757" spans="1:5" ht="12.75">
      <c r="A1757"/>
      <c r="B1757"/>
      <c r="C1757"/>
      <c r="D1757"/>
      <c r="E1757"/>
    </row>
    <row r="1758" spans="1:5" ht="12.75">
      <c r="A1758"/>
      <c r="B1758"/>
      <c r="C1758"/>
      <c r="D1758"/>
      <c r="E1758"/>
    </row>
    <row r="1759" spans="1:5" ht="12.75">
      <c r="A1759"/>
      <c r="B1759"/>
      <c r="C1759"/>
      <c r="D1759"/>
      <c r="E1759"/>
    </row>
    <row r="1760" spans="1:5" ht="12.75">
      <c r="A1760"/>
      <c r="B1760"/>
      <c r="C1760"/>
      <c r="D1760"/>
      <c r="E1760"/>
    </row>
    <row r="1761" spans="1:5" ht="12.75">
      <c r="A1761"/>
      <c r="B1761"/>
      <c r="C1761"/>
      <c r="D1761"/>
      <c r="E1761"/>
    </row>
    <row r="1762" spans="1:5" ht="12.75">
      <c r="A1762"/>
      <c r="B1762"/>
      <c r="C1762"/>
      <c r="D1762"/>
      <c r="E1762"/>
    </row>
    <row r="1763" spans="1:5" ht="12.75">
      <c r="A1763"/>
      <c r="B1763"/>
      <c r="C1763"/>
      <c r="D1763"/>
      <c r="E1763"/>
    </row>
    <row r="1764" spans="1:5" ht="12.75">
      <c r="A1764"/>
      <c r="B1764"/>
      <c r="C1764"/>
      <c r="D1764"/>
      <c r="E1764"/>
    </row>
    <row r="1765" spans="1:5" ht="12.75">
      <c r="A1765"/>
      <c r="B1765"/>
      <c r="C1765"/>
      <c r="D1765"/>
      <c r="E1765"/>
    </row>
    <row r="1766" spans="1:5" ht="12.75">
      <c r="A1766"/>
      <c r="B1766"/>
      <c r="C1766"/>
      <c r="D1766"/>
      <c r="E1766"/>
    </row>
    <row r="1767" spans="1:5" ht="12.75">
      <c r="A1767"/>
      <c r="B1767"/>
      <c r="C1767"/>
      <c r="D1767"/>
      <c r="E1767"/>
    </row>
    <row r="1768" spans="1:5" ht="12.75">
      <c r="A1768"/>
      <c r="B1768"/>
      <c r="C1768"/>
      <c r="D1768"/>
      <c r="E1768"/>
    </row>
    <row r="1769" spans="1:5" ht="12.75">
      <c r="A1769"/>
      <c r="B1769"/>
      <c r="C1769"/>
      <c r="D1769"/>
      <c r="E1769"/>
    </row>
    <row r="1770" spans="1:5" ht="12.75">
      <c r="A1770"/>
      <c r="B1770"/>
      <c r="C1770"/>
      <c r="D1770"/>
      <c r="E1770"/>
    </row>
    <row r="1771" spans="1:5" ht="12.75">
      <c r="A1771"/>
      <c r="B1771"/>
      <c r="C1771"/>
      <c r="D1771"/>
      <c r="E1771"/>
    </row>
    <row r="1772" spans="1:5" ht="12.75">
      <c r="A1772"/>
      <c r="B1772"/>
      <c r="C1772"/>
      <c r="D1772"/>
      <c r="E1772"/>
    </row>
    <row r="1773" spans="1:5" ht="12.75">
      <c r="A1773"/>
      <c r="B1773"/>
      <c r="C1773"/>
      <c r="D1773"/>
      <c r="E1773"/>
    </row>
    <row r="1774" spans="1:5" ht="12.75">
      <c r="A1774"/>
      <c r="B1774"/>
      <c r="C1774"/>
      <c r="D1774"/>
      <c r="E1774"/>
    </row>
    <row r="1775" spans="1:5" ht="12.75">
      <c r="A1775"/>
      <c r="B1775"/>
      <c r="C1775"/>
      <c r="D1775"/>
      <c r="E1775"/>
    </row>
    <row r="1776" spans="1:5" ht="12.75">
      <c r="A1776"/>
      <c r="B1776"/>
      <c r="C1776"/>
      <c r="D1776"/>
      <c r="E1776"/>
    </row>
    <row r="1777" spans="1:5" ht="12.75">
      <c r="A1777"/>
      <c r="B1777"/>
      <c r="C1777"/>
      <c r="D1777"/>
      <c r="E1777"/>
    </row>
    <row r="1778" spans="1:5" ht="12.75">
      <c r="A1778"/>
      <c r="B1778"/>
      <c r="C1778"/>
      <c r="D1778"/>
      <c r="E1778"/>
    </row>
    <row r="1779" spans="1:5" ht="12.75">
      <c r="A1779"/>
      <c r="B1779"/>
      <c r="C1779"/>
      <c r="D1779"/>
      <c r="E1779"/>
    </row>
    <row r="1780" spans="1:5" ht="12.75">
      <c r="A1780"/>
      <c r="B1780"/>
      <c r="C1780"/>
      <c r="D1780"/>
      <c r="E1780"/>
    </row>
    <row r="1781" spans="1:5" ht="12.75">
      <c r="A1781"/>
      <c r="B1781"/>
      <c r="C1781"/>
      <c r="D1781"/>
      <c r="E1781"/>
    </row>
    <row r="1782" spans="1:5" ht="12.75">
      <c r="A1782"/>
      <c r="B1782"/>
      <c r="C1782"/>
      <c r="D1782"/>
      <c r="E1782"/>
    </row>
    <row r="1783" spans="1:5" ht="12.75">
      <c r="A1783"/>
      <c r="B1783"/>
      <c r="C1783"/>
      <c r="D1783"/>
      <c r="E1783"/>
    </row>
    <row r="1784" spans="1:5" ht="12.75">
      <c r="A1784"/>
      <c r="B1784"/>
      <c r="C1784"/>
      <c r="D1784"/>
      <c r="E1784"/>
    </row>
    <row r="1785" spans="1:5" ht="12.75">
      <c r="A1785"/>
      <c r="B1785"/>
      <c r="C1785"/>
      <c r="D1785"/>
      <c r="E1785"/>
    </row>
    <row r="1786" spans="1:5" ht="12.75">
      <c r="A1786"/>
      <c r="B1786"/>
      <c r="C1786"/>
      <c r="D1786"/>
      <c r="E1786"/>
    </row>
    <row r="1787" spans="1:5" ht="12.75">
      <c r="A1787"/>
      <c r="B1787"/>
      <c r="C1787"/>
      <c r="D1787"/>
      <c r="E1787"/>
    </row>
    <row r="1788" spans="1:5" ht="12.75">
      <c r="A1788"/>
      <c r="B1788"/>
      <c r="C1788"/>
      <c r="D1788"/>
      <c r="E1788"/>
    </row>
    <row r="1789" spans="1:5" ht="12.75">
      <c r="A1789"/>
      <c r="B1789"/>
      <c r="C1789"/>
      <c r="D1789"/>
      <c r="E1789"/>
    </row>
    <row r="1790" spans="1:5" ht="12.75">
      <c r="A1790"/>
      <c r="B1790"/>
      <c r="C1790"/>
      <c r="D1790"/>
      <c r="E1790"/>
    </row>
    <row r="1791" spans="1:5" ht="12.75">
      <c r="A1791"/>
      <c r="B1791"/>
      <c r="C1791"/>
      <c r="D1791"/>
      <c r="E1791"/>
    </row>
    <row r="1792" spans="1:5" ht="12.75">
      <c r="A1792"/>
      <c r="B1792"/>
      <c r="C1792"/>
      <c r="D1792"/>
      <c r="E1792"/>
    </row>
    <row r="1793" spans="1:5" ht="12.75">
      <c r="A1793"/>
      <c r="B1793"/>
      <c r="C1793"/>
      <c r="D1793"/>
      <c r="E1793"/>
    </row>
    <row r="1794" spans="1:5" ht="12.75">
      <c r="A1794"/>
      <c r="B1794"/>
      <c r="C1794"/>
      <c r="D1794"/>
      <c r="E1794"/>
    </row>
    <row r="1795" spans="1:5" ht="12.75">
      <c r="A1795"/>
      <c r="B1795"/>
      <c r="C1795"/>
      <c r="D1795"/>
      <c r="E1795"/>
    </row>
    <row r="1796" spans="1:5" ht="12.75">
      <c r="A1796"/>
      <c r="B1796"/>
      <c r="C1796"/>
      <c r="D1796"/>
      <c r="E1796"/>
    </row>
    <row r="1797" spans="1:5" ht="12.75">
      <c r="A1797"/>
      <c r="B1797"/>
      <c r="C1797"/>
      <c r="D1797"/>
      <c r="E1797"/>
    </row>
    <row r="1798" spans="1:5" ht="12.75">
      <c r="A1798"/>
      <c r="B1798"/>
      <c r="C1798"/>
      <c r="D1798"/>
      <c r="E1798"/>
    </row>
    <row r="1799" spans="1:5" ht="12.75">
      <c r="A1799"/>
      <c r="B1799"/>
      <c r="C1799"/>
      <c r="D1799"/>
      <c r="E1799"/>
    </row>
    <row r="1800" spans="1:5" ht="12.75">
      <c r="A1800"/>
      <c r="B1800"/>
      <c r="C1800"/>
      <c r="D1800"/>
      <c r="E1800"/>
    </row>
    <row r="1801" spans="1:5" ht="12.75">
      <c r="A1801"/>
      <c r="B1801"/>
      <c r="C1801"/>
      <c r="D1801"/>
      <c r="E1801"/>
    </row>
    <row r="1802" spans="1:5" ht="12.75">
      <c r="A1802"/>
      <c r="B1802"/>
      <c r="C1802"/>
      <c r="D1802"/>
      <c r="E1802"/>
    </row>
    <row r="1803" spans="1:5" ht="12.75">
      <c r="A1803"/>
      <c r="B1803"/>
      <c r="C1803"/>
      <c r="D1803"/>
      <c r="E1803"/>
    </row>
    <row r="1804" spans="1:5" ht="12.75">
      <c r="A1804"/>
      <c r="B1804"/>
      <c r="C1804"/>
      <c r="D1804"/>
      <c r="E1804"/>
    </row>
    <row r="1805" spans="1:5" ht="12.75">
      <c r="A1805"/>
      <c r="B1805"/>
      <c r="C1805"/>
      <c r="D1805"/>
      <c r="E1805"/>
    </row>
    <row r="1806" spans="1:5" ht="12.75">
      <c r="A1806"/>
      <c r="B1806"/>
      <c r="C1806"/>
      <c r="D1806"/>
      <c r="E1806"/>
    </row>
    <row r="1807" spans="1:5" ht="12.75">
      <c r="A1807"/>
      <c r="B1807"/>
      <c r="C1807"/>
      <c r="D1807"/>
      <c r="E1807"/>
    </row>
    <row r="1808" spans="1:5" ht="12.75">
      <c r="A1808"/>
      <c r="B1808"/>
      <c r="C1808"/>
      <c r="D1808"/>
      <c r="E1808"/>
    </row>
    <row r="1809" spans="1:5" ht="12.75">
      <c r="A1809"/>
      <c r="B1809"/>
      <c r="C1809"/>
      <c r="D1809"/>
      <c r="E1809"/>
    </row>
    <row r="1810" spans="1:5" ht="12.75">
      <c r="A1810"/>
      <c r="B1810"/>
      <c r="C1810"/>
      <c r="D1810"/>
      <c r="E1810"/>
    </row>
    <row r="1811" spans="1:5" ht="12.75">
      <c r="A1811"/>
      <c r="B1811"/>
      <c r="C1811"/>
      <c r="D1811"/>
      <c r="E1811"/>
    </row>
    <row r="1812" spans="1:5" ht="12.75">
      <c r="A1812"/>
      <c r="B1812"/>
      <c r="C1812"/>
      <c r="D1812"/>
      <c r="E1812"/>
    </row>
    <row r="1813" spans="1:5" ht="12.75">
      <c r="A1813"/>
      <c r="B1813"/>
      <c r="C1813"/>
      <c r="D1813"/>
      <c r="E1813"/>
    </row>
    <row r="1814" spans="1:5" ht="12.75">
      <c r="A1814"/>
      <c r="B1814"/>
      <c r="C1814"/>
      <c r="D1814"/>
      <c r="E1814"/>
    </row>
    <row r="1815" spans="1:5" ht="12.75">
      <c r="A1815"/>
      <c r="B1815"/>
      <c r="C1815"/>
      <c r="D1815"/>
      <c r="E1815"/>
    </row>
    <row r="1816" spans="1:5" ht="12.75">
      <c r="A1816"/>
      <c r="B1816"/>
      <c r="C1816"/>
      <c r="D1816"/>
      <c r="E1816"/>
    </row>
    <row r="1817" spans="1:5" ht="12.75">
      <c r="A1817"/>
      <c r="B1817"/>
      <c r="C1817"/>
      <c r="D1817"/>
      <c r="E1817"/>
    </row>
    <row r="1818" spans="1:5" ht="12.75">
      <c r="A1818"/>
      <c r="B1818"/>
      <c r="C1818"/>
      <c r="D1818"/>
      <c r="E1818"/>
    </row>
    <row r="1819" spans="1:5" ht="12.75">
      <c r="A1819"/>
      <c r="B1819"/>
      <c r="C1819"/>
      <c r="D1819"/>
      <c r="E1819"/>
    </row>
    <row r="1820" spans="1:5" ht="12.75">
      <c r="A1820"/>
      <c r="B1820"/>
      <c r="C1820"/>
      <c r="D1820"/>
      <c r="E1820"/>
    </row>
    <row r="1821" spans="1:5" ht="12.75">
      <c r="A1821"/>
      <c r="B1821"/>
      <c r="C1821"/>
      <c r="D1821"/>
      <c r="E1821"/>
    </row>
    <row r="1822" spans="1:5" ht="12.75">
      <c r="A1822"/>
      <c r="B1822"/>
      <c r="C1822"/>
      <c r="D1822"/>
      <c r="E1822"/>
    </row>
    <row r="1823" spans="1:5" ht="12.75">
      <c r="A1823"/>
      <c r="B1823"/>
      <c r="C1823"/>
      <c r="D1823"/>
      <c r="E1823"/>
    </row>
    <row r="1824" spans="1:5" ht="12.75">
      <c r="A1824"/>
      <c r="B1824"/>
      <c r="C1824"/>
      <c r="D1824"/>
      <c r="E1824"/>
    </row>
    <row r="1825" spans="1:5" ht="12.75">
      <c r="A1825"/>
      <c r="B1825"/>
      <c r="C1825"/>
      <c r="D1825"/>
      <c r="E1825"/>
    </row>
    <row r="1826" spans="1:5" ht="12.75">
      <c r="A1826"/>
      <c r="B1826"/>
      <c r="C1826"/>
      <c r="D1826"/>
      <c r="E1826"/>
    </row>
    <row r="1827" spans="1:5" ht="12.75">
      <c r="A1827"/>
      <c r="B1827"/>
      <c r="C1827"/>
      <c r="D1827"/>
      <c r="E1827"/>
    </row>
    <row r="1828" spans="1:5" ht="12.75">
      <c r="A1828"/>
      <c r="B1828"/>
      <c r="C1828"/>
      <c r="D1828"/>
      <c r="E1828"/>
    </row>
    <row r="1829" spans="1:5" ht="12.75">
      <c r="A1829"/>
      <c r="B1829"/>
      <c r="C1829"/>
      <c r="D1829"/>
      <c r="E1829"/>
    </row>
    <row r="1830" spans="1:5" ht="12.75">
      <c r="A1830"/>
      <c r="B1830"/>
      <c r="C1830"/>
      <c r="D1830"/>
      <c r="E1830"/>
    </row>
    <row r="1831" spans="1:5" ht="12.75">
      <c r="A1831"/>
      <c r="B1831"/>
      <c r="C1831"/>
      <c r="D1831"/>
      <c r="E1831"/>
    </row>
    <row r="1832" spans="1:5" ht="12.75">
      <c r="A1832"/>
      <c r="B1832"/>
      <c r="C1832"/>
      <c r="D1832"/>
      <c r="E1832"/>
    </row>
    <row r="1833" spans="1:5" ht="12.75">
      <c r="A1833"/>
      <c r="B1833"/>
      <c r="C1833"/>
      <c r="D1833"/>
      <c r="E1833"/>
    </row>
    <row r="1834" spans="1:5" ht="12.75">
      <c r="A1834"/>
      <c r="B1834"/>
      <c r="C1834"/>
      <c r="D1834"/>
      <c r="E1834"/>
    </row>
    <row r="1835" spans="1:5" ht="12.75">
      <c r="A1835"/>
      <c r="B1835"/>
      <c r="C1835"/>
      <c r="D1835"/>
      <c r="E1835"/>
    </row>
    <row r="1836" spans="1:5" ht="12.75">
      <c r="A1836"/>
      <c r="B1836"/>
      <c r="C1836"/>
      <c r="D1836"/>
      <c r="E1836"/>
    </row>
    <row r="1837" spans="1:5" ht="12.75">
      <c r="A1837"/>
      <c r="B1837"/>
      <c r="C1837"/>
      <c r="D1837"/>
      <c r="E1837"/>
    </row>
    <row r="1838" spans="1:5" ht="12.75">
      <c r="A1838"/>
      <c r="B1838"/>
      <c r="C1838"/>
      <c r="D1838"/>
      <c r="E1838"/>
    </row>
    <row r="1839" spans="1:5" ht="12.75">
      <c r="A1839"/>
      <c r="B1839"/>
      <c r="C1839"/>
      <c r="D1839"/>
      <c r="E1839"/>
    </row>
    <row r="1840" spans="1:5" ht="12.75">
      <c r="A1840"/>
      <c r="B1840"/>
      <c r="C1840"/>
      <c r="D1840"/>
      <c r="E1840"/>
    </row>
    <row r="1841" spans="1:5" ht="12.75">
      <c r="A1841"/>
      <c r="B1841"/>
      <c r="C1841"/>
      <c r="D1841"/>
      <c r="E1841"/>
    </row>
    <row r="1842" spans="1:5" ht="12.75">
      <c r="A1842"/>
      <c r="B1842"/>
      <c r="C1842"/>
      <c r="D1842"/>
      <c r="E1842"/>
    </row>
    <row r="1843" spans="1:5" ht="12.75">
      <c r="A1843"/>
      <c r="B1843"/>
      <c r="C1843"/>
      <c r="D1843"/>
      <c r="E1843"/>
    </row>
    <row r="1844" spans="1:5" ht="12.75">
      <c r="A1844"/>
      <c r="B1844"/>
      <c r="C1844"/>
      <c r="D1844"/>
      <c r="E1844"/>
    </row>
    <row r="1845" spans="1:5" ht="12.75">
      <c r="A1845"/>
      <c r="B1845"/>
      <c r="C1845"/>
      <c r="D1845"/>
      <c r="E1845"/>
    </row>
    <row r="1846" spans="1:5" ht="12.75">
      <c r="A1846"/>
      <c r="B1846"/>
      <c r="C1846"/>
      <c r="D1846"/>
      <c r="E1846"/>
    </row>
    <row r="1847" spans="1:5" ht="12.75">
      <c r="A1847"/>
      <c r="B1847"/>
      <c r="C1847"/>
      <c r="D1847"/>
      <c r="E1847"/>
    </row>
    <row r="1848" spans="1:5" ht="12.75">
      <c r="A1848"/>
      <c r="B1848"/>
      <c r="C1848"/>
      <c r="D1848"/>
      <c r="E1848"/>
    </row>
    <row r="1849" spans="1:5" ht="12.75">
      <c r="A1849"/>
      <c r="B1849"/>
      <c r="C1849"/>
      <c r="D1849"/>
      <c r="E1849"/>
    </row>
    <row r="1850" spans="1:5" ht="12.75">
      <c r="A1850"/>
      <c r="B1850"/>
      <c r="C1850"/>
      <c r="D1850"/>
      <c r="E1850"/>
    </row>
    <row r="1851" spans="1:5" ht="12.75">
      <c r="A1851"/>
      <c r="B1851"/>
      <c r="C1851"/>
      <c r="D1851"/>
      <c r="E1851"/>
    </row>
    <row r="1852" spans="1:5" ht="12.75">
      <c r="A1852"/>
      <c r="B1852"/>
      <c r="C1852"/>
      <c r="D1852"/>
      <c r="E1852"/>
    </row>
    <row r="1853" spans="1:5" ht="12.75">
      <c r="A1853"/>
      <c r="B1853"/>
      <c r="C1853"/>
      <c r="D1853"/>
      <c r="E1853"/>
    </row>
    <row r="1854" spans="1:5" ht="12.75">
      <c r="A1854"/>
      <c r="B1854"/>
      <c r="C1854"/>
      <c r="D1854"/>
      <c r="E1854"/>
    </row>
    <row r="1855" spans="1:5" ht="12.75">
      <c r="A1855"/>
      <c r="B1855"/>
      <c r="C1855"/>
      <c r="D1855"/>
      <c r="E1855"/>
    </row>
    <row r="1856" spans="1:5" ht="12.75">
      <c r="A1856"/>
      <c r="B1856"/>
      <c r="C1856"/>
      <c r="D1856"/>
      <c r="E1856"/>
    </row>
    <row r="1857" spans="1:5" ht="12.75">
      <c r="A1857"/>
      <c r="B1857"/>
      <c r="C1857"/>
      <c r="D1857"/>
      <c r="E1857"/>
    </row>
    <row r="1858" spans="1:5" ht="12.75">
      <c r="A1858"/>
      <c r="B1858"/>
      <c r="C1858"/>
      <c r="D1858"/>
      <c r="E1858"/>
    </row>
    <row r="1859" spans="1:5" ht="12.75">
      <c r="A1859"/>
      <c r="B1859"/>
      <c r="C1859"/>
      <c r="D1859"/>
      <c r="E1859"/>
    </row>
    <row r="1860" spans="1:5" ht="12.75">
      <c r="A1860"/>
      <c r="B1860"/>
      <c r="C1860"/>
      <c r="D1860"/>
      <c r="E1860"/>
    </row>
    <row r="1861" spans="1:5" ht="12.75">
      <c r="A1861"/>
      <c r="B1861"/>
      <c r="C1861"/>
      <c r="D1861"/>
      <c r="E1861"/>
    </row>
    <row r="1862" spans="1:5" ht="12.75">
      <c r="A1862"/>
      <c r="B1862"/>
      <c r="C1862"/>
      <c r="D1862"/>
      <c r="E1862"/>
    </row>
    <row r="1863" spans="1:5" ht="12.75">
      <c r="A1863"/>
      <c r="B1863"/>
      <c r="C1863"/>
      <c r="D1863"/>
      <c r="E1863"/>
    </row>
    <row r="1864" spans="1:5" ht="12.75">
      <c r="A1864"/>
      <c r="B1864"/>
      <c r="C1864"/>
      <c r="D1864"/>
      <c r="E1864"/>
    </row>
    <row r="1865" spans="1:5" ht="12.75">
      <c r="A1865"/>
      <c r="B1865"/>
      <c r="C1865"/>
      <c r="D1865"/>
      <c r="E1865"/>
    </row>
    <row r="1866" spans="1:5" ht="12.75">
      <c r="A1866"/>
      <c r="B1866"/>
      <c r="C1866"/>
      <c r="D1866"/>
      <c r="E1866"/>
    </row>
    <row r="1867" spans="1:5" ht="12.75">
      <c r="A1867"/>
      <c r="B1867"/>
      <c r="C1867"/>
      <c r="D1867"/>
      <c r="E1867"/>
    </row>
    <row r="1868" spans="1:5" ht="12.75">
      <c r="A1868"/>
      <c r="B1868"/>
      <c r="C1868"/>
      <c r="D1868"/>
      <c r="E1868"/>
    </row>
    <row r="1869" spans="1:5" ht="12.75">
      <c r="A1869"/>
      <c r="B1869"/>
      <c r="C1869"/>
      <c r="D1869"/>
      <c r="E1869"/>
    </row>
    <row r="1870" spans="1:5" ht="12.75">
      <c r="A1870"/>
      <c r="B1870"/>
      <c r="C1870"/>
      <c r="D1870"/>
      <c r="E1870"/>
    </row>
    <row r="1871" spans="1:5" ht="12.75">
      <c r="A1871"/>
      <c r="B1871"/>
      <c r="C1871"/>
      <c r="D1871"/>
      <c r="E1871"/>
    </row>
    <row r="1872" spans="1:5" ht="12.75">
      <c r="A1872"/>
      <c r="B1872"/>
      <c r="C1872"/>
      <c r="D1872"/>
      <c r="E1872"/>
    </row>
    <row r="1873" spans="1:5" ht="12.75">
      <c r="A1873"/>
      <c r="B1873"/>
      <c r="C1873"/>
      <c r="D1873"/>
      <c r="E1873"/>
    </row>
    <row r="1874" spans="1:5" ht="12.75">
      <c r="A1874"/>
      <c r="B1874"/>
      <c r="C1874"/>
      <c r="D1874"/>
      <c r="E1874"/>
    </row>
    <row r="1875" spans="1:5" ht="12.75">
      <c r="A1875"/>
      <c r="B1875"/>
      <c r="C1875"/>
      <c r="D1875"/>
      <c r="E1875"/>
    </row>
    <row r="1876" spans="1:5" ht="12.75">
      <c r="A1876"/>
      <c r="B1876"/>
      <c r="C1876"/>
      <c r="D1876"/>
      <c r="E1876"/>
    </row>
    <row r="1877" spans="1:5" ht="12.75">
      <c r="A1877"/>
      <c r="B1877"/>
      <c r="C1877"/>
      <c r="D1877"/>
      <c r="E1877"/>
    </row>
    <row r="1878" spans="1:5" ht="12.75">
      <c r="A1878"/>
      <c r="B1878"/>
      <c r="C1878"/>
      <c r="D1878"/>
      <c r="E1878"/>
    </row>
    <row r="1879" spans="1:5" ht="12.75">
      <c r="A1879"/>
      <c r="B1879"/>
      <c r="C1879"/>
      <c r="D1879"/>
      <c r="E1879"/>
    </row>
    <row r="1880" spans="1:5" ht="12.75">
      <c r="A1880"/>
      <c r="B1880"/>
      <c r="C1880"/>
      <c r="D1880"/>
      <c r="E1880"/>
    </row>
    <row r="1881" spans="1:5" ht="12.75">
      <c r="A1881"/>
      <c r="B1881"/>
      <c r="C1881"/>
      <c r="D1881"/>
      <c r="E1881"/>
    </row>
    <row r="1882" spans="1:5" ht="12.75">
      <c r="A1882"/>
      <c r="B1882"/>
      <c r="C1882"/>
      <c r="D1882"/>
      <c r="E1882"/>
    </row>
    <row r="1883" spans="1:5" ht="12.75">
      <c r="A1883"/>
      <c r="B1883"/>
      <c r="C1883"/>
      <c r="D1883"/>
      <c r="E1883"/>
    </row>
    <row r="1884" spans="1:5" ht="12.75">
      <c r="A1884"/>
      <c r="B1884"/>
      <c r="C1884"/>
      <c r="D1884"/>
      <c r="E1884"/>
    </row>
    <row r="1885" spans="1:5" ht="12.75">
      <c r="A1885"/>
      <c r="B1885"/>
      <c r="C1885"/>
      <c r="D1885"/>
      <c r="E1885"/>
    </row>
    <row r="1886" spans="1:5" ht="12.75">
      <c r="A1886"/>
      <c r="B1886"/>
      <c r="C1886"/>
      <c r="D1886"/>
      <c r="E1886"/>
    </row>
    <row r="1887" spans="1:5" ht="12.75">
      <c r="A1887"/>
      <c r="B1887"/>
      <c r="C1887"/>
      <c r="D1887"/>
      <c r="E1887"/>
    </row>
    <row r="1888" spans="1:5" ht="12.75">
      <c r="A1888"/>
      <c r="B1888"/>
      <c r="C1888"/>
      <c r="D1888"/>
      <c r="E1888"/>
    </row>
    <row r="1889" spans="1:5" ht="12.75">
      <c r="A1889"/>
      <c r="B1889"/>
      <c r="C1889"/>
      <c r="D1889"/>
      <c r="E1889"/>
    </row>
    <row r="1890" spans="1:5" ht="12.75">
      <c r="A1890"/>
      <c r="B1890"/>
      <c r="C1890"/>
      <c r="D1890"/>
      <c r="E1890"/>
    </row>
    <row r="1891" spans="1:5" ht="12.75">
      <c r="A1891"/>
      <c r="B1891"/>
      <c r="C1891"/>
      <c r="D1891"/>
      <c r="E1891"/>
    </row>
    <row r="1892" spans="1:5" ht="12.75">
      <c r="A1892"/>
      <c r="B1892"/>
      <c r="C1892"/>
      <c r="D1892"/>
      <c r="E1892"/>
    </row>
    <row r="1893" spans="1:5" ht="12.75">
      <c r="A1893"/>
      <c r="B1893"/>
      <c r="C1893"/>
      <c r="D1893"/>
      <c r="E1893"/>
    </row>
    <row r="1894" spans="1:5" ht="12.75">
      <c r="A1894"/>
      <c r="B1894"/>
      <c r="C1894"/>
      <c r="D1894"/>
      <c r="E1894"/>
    </row>
    <row r="1895" spans="1:5" ht="12.75">
      <c r="A1895"/>
      <c r="B1895"/>
      <c r="C1895"/>
      <c r="D1895"/>
      <c r="E1895"/>
    </row>
    <row r="1896" spans="1:5" ht="12.75">
      <c r="A1896"/>
      <c r="B1896"/>
      <c r="C1896"/>
      <c r="D1896"/>
      <c r="E1896"/>
    </row>
    <row r="1897" spans="1:5" ht="12.75">
      <c r="A1897"/>
      <c r="B1897"/>
      <c r="C1897"/>
      <c r="D1897"/>
      <c r="E1897"/>
    </row>
    <row r="1898" spans="1:5" ht="12.75">
      <c r="A1898"/>
      <c r="B1898"/>
      <c r="C1898"/>
      <c r="D1898"/>
      <c r="E1898"/>
    </row>
    <row r="1899" spans="1:5" ht="12.75">
      <c r="A1899"/>
      <c r="B1899"/>
      <c r="C1899"/>
      <c r="D1899"/>
      <c r="E1899"/>
    </row>
    <row r="1900" spans="1:5" ht="12.75">
      <c r="A1900"/>
      <c r="B1900"/>
      <c r="C1900"/>
      <c r="D1900"/>
      <c r="E1900"/>
    </row>
    <row r="1901" spans="1:5" ht="12.75">
      <c r="A1901"/>
      <c r="B1901"/>
      <c r="C1901"/>
      <c r="D1901"/>
      <c r="E1901"/>
    </row>
    <row r="1902" spans="1:5" ht="12.75">
      <c r="A1902"/>
      <c r="B1902"/>
      <c r="C1902"/>
      <c r="D1902"/>
      <c r="E1902"/>
    </row>
    <row r="1903" spans="1:5" ht="12.75">
      <c r="A1903"/>
      <c r="B1903"/>
      <c r="C1903"/>
      <c r="D1903"/>
      <c r="E1903"/>
    </row>
    <row r="1904" spans="1:5" ht="12.75">
      <c r="A1904"/>
      <c r="B1904"/>
      <c r="C1904"/>
      <c r="D1904"/>
      <c r="E1904"/>
    </row>
    <row r="1905" spans="1:5" ht="12.75">
      <c r="A1905"/>
      <c r="B1905"/>
      <c r="C1905"/>
      <c r="D1905"/>
      <c r="E1905"/>
    </row>
    <row r="1906" spans="1:5" ht="12.75">
      <c r="A1906"/>
      <c r="B1906"/>
      <c r="C1906"/>
      <c r="D1906"/>
      <c r="E1906"/>
    </row>
    <row r="1907" spans="1:5" ht="12.75">
      <c r="A1907"/>
      <c r="B1907"/>
      <c r="C1907"/>
      <c r="D1907"/>
      <c r="E1907"/>
    </row>
    <row r="1908" spans="1:5" ht="12.75">
      <c r="A1908"/>
      <c r="B1908"/>
      <c r="C1908"/>
      <c r="D1908"/>
      <c r="E1908"/>
    </row>
    <row r="1909" spans="1:5" ht="12.75">
      <c r="A1909"/>
      <c r="B1909"/>
      <c r="C1909"/>
      <c r="D1909"/>
      <c r="E1909"/>
    </row>
    <row r="1910" spans="1:5" ht="12.75">
      <c r="A1910"/>
      <c r="B1910"/>
      <c r="C1910"/>
      <c r="D1910"/>
      <c r="E1910"/>
    </row>
    <row r="1911" spans="1:5" ht="12.75">
      <c r="A1911"/>
      <c r="B1911"/>
      <c r="C1911"/>
      <c r="D1911"/>
      <c r="E1911"/>
    </row>
    <row r="1912" spans="1:5" ht="12.75">
      <c r="A1912"/>
      <c r="B1912"/>
      <c r="C1912"/>
      <c r="D1912"/>
      <c r="E1912"/>
    </row>
    <row r="1913" spans="1:5" ht="12.75">
      <c r="A1913"/>
      <c r="B1913"/>
      <c r="C1913"/>
      <c r="D1913"/>
      <c r="E1913"/>
    </row>
    <row r="1914" spans="1:5" ht="12.75">
      <c r="A1914"/>
      <c r="B1914"/>
      <c r="C1914"/>
      <c r="D1914"/>
      <c r="E1914"/>
    </row>
    <row r="1915" spans="1:5" ht="12.75">
      <c r="A1915"/>
      <c r="B1915"/>
      <c r="C1915"/>
      <c r="D1915"/>
      <c r="E1915"/>
    </row>
    <row r="1916" spans="1:5" ht="12.75">
      <c r="A1916"/>
      <c r="B1916"/>
      <c r="C1916"/>
      <c r="D1916"/>
      <c r="E1916"/>
    </row>
    <row r="1917" spans="1:5" ht="12.75">
      <c r="A1917"/>
      <c r="B1917"/>
      <c r="C1917"/>
      <c r="D1917"/>
      <c r="E1917"/>
    </row>
    <row r="1918" spans="1:5" ht="12.75">
      <c r="A1918"/>
      <c r="B1918"/>
      <c r="C1918"/>
      <c r="D1918"/>
      <c r="E1918"/>
    </row>
    <row r="1919" spans="1:5" ht="12.75">
      <c r="A1919"/>
      <c r="B1919"/>
      <c r="C1919"/>
      <c r="D1919"/>
      <c r="E1919"/>
    </row>
    <row r="1920" spans="1:5" ht="12.75">
      <c r="A1920"/>
      <c r="B1920"/>
      <c r="C1920"/>
      <c r="D1920"/>
      <c r="E1920"/>
    </row>
    <row r="1921" spans="1:5" ht="12.75">
      <c r="A1921"/>
      <c r="B1921"/>
      <c r="C1921"/>
      <c r="D1921"/>
      <c r="E1921"/>
    </row>
    <row r="1922" spans="1:5" ht="12.75">
      <c r="A1922"/>
      <c r="B1922"/>
      <c r="C1922"/>
      <c r="D1922"/>
      <c r="E1922"/>
    </row>
    <row r="1923" spans="1:5" ht="12.75">
      <c r="A1923"/>
      <c r="B1923"/>
      <c r="C1923"/>
      <c r="D1923"/>
      <c r="E1923"/>
    </row>
    <row r="1924" spans="1:5" ht="12.75">
      <c r="A1924"/>
      <c r="B1924"/>
      <c r="C1924"/>
      <c r="D1924"/>
      <c r="E1924"/>
    </row>
    <row r="1925" spans="1:5" ht="12.75">
      <c r="A1925"/>
      <c r="B1925"/>
      <c r="C1925"/>
      <c r="D1925"/>
      <c r="E1925"/>
    </row>
    <row r="1926" spans="1:5" ht="12.75">
      <c r="A1926"/>
      <c r="B1926"/>
      <c r="C1926"/>
      <c r="D1926"/>
      <c r="E1926"/>
    </row>
    <row r="1927" spans="1:5" ht="12.75">
      <c r="A1927"/>
      <c r="B1927"/>
      <c r="C1927"/>
      <c r="D1927"/>
      <c r="E1927"/>
    </row>
    <row r="1928" spans="1:5" ht="12.75">
      <c r="A1928"/>
      <c r="B1928"/>
      <c r="C1928"/>
      <c r="D1928"/>
      <c r="E1928"/>
    </row>
    <row r="1929" spans="1:5" ht="12.75">
      <c r="A1929"/>
      <c r="B1929"/>
      <c r="C1929"/>
      <c r="D1929"/>
      <c r="E1929"/>
    </row>
    <row r="1930" spans="1:5" ht="12.75">
      <c r="A1930"/>
      <c r="B1930"/>
      <c r="C1930"/>
      <c r="D1930"/>
      <c r="E1930"/>
    </row>
    <row r="1931" spans="1:5" ht="12.75">
      <c r="A1931"/>
      <c r="B1931"/>
      <c r="C1931"/>
      <c r="D1931"/>
      <c r="E1931"/>
    </row>
    <row r="1932" spans="1:5" ht="12.75">
      <c r="A1932"/>
      <c r="B1932"/>
      <c r="C1932"/>
      <c r="D1932"/>
      <c r="E1932"/>
    </row>
    <row r="1933" spans="1:5" ht="12.75">
      <c r="A1933"/>
      <c r="B1933"/>
      <c r="C1933"/>
      <c r="D1933"/>
      <c r="E1933"/>
    </row>
    <row r="1934" spans="1:5" ht="12.75">
      <c r="A1934"/>
      <c r="B1934"/>
      <c r="C1934"/>
      <c r="D1934"/>
      <c r="E1934"/>
    </row>
    <row r="1935" spans="1:5" ht="12.75">
      <c r="A1935"/>
      <c r="B1935"/>
      <c r="C1935"/>
      <c r="D1935"/>
      <c r="E1935"/>
    </row>
    <row r="1936" spans="1:5" ht="12.75">
      <c r="A1936"/>
      <c r="B1936"/>
      <c r="C1936"/>
      <c r="D1936"/>
      <c r="E1936"/>
    </row>
    <row r="1937" spans="1:5" ht="12.75">
      <c r="A1937"/>
      <c r="B1937"/>
      <c r="C1937"/>
      <c r="D1937"/>
      <c r="E1937"/>
    </row>
    <row r="1938" spans="1:5" ht="12.75">
      <c r="A1938"/>
      <c r="B1938"/>
      <c r="C1938"/>
      <c r="D1938"/>
      <c r="E1938"/>
    </row>
    <row r="1939" spans="1:5" ht="12.75">
      <c r="A1939"/>
      <c r="B1939"/>
      <c r="C1939"/>
      <c r="D1939"/>
      <c r="E1939"/>
    </row>
    <row r="1940" spans="1:5" ht="12.75">
      <c r="A1940"/>
      <c r="B1940"/>
      <c r="C1940"/>
      <c r="D1940"/>
      <c r="E1940"/>
    </row>
    <row r="1941" spans="1:5" ht="12.75">
      <c r="A1941"/>
      <c r="B1941"/>
      <c r="C1941"/>
      <c r="D1941"/>
      <c r="E1941"/>
    </row>
    <row r="1942" spans="1:5" ht="12.75">
      <c r="A1942"/>
      <c r="B1942"/>
      <c r="C1942"/>
      <c r="D1942"/>
      <c r="E1942"/>
    </row>
    <row r="1943" spans="1:5" ht="12.75">
      <c r="A1943"/>
      <c r="B1943"/>
      <c r="C1943"/>
      <c r="D1943"/>
      <c r="E1943"/>
    </row>
    <row r="1944" spans="1:5" ht="12.75">
      <c r="A1944"/>
      <c r="B1944"/>
      <c r="C1944"/>
      <c r="D1944"/>
      <c r="E1944"/>
    </row>
    <row r="1945" spans="1:5" ht="12.75">
      <c r="A1945"/>
      <c r="B1945"/>
      <c r="C1945"/>
      <c r="D1945"/>
      <c r="E1945"/>
    </row>
    <row r="1946" spans="1:5" ht="12.75">
      <c r="A1946"/>
      <c r="B1946"/>
      <c r="C1946"/>
      <c r="D1946"/>
      <c r="E1946"/>
    </row>
    <row r="1947" spans="1:5" ht="12.75">
      <c r="A1947"/>
      <c r="B1947"/>
      <c r="C1947"/>
      <c r="D1947"/>
      <c r="E1947"/>
    </row>
    <row r="1948" spans="1:5" ht="12.75">
      <c r="A1948"/>
      <c r="B1948"/>
      <c r="C1948"/>
      <c r="D1948"/>
      <c r="E1948"/>
    </row>
    <row r="1949" spans="1:5" ht="12.75">
      <c r="A1949"/>
      <c r="B1949"/>
      <c r="C1949"/>
      <c r="D1949"/>
      <c r="E1949"/>
    </row>
    <row r="1950" spans="1:5" ht="12.75">
      <c r="A1950"/>
      <c r="B1950"/>
      <c r="C1950"/>
      <c r="D1950"/>
      <c r="E1950"/>
    </row>
    <row r="1951" spans="1:5" ht="12.75">
      <c r="A1951"/>
      <c r="B1951"/>
      <c r="C1951"/>
      <c r="D1951"/>
      <c r="E1951"/>
    </row>
    <row r="1952" spans="1:5" ht="12.75">
      <c r="A1952"/>
      <c r="B1952"/>
      <c r="C1952"/>
      <c r="D1952"/>
      <c r="E1952"/>
    </row>
    <row r="1953" spans="1:5" ht="12.75">
      <c r="A1953"/>
      <c r="B1953"/>
      <c r="C1953"/>
      <c r="D1953"/>
      <c r="E1953"/>
    </row>
    <row r="1954" spans="1:5" ht="12.75">
      <c r="A1954"/>
      <c r="B1954"/>
      <c r="C1954"/>
      <c r="D1954"/>
      <c r="E1954"/>
    </row>
    <row r="1955" spans="1:5" ht="12.75">
      <c r="A1955"/>
      <c r="B1955"/>
      <c r="C1955"/>
      <c r="D1955"/>
      <c r="E1955"/>
    </row>
    <row r="1956" spans="1:5" ht="12.75">
      <c r="A1956"/>
      <c r="B1956"/>
      <c r="C1956"/>
      <c r="D1956"/>
      <c r="E1956"/>
    </row>
    <row r="1957" spans="1:5" ht="12.75">
      <c r="A1957"/>
      <c r="B1957"/>
      <c r="C1957"/>
      <c r="D1957"/>
      <c r="E1957"/>
    </row>
    <row r="1958" spans="1:5" ht="12.75">
      <c r="A1958"/>
      <c r="B1958"/>
      <c r="C1958"/>
      <c r="D1958"/>
      <c r="E1958"/>
    </row>
    <row r="1959" spans="1:5" ht="12.75">
      <c r="A1959"/>
      <c r="B1959"/>
      <c r="C1959"/>
      <c r="D1959"/>
      <c r="E1959"/>
    </row>
    <row r="1960" spans="1:5" ht="12.75">
      <c r="A1960"/>
      <c r="B1960"/>
      <c r="C1960"/>
      <c r="D1960"/>
      <c r="E1960"/>
    </row>
    <row r="1961" spans="1:5" ht="12.75">
      <c r="A1961"/>
      <c r="B1961"/>
      <c r="C1961"/>
      <c r="D1961"/>
      <c r="E1961"/>
    </row>
    <row r="1962" spans="1:5" ht="12.75">
      <c r="A1962"/>
      <c r="B1962"/>
      <c r="C1962"/>
      <c r="D1962"/>
      <c r="E1962"/>
    </row>
    <row r="1963" spans="1:5" ht="12.75">
      <c r="A1963"/>
      <c r="B1963"/>
      <c r="C1963"/>
      <c r="D1963"/>
      <c r="E1963"/>
    </row>
    <row r="1964" spans="1:5" ht="12.75">
      <c r="A1964"/>
      <c r="B1964"/>
      <c r="C1964"/>
      <c r="D1964"/>
      <c r="E1964"/>
    </row>
    <row r="1965" spans="1:5" ht="12.75">
      <c r="A1965"/>
      <c r="B1965"/>
      <c r="C1965"/>
      <c r="D1965"/>
      <c r="E1965"/>
    </row>
    <row r="1966" spans="1:5" ht="12.75">
      <c r="A1966"/>
      <c r="B1966"/>
      <c r="C1966"/>
      <c r="D1966"/>
      <c r="E1966"/>
    </row>
    <row r="1967" spans="1:5" ht="12.75">
      <c r="A1967"/>
      <c r="B1967"/>
      <c r="C1967"/>
      <c r="D1967"/>
      <c r="E1967"/>
    </row>
    <row r="1968" spans="1:5" ht="12.75">
      <c r="A1968"/>
      <c r="B1968"/>
      <c r="C1968"/>
      <c r="D1968"/>
      <c r="E1968"/>
    </row>
    <row r="1969" spans="1:5" ht="12.75">
      <c r="A1969"/>
      <c r="B1969"/>
      <c r="C1969"/>
      <c r="D1969"/>
      <c r="E1969"/>
    </row>
    <row r="1970" spans="1:5" ht="12.75">
      <c r="A1970"/>
      <c r="B1970"/>
      <c r="C1970"/>
      <c r="D1970"/>
      <c r="E1970"/>
    </row>
    <row r="1971" spans="1:5" ht="12.75">
      <c r="A1971"/>
      <c r="B1971"/>
      <c r="C1971"/>
      <c r="D1971"/>
      <c r="E1971"/>
    </row>
    <row r="1972" spans="1:5" ht="12.75">
      <c r="A1972"/>
      <c r="B1972"/>
      <c r="C1972"/>
      <c r="D1972"/>
      <c r="E1972"/>
    </row>
    <row r="1973" spans="1:5" ht="12.75">
      <c r="A1973"/>
      <c r="B1973"/>
      <c r="C1973"/>
      <c r="D1973"/>
      <c r="E1973"/>
    </row>
    <row r="1974" spans="1:5" ht="12.75">
      <c r="A1974"/>
      <c r="B1974"/>
      <c r="C1974"/>
      <c r="D1974"/>
      <c r="E1974"/>
    </row>
    <row r="1975" spans="1:5" ht="12.75">
      <c r="A1975"/>
      <c r="B1975"/>
      <c r="C1975"/>
      <c r="D1975"/>
      <c r="E1975"/>
    </row>
    <row r="1976" spans="1:5" ht="12.75">
      <c r="A1976"/>
      <c r="B1976"/>
      <c r="C1976"/>
      <c r="D1976"/>
      <c r="E1976"/>
    </row>
    <row r="1977" spans="1:5" ht="12.75">
      <c r="A1977"/>
      <c r="B1977"/>
      <c r="C1977"/>
      <c r="D1977"/>
      <c r="E1977"/>
    </row>
    <row r="1978" spans="1:5" ht="12.75">
      <c r="A1978"/>
      <c r="B1978"/>
      <c r="C1978"/>
      <c r="D1978"/>
      <c r="E1978"/>
    </row>
    <row r="1979" spans="1:5" ht="12.75">
      <c r="A1979"/>
      <c r="B1979"/>
      <c r="C1979"/>
      <c r="D1979"/>
      <c r="E1979"/>
    </row>
    <row r="1980" spans="1:5" ht="12.75">
      <c r="A1980"/>
      <c r="B1980"/>
      <c r="C1980"/>
      <c r="D1980"/>
      <c r="E1980"/>
    </row>
    <row r="1981" spans="1:5" ht="12.75">
      <c r="A1981"/>
      <c r="B1981"/>
      <c r="C1981"/>
      <c r="D1981"/>
      <c r="E1981"/>
    </row>
    <row r="1982" spans="1:5" ht="12.75">
      <c r="A1982"/>
      <c r="B1982"/>
      <c r="C1982"/>
      <c r="D1982"/>
      <c r="E1982"/>
    </row>
    <row r="1983" spans="1:5" ht="12.75">
      <c r="A1983"/>
      <c r="B1983"/>
      <c r="C1983"/>
      <c r="D1983"/>
      <c r="E1983"/>
    </row>
    <row r="1984" spans="1:5" ht="12.75">
      <c r="A1984"/>
      <c r="B1984"/>
      <c r="C1984"/>
      <c r="D1984"/>
      <c r="E1984"/>
    </row>
    <row r="1985" spans="1:5" ht="12.75">
      <c r="A1985"/>
      <c r="B1985"/>
      <c r="C1985"/>
      <c r="D1985"/>
      <c r="E1985"/>
    </row>
    <row r="1986" spans="1:5" ht="12.75">
      <c r="A1986"/>
      <c r="B1986"/>
      <c r="C1986"/>
      <c r="D1986"/>
      <c r="E1986"/>
    </row>
    <row r="1987" spans="1:5" ht="12.75">
      <c r="A1987"/>
      <c r="B1987"/>
      <c r="C1987"/>
      <c r="D1987"/>
      <c r="E1987"/>
    </row>
    <row r="1988" spans="1:5" ht="12.75">
      <c r="A1988"/>
      <c r="B1988"/>
      <c r="C1988"/>
      <c r="D1988"/>
      <c r="E1988"/>
    </row>
    <row r="1989" spans="1:5" ht="12.75">
      <c r="A1989"/>
      <c r="B1989"/>
      <c r="C1989"/>
      <c r="D1989"/>
      <c r="E1989"/>
    </row>
    <row r="1990" spans="1:5" ht="12.75">
      <c r="A1990"/>
      <c r="B1990"/>
      <c r="C1990"/>
      <c r="D1990"/>
      <c r="E1990"/>
    </row>
    <row r="1991" spans="1:5" ht="12.75">
      <c r="A1991"/>
      <c r="B1991"/>
      <c r="C1991"/>
      <c r="D1991"/>
      <c r="E1991"/>
    </row>
    <row r="1992" spans="1:5" ht="12.75">
      <c r="A1992"/>
      <c r="B1992"/>
      <c r="C1992"/>
      <c r="D1992"/>
      <c r="E1992"/>
    </row>
    <row r="1993" spans="1:5" ht="12.75">
      <c r="A1993"/>
      <c r="B1993"/>
      <c r="C1993"/>
      <c r="D1993"/>
      <c r="E1993"/>
    </row>
    <row r="1994" spans="1:5" ht="12.75">
      <c r="A1994"/>
      <c r="B1994"/>
      <c r="C1994"/>
      <c r="D1994"/>
      <c r="E1994"/>
    </row>
    <row r="1995" spans="1:5" ht="12.75">
      <c r="A1995"/>
      <c r="B1995"/>
      <c r="C1995"/>
      <c r="D1995"/>
      <c r="E1995"/>
    </row>
    <row r="1996" spans="1:5" ht="12.75">
      <c r="A1996"/>
      <c r="B1996"/>
      <c r="C1996"/>
      <c r="D1996"/>
      <c r="E1996"/>
    </row>
    <row r="1997" spans="1:5" ht="12.75">
      <c r="A1997"/>
      <c r="B1997"/>
      <c r="C1997"/>
      <c r="D1997"/>
      <c r="E1997"/>
    </row>
    <row r="1998" spans="1:5" ht="12.75">
      <c r="A1998"/>
      <c r="B1998"/>
      <c r="C1998"/>
      <c r="D1998"/>
      <c r="E1998"/>
    </row>
    <row r="1999" spans="1:5" ht="12.75">
      <c r="A1999"/>
      <c r="B1999"/>
      <c r="C1999"/>
      <c r="D1999"/>
      <c r="E1999"/>
    </row>
    <row r="2000" spans="1:5" ht="12.75">
      <c r="A2000"/>
      <c r="B2000"/>
      <c r="C2000"/>
      <c r="D2000"/>
      <c r="E2000"/>
    </row>
    <row r="2001" spans="1:5" ht="12.75">
      <c r="A2001"/>
      <c r="B2001"/>
      <c r="C2001"/>
      <c r="D2001"/>
      <c r="E2001"/>
    </row>
    <row r="2002" spans="1:5" ht="12.75">
      <c r="A2002"/>
      <c r="B2002"/>
      <c r="C2002"/>
      <c r="D2002"/>
      <c r="E2002"/>
    </row>
    <row r="2003" spans="1:5" ht="12.75">
      <c r="A2003"/>
      <c r="B2003"/>
      <c r="C2003"/>
      <c r="D2003"/>
      <c r="E2003"/>
    </row>
    <row r="2004" spans="1:5" ht="12.75">
      <c r="A2004"/>
      <c r="B2004"/>
      <c r="C2004"/>
      <c r="D2004"/>
      <c r="E2004"/>
    </row>
    <row r="2005" spans="1:5" ht="12.75">
      <c r="A2005"/>
      <c r="B2005"/>
      <c r="C2005"/>
      <c r="D2005"/>
      <c r="E2005"/>
    </row>
    <row r="2006" spans="1:5" ht="12.75">
      <c r="A2006"/>
      <c r="B2006"/>
      <c r="C2006"/>
      <c r="D2006"/>
      <c r="E2006"/>
    </row>
    <row r="2007" spans="1:5" ht="12.75">
      <c r="A2007"/>
      <c r="B2007"/>
      <c r="C2007"/>
      <c r="D2007"/>
      <c r="E2007"/>
    </row>
    <row r="2008" spans="1:5" ht="12.75">
      <c r="A2008"/>
      <c r="B2008"/>
      <c r="C2008"/>
      <c r="D2008"/>
      <c r="E2008"/>
    </row>
    <row r="2009" spans="1:5" ht="12.75">
      <c r="A2009"/>
      <c r="B2009"/>
      <c r="C2009"/>
      <c r="D2009"/>
      <c r="E2009"/>
    </row>
    <row r="2010" spans="1:5" ht="12.75">
      <c r="A2010"/>
      <c r="B2010"/>
      <c r="C2010"/>
      <c r="D2010"/>
      <c r="E2010"/>
    </row>
    <row r="2011" spans="1:5" ht="12.75">
      <c r="A2011"/>
      <c r="B2011"/>
      <c r="C2011"/>
      <c r="D2011"/>
      <c r="E2011"/>
    </row>
    <row r="2012" spans="1:5" ht="12.75">
      <c r="A2012"/>
      <c r="B2012"/>
      <c r="C2012"/>
      <c r="D2012"/>
      <c r="E2012"/>
    </row>
    <row r="2013" spans="1:5" ht="12.75">
      <c r="A2013"/>
      <c r="B2013"/>
      <c r="C2013"/>
      <c r="D2013"/>
      <c r="E2013"/>
    </row>
    <row r="2014" spans="1:5" ht="12.75">
      <c r="A2014"/>
      <c r="B2014"/>
      <c r="C2014"/>
      <c r="D2014"/>
      <c r="E2014"/>
    </row>
    <row r="2015" spans="1:5" ht="12.75">
      <c r="A2015"/>
      <c r="B2015"/>
      <c r="C2015"/>
      <c r="D2015"/>
      <c r="E2015"/>
    </row>
    <row r="2016" spans="1:5" ht="12.75">
      <c r="A2016"/>
      <c r="B2016"/>
      <c r="C2016"/>
      <c r="D2016"/>
      <c r="E2016"/>
    </row>
    <row r="2017" spans="1:5" ht="12.75">
      <c r="A2017"/>
      <c r="B2017"/>
      <c r="C2017"/>
      <c r="D2017"/>
      <c r="E2017"/>
    </row>
    <row r="2018" spans="1:5" ht="12.75">
      <c r="A2018"/>
      <c r="B2018"/>
      <c r="C2018"/>
      <c r="D2018"/>
      <c r="E2018"/>
    </row>
    <row r="2019" spans="1:5" ht="12.75">
      <c r="A2019"/>
      <c r="B2019"/>
      <c r="C2019"/>
      <c r="D2019"/>
      <c r="E2019"/>
    </row>
    <row r="2020" spans="1:5" ht="12.75">
      <c r="A2020"/>
      <c r="B2020"/>
      <c r="C2020"/>
      <c r="D2020"/>
      <c r="E2020"/>
    </row>
    <row r="2021" spans="1:5" ht="12.75">
      <c r="A2021"/>
      <c r="B2021"/>
      <c r="C2021"/>
      <c r="D2021"/>
      <c r="E2021"/>
    </row>
    <row r="2022" spans="1:5" ht="12.75">
      <c r="A2022"/>
      <c r="B2022"/>
      <c r="C2022"/>
      <c r="D2022"/>
      <c r="E2022"/>
    </row>
    <row r="2023" spans="1:5" ht="12.75">
      <c r="A2023"/>
      <c r="B2023"/>
      <c r="C2023"/>
      <c r="D2023"/>
      <c r="E2023"/>
    </row>
    <row r="2024" spans="1:5" ht="12.75">
      <c r="A2024"/>
      <c r="B2024"/>
      <c r="C2024"/>
      <c r="D2024"/>
      <c r="E2024"/>
    </row>
    <row r="2025" spans="1:5" ht="12.75">
      <c r="A2025"/>
      <c r="B2025"/>
      <c r="C2025"/>
      <c r="D2025"/>
      <c r="E2025"/>
    </row>
    <row r="2026" spans="1:5" ht="12.75">
      <c r="A2026"/>
      <c r="B2026"/>
      <c r="C2026"/>
      <c r="D2026"/>
      <c r="E2026"/>
    </row>
    <row r="2027" spans="1:5" ht="12.75">
      <c r="A2027"/>
      <c r="B2027"/>
      <c r="C2027"/>
      <c r="D2027"/>
      <c r="E2027"/>
    </row>
    <row r="2028" spans="1:5" ht="12.75">
      <c r="A2028"/>
      <c r="B2028"/>
      <c r="C2028"/>
      <c r="D2028"/>
      <c r="E2028"/>
    </row>
    <row r="2029" spans="1:5" ht="12.75">
      <c r="A2029"/>
      <c r="B2029"/>
      <c r="C2029"/>
      <c r="D2029"/>
      <c r="E2029"/>
    </row>
    <row r="2030" spans="1:5" ht="12.75">
      <c r="A2030"/>
      <c r="B2030"/>
      <c r="C2030"/>
      <c r="D2030"/>
      <c r="E2030"/>
    </row>
    <row r="2031" spans="1:5" ht="12.75">
      <c r="A2031"/>
      <c r="B2031"/>
      <c r="C2031"/>
      <c r="D2031"/>
      <c r="E2031"/>
    </row>
    <row r="2032" spans="1:5" ht="12.75">
      <c r="A2032"/>
      <c r="B2032"/>
      <c r="C2032"/>
      <c r="D2032"/>
      <c r="E2032"/>
    </row>
    <row r="2033" spans="1:5" ht="12.75">
      <c r="A2033"/>
      <c r="B2033"/>
      <c r="C2033"/>
      <c r="D2033"/>
      <c r="E2033"/>
    </row>
    <row r="2034" spans="1:5" ht="12.75">
      <c r="A2034"/>
      <c r="B2034"/>
      <c r="C2034"/>
      <c r="D2034"/>
      <c r="E2034"/>
    </row>
    <row r="2035" spans="1:5" ht="12.75">
      <c r="A2035"/>
      <c r="B2035"/>
      <c r="C2035"/>
      <c r="D2035"/>
      <c r="E2035"/>
    </row>
    <row r="2036" spans="1:5" ht="12.75">
      <c r="A2036"/>
      <c r="B2036"/>
      <c r="C2036"/>
      <c r="D2036"/>
      <c r="E2036"/>
    </row>
    <row r="2037" spans="1:5" ht="12.75">
      <c r="A2037"/>
      <c r="B2037"/>
      <c r="C2037"/>
      <c r="D2037"/>
      <c r="E2037"/>
    </row>
    <row r="2038" spans="1:5" ht="12.75">
      <c r="A2038"/>
      <c r="B2038"/>
      <c r="C2038"/>
      <c r="D2038"/>
      <c r="E2038"/>
    </row>
    <row r="2039" spans="1:5" ht="12.75">
      <c r="A2039"/>
      <c r="B2039"/>
      <c r="C2039"/>
      <c r="D2039"/>
      <c r="E2039"/>
    </row>
    <row r="2040" spans="1:5" ht="12.75">
      <c r="A2040"/>
      <c r="B2040"/>
      <c r="C2040"/>
      <c r="D2040"/>
      <c r="E2040"/>
    </row>
    <row r="2041" spans="1:5" ht="12.75">
      <c r="A2041"/>
      <c r="B2041"/>
      <c r="C2041"/>
      <c r="D2041"/>
      <c r="E2041"/>
    </row>
    <row r="2042" spans="1:5" ht="12.75">
      <c r="A2042"/>
      <c r="B2042"/>
      <c r="C2042"/>
      <c r="D2042"/>
      <c r="E2042"/>
    </row>
    <row r="2043" spans="1:5" ht="12.75">
      <c r="A2043"/>
      <c r="B2043"/>
      <c r="C2043"/>
      <c r="D2043"/>
      <c r="E2043"/>
    </row>
    <row r="2044" spans="1:5" ht="12.75">
      <c r="A2044"/>
      <c r="B2044"/>
      <c r="C2044"/>
      <c r="D2044"/>
      <c r="E2044"/>
    </row>
    <row r="2045" spans="1:5" ht="12.75">
      <c r="A2045"/>
      <c r="B2045"/>
      <c r="C2045"/>
      <c r="D2045"/>
      <c r="E2045"/>
    </row>
    <row r="2046" spans="1:5" ht="12.75">
      <c r="A2046"/>
      <c r="B2046"/>
      <c r="C2046"/>
      <c r="D2046"/>
      <c r="E2046"/>
    </row>
    <row r="2047" spans="1:5" ht="12.75">
      <c r="A2047"/>
      <c r="B2047"/>
      <c r="C2047"/>
      <c r="D2047"/>
      <c r="E2047"/>
    </row>
    <row r="2048" spans="1:5" ht="12.75">
      <c r="A2048"/>
      <c r="B2048"/>
      <c r="C2048"/>
      <c r="D2048"/>
      <c r="E2048"/>
    </row>
    <row r="2049" spans="1:5" ht="12.75">
      <c r="A2049"/>
      <c r="B2049"/>
      <c r="C2049"/>
      <c r="D2049"/>
      <c r="E2049"/>
    </row>
    <row r="2050" spans="1:5" ht="12.75">
      <c r="A2050"/>
      <c r="B2050"/>
      <c r="C2050"/>
      <c r="D2050"/>
      <c r="E2050"/>
    </row>
    <row r="2051" spans="1:5" ht="12.75">
      <c r="A2051"/>
      <c r="B2051"/>
      <c r="C2051"/>
      <c r="D2051"/>
      <c r="E2051"/>
    </row>
    <row r="2052" spans="1:5" ht="12.75">
      <c r="A2052"/>
      <c r="B2052"/>
      <c r="C2052"/>
      <c r="D2052"/>
      <c r="E2052"/>
    </row>
    <row r="2053" spans="1:5" ht="12.75">
      <c r="A2053"/>
      <c r="B2053"/>
      <c r="C2053"/>
      <c r="D2053"/>
      <c r="E2053"/>
    </row>
    <row r="2054" spans="1:5" ht="12.75">
      <c r="A2054"/>
      <c r="B2054"/>
      <c r="C2054"/>
      <c r="D2054"/>
      <c r="E2054"/>
    </row>
    <row r="2055" spans="1:5" ht="12.75">
      <c r="A2055"/>
      <c r="B2055"/>
      <c r="C2055"/>
      <c r="D2055"/>
      <c r="E2055"/>
    </row>
    <row r="2056" spans="1:5" ht="12.75">
      <c r="A2056"/>
      <c r="B2056"/>
      <c r="C2056"/>
      <c r="D2056"/>
      <c r="E2056"/>
    </row>
    <row r="2057" spans="1:5" ht="12.75">
      <c r="A2057"/>
      <c r="B2057"/>
      <c r="C2057"/>
      <c r="D2057"/>
      <c r="E2057"/>
    </row>
    <row r="2058" spans="1:5" ht="12.75">
      <c r="A2058"/>
      <c r="B2058"/>
      <c r="C2058"/>
      <c r="D2058"/>
      <c r="E2058"/>
    </row>
    <row r="2059" spans="1:5" ht="12.75">
      <c r="A2059"/>
      <c r="B2059"/>
      <c r="C2059"/>
      <c r="D2059"/>
      <c r="E2059"/>
    </row>
    <row r="2060" spans="1:5" ht="12.75">
      <c r="A2060"/>
      <c r="B2060"/>
      <c r="C2060"/>
      <c r="D2060"/>
      <c r="E2060"/>
    </row>
    <row r="2061" spans="1:5" ht="12.75">
      <c r="A2061"/>
      <c r="B2061"/>
      <c r="C2061"/>
      <c r="D2061"/>
      <c r="E2061"/>
    </row>
    <row r="2062" spans="1:5" ht="12.75">
      <c r="A2062"/>
      <c r="B2062"/>
      <c r="C2062"/>
      <c r="D2062"/>
      <c r="E2062"/>
    </row>
    <row r="2063" spans="1:5" ht="12.75">
      <c r="A2063"/>
      <c r="B2063"/>
      <c r="C2063"/>
      <c r="D2063"/>
      <c r="E2063"/>
    </row>
    <row r="2064" spans="1:5" ht="12.75">
      <c r="A2064"/>
      <c r="B2064"/>
      <c r="C2064"/>
      <c r="D2064"/>
      <c r="E2064"/>
    </row>
    <row r="2065" spans="1:5" ht="12.75">
      <c r="A2065"/>
      <c r="B2065"/>
      <c r="C2065"/>
      <c r="D2065"/>
      <c r="E2065"/>
    </row>
    <row r="2066" spans="1:5" ht="12.75">
      <c r="A2066"/>
      <c r="B2066"/>
      <c r="C2066"/>
      <c r="D2066"/>
      <c r="E2066"/>
    </row>
    <row r="2067" spans="1:5" ht="12.75">
      <c r="A2067"/>
      <c r="B2067"/>
      <c r="C2067"/>
      <c r="D2067"/>
      <c r="E2067"/>
    </row>
    <row r="2068" spans="1:5" ht="12.75">
      <c r="A2068"/>
      <c r="B2068"/>
      <c r="C2068"/>
      <c r="D2068"/>
      <c r="E2068"/>
    </row>
    <row r="2069" spans="1:5" ht="12.75">
      <c r="A2069"/>
      <c r="B2069"/>
      <c r="C2069"/>
      <c r="D2069"/>
      <c r="E2069"/>
    </row>
    <row r="2070" spans="1:5" ht="12.75">
      <c r="A2070"/>
      <c r="B2070"/>
      <c r="C2070"/>
      <c r="D2070"/>
      <c r="E2070"/>
    </row>
    <row r="2071" spans="1:5" ht="12.75">
      <c r="A2071"/>
      <c r="B2071"/>
      <c r="C2071"/>
      <c r="D2071"/>
      <c r="E2071"/>
    </row>
    <row r="2072" spans="1:5" ht="12.75">
      <c r="A2072"/>
      <c r="B2072"/>
      <c r="C2072"/>
      <c r="D2072"/>
      <c r="E2072"/>
    </row>
    <row r="2073" spans="1:5" ht="12.75">
      <c r="A2073"/>
      <c r="B2073"/>
      <c r="C2073"/>
      <c r="D2073"/>
      <c r="E2073"/>
    </row>
    <row r="2074" spans="1:5" ht="12.75">
      <c r="A2074"/>
      <c r="B2074"/>
      <c r="C2074"/>
      <c r="D2074"/>
      <c r="E2074"/>
    </row>
    <row r="2075" spans="1:5" ht="12.75">
      <c r="A2075"/>
      <c r="B2075"/>
      <c r="C2075"/>
      <c r="D2075"/>
      <c r="E2075"/>
    </row>
    <row r="2076" spans="1:5" ht="12.75">
      <c r="A2076"/>
      <c r="B2076"/>
      <c r="C2076"/>
      <c r="D2076"/>
      <c r="E2076"/>
    </row>
    <row r="2077" spans="1:5" ht="12.75">
      <c r="A2077"/>
      <c r="B2077"/>
      <c r="C2077"/>
      <c r="D2077"/>
      <c r="E2077"/>
    </row>
    <row r="2078" spans="1:5" ht="12.75">
      <c r="A2078"/>
      <c r="B2078"/>
      <c r="C2078"/>
      <c r="D2078"/>
      <c r="E2078"/>
    </row>
    <row r="2079" spans="1:5" ht="12.75">
      <c r="A2079"/>
      <c r="B2079"/>
      <c r="C2079"/>
      <c r="D2079"/>
      <c r="E2079"/>
    </row>
    <row r="2080" spans="1:5" ht="12.75">
      <c r="A2080"/>
      <c r="B2080"/>
      <c r="C2080"/>
      <c r="D2080"/>
      <c r="E2080"/>
    </row>
    <row r="2081" spans="1:5" ht="12.75">
      <c r="A2081"/>
      <c r="B2081"/>
      <c r="C2081"/>
      <c r="D2081"/>
      <c r="E2081"/>
    </row>
    <row r="2082" spans="1:5" ht="12.75">
      <c r="A2082"/>
      <c r="B2082"/>
      <c r="C2082"/>
      <c r="D2082"/>
      <c r="E2082"/>
    </row>
    <row r="2083" spans="1:5" ht="12.75">
      <c r="A2083"/>
      <c r="B2083"/>
      <c r="C2083"/>
      <c r="D2083"/>
      <c r="E2083"/>
    </row>
    <row r="2084" spans="1:5" ht="12.75">
      <c r="A2084"/>
      <c r="B2084"/>
      <c r="C2084"/>
      <c r="D2084"/>
      <c r="E2084"/>
    </row>
    <row r="2085" spans="1:5" ht="12.75">
      <c r="A2085"/>
      <c r="B2085"/>
      <c r="C2085"/>
      <c r="D2085"/>
      <c r="E2085"/>
    </row>
    <row r="2086" spans="1:5" ht="12.75">
      <c r="A2086"/>
      <c r="B2086"/>
      <c r="C2086"/>
      <c r="D2086"/>
      <c r="E2086"/>
    </row>
    <row r="2087" spans="1:5" ht="12.75">
      <c r="A2087"/>
      <c r="B2087"/>
      <c r="C2087"/>
      <c r="D2087"/>
      <c r="E2087"/>
    </row>
    <row r="2088" spans="1:5" ht="12.75">
      <c r="A2088"/>
      <c r="B2088"/>
      <c r="C2088"/>
      <c r="D2088"/>
      <c r="E2088"/>
    </row>
    <row r="2089" spans="1:5" ht="12.75">
      <c r="A2089"/>
      <c r="B2089"/>
      <c r="C2089"/>
      <c r="D2089"/>
      <c r="E2089"/>
    </row>
    <row r="2090" spans="1:5" ht="12.75">
      <c r="A2090"/>
      <c r="B2090"/>
      <c r="C2090"/>
      <c r="D2090"/>
      <c r="E2090"/>
    </row>
    <row r="2091" spans="1:5" ht="12.75">
      <c r="A2091"/>
      <c r="B2091"/>
      <c r="C2091"/>
      <c r="D2091"/>
      <c r="E2091"/>
    </row>
    <row r="2092" spans="1:5" ht="12.75">
      <c r="A2092"/>
      <c r="B2092"/>
      <c r="C2092"/>
      <c r="D2092"/>
      <c r="E2092"/>
    </row>
    <row r="2093" spans="1:5" ht="12.75">
      <c r="A2093"/>
      <c r="B2093"/>
      <c r="C2093"/>
      <c r="D2093"/>
      <c r="E2093"/>
    </row>
    <row r="2094" spans="1:5" ht="12.75">
      <c r="A2094"/>
      <c r="B2094"/>
      <c r="C2094"/>
      <c r="D2094"/>
      <c r="E2094"/>
    </row>
    <row r="2095" spans="1:5" ht="12.75">
      <c r="A2095"/>
      <c r="B2095"/>
      <c r="C2095"/>
      <c r="D2095"/>
      <c r="E2095"/>
    </row>
    <row r="2096" spans="1:5" ht="12.75">
      <c r="A2096"/>
      <c r="B2096"/>
      <c r="C2096"/>
      <c r="D2096"/>
      <c r="E2096"/>
    </row>
    <row r="2097" spans="1:5" ht="12.75">
      <c r="A2097"/>
      <c r="B2097"/>
      <c r="C2097"/>
      <c r="D2097"/>
      <c r="E2097"/>
    </row>
    <row r="2098" spans="1:5" ht="12.75">
      <c r="A2098"/>
      <c r="B2098"/>
      <c r="C2098"/>
      <c r="D2098"/>
      <c r="E2098"/>
    </row>
    <row r="2099" spans="1:5" ht="12.75">
      <c r="A2099"/>
      <c r="B2099"/>
      <c r="C2099"/>
      <c r="D2099"/>
      <c r="E2099"/>
    </row>
    <row r="2100" spans="1:5" ht="12.75">
      <c r="A2100"/>
      <c r="B2100"/>
      <c r="C2100"/>
      <c r="D2100"/>
      <c r="E2100"/>
    </row>
    <row r="2101" spans="1:5" ht="12.75">
      <c r="A2101"/>
      <c r="B2101"/>
      <c r="C2101"/>
      <c r="D2101"/>
      <c r="E2101"/>
    </row>
    <row r="2102" spans="1:5" ht="12.75">
      <c r="A2102"/>
      <c r="B2102"/>
      <c r="C2102"/>
      <c r="D2102"/>
      <c r="E2102"/>
    </row>
    <row r="2103" spans="1:5" ht="12.75">
      <c r="A2103"/>
      <c r="B2103"/>
      <c r="C2103"/>
      <c r="D2103"/>
      <c r="E2103"/>
    </row>
    <row r="2104" spans="1:5" ht="12.75">
      <c r="A2104"/>
      <c r="B2104"/>
      <c r="C2104"/>
      <c r="D2104"/>
      <c r="E2104"/>
    </row>
    <row r="2105" spans="1:5" ht="12.75">
      <c r="A2105"/>
      <c r="B2105"/>
      <c r="C2105"/>
      <c r="D2105"/>
      <c r="E2105"/>
    </row>
    <row r="2106" spans="1:5" ht="12.75">
      <c r="A2106"/>
      <c r="B2106"/>
      <c r="C2106"/>
      <c r="D2106"/>
      <c r="E2106"/>
    </row>
    <row r="2107" spans="1:5" ht="12.75">
      <c r="A2107"/>
      <c r="B2107"/>
      <c r="C2107"/>
      <c r="D2107"/>
      <c r="E2107"/>
    </row>
    <row r="2108" spans="1:5" ht="12.75">
      <c r="A2108"/>
      <c r="B2108"/>
      <c r="C2108"/>
      <c r="D2108"/>
      <c r="E2108"/>
    </row>
    <row r="2109" spans="1:5" ht="12.75">
      <c r="A2109"/>
      <c r="B2109"/>
      <c r="C2109"/>
      <c r="D2109"/>
      <c r="E2109"/>
    </row>
    <row r="2110" spans="1:5" ht="12.75">
      <c r="A2110"/>
      <c r="B2110"/>
      <c r="C2110"/>
      <c r="D2110"/>
      <c r="E2110"/>
    </row>
    <row r="2111" spans="1:5" ht="12.75">
      <c r="A2111"/>
      <c r="B2111"/>
      <c r="C2111"/>
      <c r="D2111"/>
      <c r="E2111"/>
    </row>
    <row r="2112" spans="1:5" ht="12.75">
      <c r="A2112"/>
      <c r="B2112"/>
      <c r="C2112"/>
      <c r="D2112"/>
      <c r="E2112"/>
    </row>
    <row r="2113" spans="1:5" ht="12.75">
      <c r="A2113"/>
      <c r="B2113"/>
      <c r="C2113"/>
      <c r="D2113"/>
      <c r="E2113"/>
    </row>
    <row r="2114" spans="1:5" ht="12.75">
      <c r="A2114"/>
      <c r="B2114"/>
      <c r="C2114"/>
      <c r="D2114"/>
      <c r="E2114"/>
    </row>
    <row r="2115" spans="1:5" ht="12.75">
      <c r="A2115"/>
      <c r="B2115"/>
      <c r="C2115"/>
      <c r="D2115"/>
      <c r="E2115"/>
    </row>
    <row r="2116" spans="1:5" ht="12.75">
      <c r="A2116"/>
      <c r="B2116"/>
      <c r="C2116"/>
      <c r="D2116"/>
      <c r="E2116"/>
    </row>
    <row r="2117" spans="1:5" ht="12.75">
      <c r="A2117"/>
      <c r="B2117"/>
      <c r="C2117"/>
      <c r="D2117"/>
      <c r="E2117"/>
    </row>
    <row r="2118" spans="1:5" ht="12.75">
      <c r="A2118"/>
      <c r="B2118"/>
      <c r="C2118"/>
      <c r="D2118"/>
      <c r="E2118"/>
    </row>
    <row r="2119" spans="1:5" ht="12.75">
      <c r="A2119"/>
      <c r="B2119"/>
      <c r="C2119"/>
      <c r="D2119"/>
      <c r="E2119"/>
    </row>
    <row r="2120" spans="1:5" ht="12.75">
      <c r="A2120"/>
      <c r="B2120"/>
      <c r="C2120"/>
      <c r="D2120"/>
      <c r="E2120"/>
    </row>
    <row r="2121" spans="1:5" ht="12.75">
      <c r="A2121"/>
      <c r="B2121"/>
      <c r="C2121"/>
      <c r="D2121"/>
      <c r="E2121"/>
    </row>
    <row r="2122" spans="1:5" ht="12.75">
      <c r="A2122"/>
      <c r="B2122"/>
      <c r="C2122"/>
      <c r="D2122"/>
      <c r="E2122"/>
    </row>
    <row r="2123" spans="1:5" ht="12.75">
      <c r="A2123"/>
      <c r="B2123"/>
      <c r="C2123"/>
      <c r="D2123"/>
      <c r="E2123"/>
    </row>
    <row r="2124" spans="1:5" ht="12.75">
      <c r="A2124"/>
      <c r="B2124"/>
      <c r="C2124"/>
      <c r="D2124"/>
      <c r="E2124"/>
    </row>
    <row r="2125" spans="1:5" ht="12.75">
      <c r="A2125"/>
      <c r="B2125"/>
      <c r="C2125"/>
      <c r="D2125"/>
      <c r="E2125"/>
    </row>
    <row r="2126" spans="1:5" ht="12.75">
      <c r="A2126"/>
      <c r="B2126"/>
      <c r="C2126"/>
      <c r="D2126"/>
      <c r="E2126"/>
    </row>
    <row r="2127" spans="1:5" ht="12.75">
      <c r="A2127"/>
      <c r="B2127"/>
      <c r="C2127"/>
      <c r="D2127"/>
      <c r="E2127"/>
    </row>
    <row r="2128" spans="1:5" ht="12.75">
      <c r="A2128"/>
      <c r="B2128"/>
      <c r="C2128"/>
      <c r="D2128"/>
      <c r="E2128"/>
    </row>
    <row r="2129" spans="1:5" ht="12.75">
      <c r="A2129"/>
      <c r="B2129"/>
      <c r="C2129"/>
      <c r="D2129"/>
      <c r="E2129"/>
    </row>
    <row r="2130" spans="1:5" ht="12.75">
      <c r="A2130"/>
      <c r="B2130"/>
      <c r="C2130"/>
      <c r="D2130"/>
      <c r="E2130"/>
    </row>
    <row r="2131" spans="1:5" ht="12.75">
      <c r="A2131"/>
      <c r="B2131"/>
      <c r="C2131"/>
      <c r="D2131"/>
      <c r="E2131"/>
    </row>
    <row r="2132" spans="1:5" ht="12.75">
      <c r="A2132"/>
      <c r="B2132"/>
      <c r="C2132"/>
      <c r="D2132"/>
      <c r="E2132"/>
    </row>
    <row r="2133" spans="1:5" ht="12.75">
      <c r="A2133"/>
      <c r="B2133"/>
      <c r="C2133"/>
      <c r="D2133"/>
      <c r="E2133"/>
    </row>
    <row r="2134" spans="1:5" ht="12.75">
      <c r="A2134"/>
      <c r="B2134"/>
      <c r="C2134"/>
      <c r="D2134"/>
      <c r="E2134"/>
    </row>
    <row r="2135" spans="1:5" ht="12.75">
      <c r="A2135"/>
      <c r="B2135"/>
      <c r="C2135"/>
      <c r="D2135"/>
      <c r="E2135"/>
    </row>
    <row r="2136" spans="1:5" ht="12.75">
      <c r="A2136"/>
      <c r="B2136"/>
      <c r="C2136"/>
      <c r="D2136"/>
      <c r="E2136"/>
    </row>
    <row r="2137" spans="1:5" ht="12.75">
      <c r="A2137"/>
      <c r="B2137"/>
      <c r="C2137"/>
      <c r="D2137"/>
      <c r="E2137"/>
    </row>
    <row r="2138" spans="1:5" ht="12.75">
      <c r="A2138"/>
      <c r="B2138"/>
      <c r="C2138"/>
      <c r="D2138"/>
      <c r="E2138"/>
    </row>
    <row r="2139" spans="1:5" ht="12.75">
      <c r="A2139"/>
      <c r="B2139"/>
      <c r="C2139"/>
      <c r="D2139"/>
      <c r="E2139"/>
    </row>
    <row r="2140" spans="1:5" ht="12.75">
      <c r="A2140"/>
      <c r="B2140"/>
      <c r="C2140"/>
      <c r="D2140"/>
      <c r="E2140"/>
    </row>
    <row r="2141" spans="1:5" ht="12.75">
      <c r="A2141"/>
      <c r="B2141"/>
      <c r="C2141"/>
      <c r="D2141"/>
      <c r="E2141"/>
    </row>
    <row r="2142" spans="1:5" ht="12.75">
      <c r="A2142"/>
      <c r="B2142"/>
      <c r="C2142"/>
      <c r="D2142"/>
      <c r="E2142"/>
    </row>
    <row r="2143" spans="1:5" ht="12.75">
      <c r="A2143"/>
      <c r="B2143"/>
      <c r="C2143"/>
      <c r="D2143"/>
      <c r="E2143"/>
    </row>
    <row r="2144" spans="1:5" ht="12.75">
      <c r="A2144"/>
      <c r="B2144"/>
      <c r="C2144"/>
      <c r="D2144"/>
      <c r="E2144"/>
    </row>
    <row r="2145" spans="1:5" ht="12.75">
      <c r="A2145"/>
      <c r="B2145"/>
      <c r="C2145"/>
      <c r="D2145"/>
      <c r="E2145"/>
    </row>
    <row r="2146" spans="1:5" ht="12.75">
      <c r="A2146"/>
      <c r="B2146"/>
      <c r="C2146"/>
      <c r="D2146"/>
      <c r="E2146"/>
    </row>
    <row r="2147" spans="1:5" ht="12.75">
      <c r="A2147"/>
      <c r="B2147"/>
      <c r="C2147"/>
      <c r="D2147"/>
      <c r="E2147"/>
    </row>
    <row r="2148" spans="1:5" ht="12.75">
      <c r="A2148"/>
      <c r="B2148"/>
      <c r="C2148"/>
      <c r="D2148"/>
      <c r="E2148"/>
    </row>
    <row r="2149" spans="1:5" ht="12.75">
      <c r="A2149"/>
      <c r="B2149"/>
      <c r="C2149"/>
      <c r="D2149"/>
      <c r="E2149"/>
    </row>
    <row r="2150" spans="1:5" ht="12.75">
      <c r="A2150"/>
      <c r="B2150"/>
      <c r="C2150"/>
      <c r="D2150"/>
      <c r="E2150"/>
    </row>
    <row r="2151" spans="1:5" ht="12.75">
      <c r="A2151"/>
      <c r="B2151"/>
      <c r="C2151"/>
      <c r="D2151"/>
      <c r="E2151"/>
    </row>
    <row r="2152" spans="1:5" ht="12.75">
      <c r="A2152"/>
      <c r="B2152"/>
      <c r="C2152"/>
      <c r="D2152"/>
      <c r="E2152"/>
    </row>
    <row r="2153" spans="1:5" ht="12.75">
      <c r="A2153"/>
      <c r="B2153"/>
      <c r="C2153"/>
      <c r="D2153"/>
      <c r="E2153"/>
    </row>
    <row r="2154" spans="1:5" ht="12.75">
      <c r="A2154"/>
      <c r="B2154"/>
      <c r="C2154"/>
      <c r="D2154"/>
      <c r="E2154"/>
    </row>
    <row r="2155" spans="1:5" ht="12.75">
      <c r="A2155"/>
      <c r="B2155"/>
      <c r="C2155"/>
      <c r="D2155"/>
      <c r="E2155"/>
    </row>
    <row r="2156" spans="1:5" ht="12.75">
      <c r="A2156"/>
      <c r="B2156"/>
      <c r="C2156"/>
      <c r="D2156"/>
      <c r="E2156"/>
    </row>
    <row r="2157" spans="1:5" ht="12.75">
      <c r="A2157"/>
      <c r="B2157"/>
      <c r="C2157"/>
      <c r="D2157"/>
      <c r="E2157"/>
    </row>
    <row r="2158" spans="1:5" ht="12.75">
      <c r="A2158"/>
      <c r="B2158"/>
      <c r="C2158"/>
      <c r="D2158"/>
      <c r="E2158"/>
    </row>
    <row r="2159" spans="1:5" ht="12.75">
      <c r="A2159"/>
      <c r="B2159"/>
      <c r="C2159"/>
      <c r="D2159"/>
      <c r="E2159"/>
    </row>
    <row r="2160" spans="1:5" ht="12.75">
      <c r="A2160"/>
      <c r="B2160"/>
      <c r="C2160"/>
      <c r="D2160"/>
      <c r="E2160"/>
    </row>
    <row r="2161" spans="1:5" ht="12.75">
      <c r="A2161"/>
      <c r="B2161"/>
      <c r="C2161"/>
      <c r="D2161"/>
      <c r="E2161"/>
    </row>
    <row r="2162" spans="1:5" ht="12.75">
      <c r="A2162"/>
      <c r="B2162"/>
      <c r="C2162"/>
      <c r="D2162"/>
      <c r="E2162"/>
    </row>
    <row r="2163" spans="1:5" ht="12.75">
      <c r="A2163"/>
      <c r="B2163"/>
      <c r="C2163"/>
      <c r="D2163"/>
      <c r="E2163"/>
    </row>
    <row r="2164" spans="1:5" ht="12.75">
      <c r="A2164"/>
      <c r="B2164"/>
      <c r="C2164"/>
      <c r="D2164"/>
      <c r="E2164"/>
    </row>
    <row r="2165" spans="1:5" ht="12.75">
      <c r="A2165"/>
      <c r="B2165"/>
      <c r="C2165"/>
      <c r="D2165"/>
      <c r="E2165"/>
    </row>
    <row r="2166" spans="1:5" ht="12.75">
      <c r="A2166"/>
      <c r="B2166"/>
      <c r="C2166"/>
      <c r="D2166"/>
      <c r="E2166"/>
    </row>
    <row r="2167" spans="1:5" ht="12.75">
      <c r="A2167"/>
      <c r="B2167"/>
      <c r="C2167"/>
      <c r="D2167"/>
      <c r="E2167"/>
    </row>
    <row r="2168" spans="1:5" ht="12.75">
      <c r="A2168"/>
      <c r="B2168"/>
      <c r="C2168"/>
      <c r="D2168"/>
      <c r="E2168"/>
    </row>
    <row r="2169" spans="1:5" ht="12.75">
      <c r="A2169"/>
      <c r="B2169"/>
      <c r="C2169"/>
      <c r="D2169"/>
      <c r="E2169"/>
    </row>
    <row r="2170" spans="1:5" ht="12.75">
      <c r="A2170"/>
      <c r="B2170"/>
      <c r="C2170"/>
      <c r="D2170"/>
      <c r="E2170"/>
    </row>
    <row r="2171" spans="1:5" ht="12.75">
      <c r="A2171"/>
      <c r="B2171"/>
      <c r="C2171"/>
      <c r="D2171"/>
      <c r="E2171"/>
    </row>
    <row r="2172" spans="1:5" ht="12.75">
      <c r="A2172"/>
      <c r="B2172"/>
      <c r="C2172"/>
      <c r="D2172"/>
      <c r="E2172"/>
    </row>
    <row r="2173" spans="1:5" ht="12.75">
      <c r="A2173"/>
      <c r="B2173"/>
      <c r="C2173"/>
      <c r="D2173"/>
      <c r="E2173"/>
    </row>
    <row r="2174" spans="1:5" ht="12.75">
      <c r="A2174"/>
      <c r="B2174"/>
      <c r="C2174"/>
      <c r="D2174"/>
      <c r="E2174"/>
    </row>
    <row r="2175" spans="1:5" ht="12.75">
      <c r="A2175"/>
      <c r="B2175"/>
      <c r="C2175"/>
      <c r="D2175"/>
      <c r="E2175"/>
    </row>
    <row r="2176" spans="1:5" ht="12.75">
      <c r="A2176"/>
      <c r="B2176"/>
      <c r="C2176"/>
      <c r="D2176"/>
      <c r="E2176"/>
    </row>
    <row r="2177" spans="1:5" ht="12.75">
      <c r="A2177"/>
      <c r="B2177"/>
      <c r="C2177"/>
      <c r="D2177"/>
      <c r="E2177"/>
    </row>
    <row r="2178" spans="1:5" ht="12.75">
      <c r="A2178"/>
      <c r="B2178"/>
      <c r="C2178"/>
      <c r="D2178"/>
      <c r="E2178"/>
    </row>
    <row r="2179" spans="1:5" ht="12.75">
      <c r="A2179"/>
      <c r="B2179"/>
      <c r="C2179"/>
      <c r="D2179"/>
      <c r="E2179"/>
    </row>
    <row r="2180" spans="1:5" ht="12.75">
      <c r="A2180"/>
      <c r="B2180"/>
      <c r="C2180"/>
      <c r="D2180"/>
      <c r="E2180"/>
    </row>
    <row r="2181" spans="1:5" ht="12.75">
      <c r="A2181"/>
      <c r="B2181"/>
      <c r="C2181"/>
      <c r="D2181"/>
      <c r="E2181"/>
    </row>
    <row r="2182" spans="1:5" ht="12.75">
      <c r="A2182"/>
      <c r="B2182"/>
      <c r="C2182"/>
      <c r="D2182"/>
      <c r="E2182"/>
    </row>
    <row r="2183" spans="1:5" ht="12.75">
      <c r="A2183"/>
      <c r="B2183"/>
      <c r="C2183"/>
      <c r="D2183"/>
      <c r="E2183"/>
    </row>
    <row r="2184" spans="1:5" ht="12.75">
      <c r="A2184"/>
      <c r="B2184"/>
      <c r="C2184"/>
      <c r="D2184"/>
      <c r="E2184"/>
    </row>
    <row r="2185" spans="1:5" ht="12.75">
      <c r="A2185"/>
      <c r="B2185"/>
      <c r="C2185"/>
      <c r="D2185"/>
      <c r="E2185"/>
    </row>
    <row r="2186" spans="1:5" ht="12.75">
      <c r="A2186"/>
      <c r="B2186"/>
      <c r="C2186"/>
      <c r="D2186"/>
      <c r="E2186"/>
    </row>
    <row r="2187" spans="1:5" ht="12.75">
      <c r="A2187"/>
      <c r="B2187"/>
      <c r="C2187"/>
      <c r="D2187"/>
      <c r="E2187"/>
    </row>
    <row r="2188" spans="1:5" ht="12.75">
      <c r="A2188"/>
      <c r="B2188"/>
      <c r="C2188"/>
      <c r="D2188"/>
      <c r="E2188"/>
    </row>
    <row r="2189" spans="1:5" ht="12.75">
      <c r="A2189"/>
      <c r="B2189"/>
      <c r="C2189"/>
      <c r="D2189"/>
      <c r="E2189"/>
    </row>
    <row r="2190" spans="1:5" ht="12.75">
      <c r="A2190"/>
      <c r="B2190"/>
      <c r="C2190"/>
      <c r="D2190"/>
      <c r="E2190"/>
    </row>
    <row r="2191" spans="1:5" ht="12.75">
      <c r="A2191"/>
      <c r="B2191"/>
      <c r="C2191"/>
      <c r="D2191"/>
      <c r="E2191"/>
    </row>
    <row r="2192" spans="1:5" ht="12.75">
      <c r="A2192"/>
      <c r="B2192"/>
      <c r="C2192"/>
      <c r="D2192"/>
      <c r="E2192"/>
    </row>
    <row r="2193" spans="1:5" ht="12.75">
      <c r="A2193"/>
      <c r="B2193"/>
      <c r="C2193"/>
      <c r="D2193"/>
      <c r="E2193"/>
    </row>
    <row r="2194" spans="1:5" ht="12.75">
      <c r="A2194"/>
      <c r="B2194"/>
      <c r="C2194"/>
      <c r="D2194"/>
      <c r="E2194"/>
    </row>
    <row r="2195" spans="1:5" ht="12.75">
      <c r="A2195"/>
      <c r="B2195"/>
      <c r="C2195"/>
      <c r="D2195"/>
      <c r="E2195"/>
    </row>
    <row r="2196" spans="1:5" ht="12.75">
      <c r="A2196"/>
      <c r="B2196"/>
      <c r="C2196"/>
      <c r="D2196"/>
      <c r="E2196"/>
    </row>
    <row r="2197" spans="1:5" ht="12.75">
      <c r="A2197"/>
      <c r="B2197"/>
      <c r="C2197"/>
      <c r="D2197"/>
      <c r="E2197"/>
    </row>
    <row r="2198" spans="1:5" ht="12.75">
      <c r="A2198"/>
      <c r="B2198"/>
      <c r="C2198"/>
      <c r="D2198"/>
      <c r="E2198"/>
    </row>
    <row r="2199" spans="1:5" ht="12.75">
      <c r="A2199"/>
      <c r="B2199"/>
      <c r="C2199"/>
      <c r="D2199"/>
      <c r="E2199"/>
    </row>
    <row r="2200" spans="1:5" ht="12.75">
      <c r="A2200"/>
      <c r="B2200"/>
      <c r="C2200"/>
      <c r="D2200"/>
      <c r="E2200"/>
    </row>
    <row r="2201" spans="1:5" ht="12.75">
      <c r="A2201"/>
      <c r="B2201"/>
      <c r="C2201"/>
      <c r="D2201"/>
      <c r="E2201"/>
    </row>
    <row r="2202" spans="1:5" ht="12.75">
      <c r="A2202"/>
      <c r="B2202"/>
      <c r="C2202"/>
      <c r="D2202"/>
      <c r="E2202"/>
    </row>
    <row r="2203" spans="1:5" ht="12.75">
      <c r="A2203"/>
      <c r="B2203"/>
      <c r="C2203"/>
      <c r="D2203"/>
      <c r="E2203"/>
    </row>
    <row r="2204" spans="1:5" ht="12.75">
      <c r="A2204"/>
      <c r="B2204"/>
      <c r="C2204"/>
      <c r="D2204"/>
      <c r="E2204"/>
    </row>
    <row r="2205" spans="1:5" ht="12.75">
      <c r="A2205"/>
      <c r="B2205"/>
      <c r="C2205"/>
      <c r="D2205"/>
      <c r="E2205"/>
    </row>
    <row r="2206" spans="1:5" ht="12.75">
      <c r="A2206"/>
      <c r="B2206"/>
      <c r="C2206"/>
      <c r="D2206"/>
      <c r="E2206"/>
    </row>
    <row r="2207" spans="1:5" ht="12.75">
      <c r="A2207"/>
      <c r="B2207"/>
      <c r="C2207"/>
      <c r="D2207"/>
      <c r="E2207"/>
    </row>
    <row r="2208" spans="1:5" ht="12.75">
      <c r="A2208"/>
      <c r="B2208"/>
      <c r="C2208"/>
      <c r="D2208"/>
      <c r="E2208"/>
    </row>
    <row r="2209" spans="1:5" ht="12.75">
      <c r="A2209"/>
      <c r="B2209"/>
      <c r="C2209"/>
      <c r="D2209"/>
      <c r="E2209"/>
    </row>
    <row r="2210" spans="1:5" ht="12.75">
      <c r="A2210"/>
      <c r="B2210"/>
      <c r="C2210"/>
      <c r="D2210"/>
      <c r="E2210"/>
    </row>
    <row r="2211" spans="1:5" ht="12.75">
      <c r="A2211"/>
      <c r="B2211"/>
      <c r="C2211"/>
      <c r="D2211"/>
      <c r="E2211"/>
    </row>
    <row r="2212" spans="1:5" ht="12.75">
      <c r="A2212"/>
      <c r="B2212"/>
      <c r="C2212"/>
      <c r="D2212"/>
      <c r="E2212"/>
    </row>
    <row r="2213" spans="1:5" ht="12.75">
      <c r="A2213"/>
      <c r="B2213"/>
      <c r="C2213"/>
      <c r="D2213"/>
      <c r="E2213"/>
    </row>
    <row r="2214" spans="1:5" ht="12.75">
      <c r="A2214"/>
      <c r="B2214"/>
      <c r="C2214"/>
      <c r="D2214"/>
      <c r="E2214"/>
    </row>
    <row r="2215" spans="1:5" ht="12.75">
      <c r="A2215"/>
      <c r="B2215"/>
      <c r="C2215"/>
      <c r="D2215"/>
      <c r="E2215"/>
    </row>
    <row r="2216" spans="1:5" ht="12.75">
      <c r="A2216"/>
      <c r="B2216"/>
      <c r="C2216"/>
      <c r="D2216"/>
      <c r="E2216"/>
    </row>
    <row r="2217" spans="1:5" ht="12.75">
      <c r="A2217"/>
      <c r="B2217"/>
      <c r="C2217"/>
      <c r="D2217"/>
      <c r="E2217"/>
    </row>
    <row r="2218" spans="1:5" ht="12.75">
      <c r="A2218"/>
      <c r="B2218"/>
      <c r="C2218"/>
      <c r="D2218"/>
      <c r="E2218"/>
    </row>
    <row r="2219" spans="1:5" ht="12.75">
      <c r="A2219"/>
      <c r="B2219"/>
      <c r="C2219"/>
      <c r="D2219"/>
      <c r="E2219"/>
    </row>
    <row r="2220" spans="1:5" ht="12.75">
      <c r="A2220"/>
      <c r="B2220"/>
      <c r="C2220"/>
      <c r="D2220"/>
      <c r="E2220"/>
    </row>
    <row r="2221" spans="1:5" ht="12.75">
      <c r="A2221"/>
      <c r="B2221"/>
      <c r="C2221"/>
      <c r="D2221"/>
      <c r="E2221"/>
    </row>
    <row r="2222" spans="1:5" ht="12.75">
      <c r="A2222"/>
      <c r="B2222"/>
      <c r="C2222"/>
      <c r="D2222"/>
      <c r="E2222"/>
    </row>
    <row r="2223" spans="1:5" ht="12.75">
      <c r="A2223"/>
      <c r="B2223"/>
      <c r="C2223"/>
      <c r="D2223"/>
      <c r="E2223"/>
    </row>
    <row r="2224" spans="1:5" ht="12.75">
      <c r="A2224"/>
      <c r="B2224"/>
      <c r="C2224"/>
      <c r="D2224"/>
      <c r="E2224"/>
    </row>
    <row r="2225" spans="1:5" ht="12.75">
      <c r="A2225"/>
      <c r="B2225"/>
      <c r="C2225"/>
      <c r="D2225"/>
      <c r="E2225"/>
    </row>
    <row r="2226" spans="1:5" ht="12.75">
      <c r="A2226"/>
      <c r="B2226"/>
      <c r="C2226"/>
      <c r="D2226"/>
      <c r="E2226"/>
    </row>
    <row r="2227" spans="1:5" ht="12.75">
      <c r="A2227"/>
      <c r="B2227"/>
      <c r="C2227"/>
      <c r="D2227"/>
      <c r="E2227"/>
    </row>
    <row r="2228" spans="1:5" ht="12.75">
      <c r="A2228"/>
      <c r="B2228"/>
      <c r="C2228"/>
      <c r="D2228"/>
      <c r="E2228"/>
    </row>
    <row r="2229" spans="1:5" ht="12.75">
      <c r="A2229"/>
      <c r="B2229"/>
      <c r="C2229"/>
      <c r="D2229"/>
      <c r="E2229"/>
    </row>
    <row r="2230" spans="1:5" ht="12.75">
      <c r="A2230"/>
      <c r="B2230"/>
      <c r="C2230"/>
      <c r="D2230"/>
      <c r="E2230"/>
    </row>
    <row r="2231" spans="1:5" ht="12.75">
      <c r="A2231"/>
      <c r="B2231"/>
      <c r="C2231"/>
      <c r="D2231"/>
      <c r="E2231"/>
    </row>
    <row r="2232" spans="1:5" ht="12.75">
      <c r="A2232"/>
      <c r="B2232"/>
      <c r="C2232"/>
      <c r="D2232"/>
      <c r="E2232"/>
    </row>
    <row r="2233" spans="1:5" ht="12.75">
      <c r="A2233"/>
      <c r="B2233"/>
      <c r="C2233"/>
      <c r="D2233"/>
      <c r="E2233"/>
    </row>
    <row r="2234" spans="1:5" ht="12.75">
      <c r="A2234"/>
      <c r="B2234"/>
      <c r="C2234"/>
      <c r="D2234"/>
      <c r="E2234"/>
    </row>
    <row r="2235" spans="1:5" ht="12.75">
      <c r="A2235"/>
      <c r="B2235"/>
      <c r="C2235"/>
      <c r="D2235"/>
      <c r="E2235"/>
    </row>
    <row r="2236" spans="1:5" ht="12.75">
      <c r="A2236"/>
      <c r="B2236"/>
      <c r="C2236"/>
      <c r="D2236"/>
      <c r="E2236"/>
    </row>
    <row r="2237" spans="1:5" ht="12.75">
      <c r="A2237"/>
      <c r="B2237"/>
      <c r="C2237"/>
      <c r="D2237"/>
      <c r="E2237"/>
    </row>
    <row r="2238" spans="1:5" ht="12.75">
      <c r="A2238"/>
      <c r="B2238"/>
      <c r="C2238"/>
      <c r="D2238"/>
      <c r="E2238"/>
    </row>
    <row r="2239" spans="1:5" ht="12.75">
      <c r="A2239"/>
      <c r="B2239"/>
      <c r="C2239"/>
      <c r="D2239"/>
      <c r="E2239"/>
    </row>
    <row r="2240" spans="1:5" ht="12.75">
      <c r="A2240"/>
      <c r="B2240"/>
      <c r="C2240"/>
      <c r="D2240"/>
      <c r="E2240"/>
    </row>
    <row r="2241" spans="1:5" ht="12.75">
      <c r="A2241"/>
      <c r="B2241"/>
      <c r="C2241"/>
      <c r="D2241"/>
      <c r="E2241"/>
    </row>
    <row r="2242" spans="1:5" ht="12.75">
      <c r="A2242"/>
      <c r="B2242"/>
      <c r="C2242"/>
      <c r="D2242"/>
      <c r="E2242"/>
    </row>
    <row r="2243" spans="1:5" ht="12.75">
      <c r="A2243"/>
      <c r="B2243"/>
      <c r="C2243"/>
      <c r="D2243"/>
      <c r="E2243"/>
    </row>
    <row r="2244" spans="1:5" ht="12.75">
      <c r="A2244"/>
      <c r="B2244"/>
      <c r="C2244"/>
      <c r="D2244"/>
      <c r="E2244"/>
    </row>
    <row r="2245" spans="1:5" ht="12.75">
      <c r="A2245"/>
      <c r="B2245"/>
      <c r="C2245"/>
      <c r="D2245"/>
      <c r="E2245"/>
    </row>
    <row r="2246" spans="1:5" ht="12.75">
      <c r="A2246"/>
      <c r="B2246"/>
      <c r="C2246"/>
      <c r="D2246"/>
      <c r="E2246"/>
    </row>
    <row r="2247" spans="1:5" ht="12.75">
      <c r="A2247"/>
      <c r="B2247"/>
      <c r="C2247"/>
      <c r="D2247"/>
      <c r="E2247"/>
    </row>
    <row r="2248" spans="1:5" ht="12.75">
      <c r="A2248"/>
      <c r="B2248"/>
      <c r="C2248"/>
      <c r="D2248"/>
      <c r="E2248"/>
    </row>
    <row r="2249" spans="1:5" ht="12.75">
      <c r="A2249"/>
      <c r="B2249"/>
      <c r="C2249"/>
      <c r="D2249"/>
      <c r="E2249"/>
    </row>
    <row r="2250" spans="1:5" ht="12.75">
      <c r="A2250"/>
      <c r="B2250"/>
      <c r="C2250"/>
      <c r="D2250"/>
      <c r="E2250"/>
    </row>
    <row r="2251" spans="1:5" ht="12.75">
      <c r="A2251"/>
      <c r="B2251"/>
      <c r="C2251"/>
      <c r="D2251"/>
      <c r="E2251"/>
    </row>
    <row r="2252" spans="1:5" ht="12.75">
      <c r="A2252"/>
      <c r="B2252"/>
      <c r="C2252"/>
      <c r="D2252"/>
      <c r="E2252"/>
    </row>
    <row r="2253" spans="1:5" ht="12.75">
      <c r="A2253"/>
      <c r="B2253"/>
      <c r="C2253"/>
      <c r="D2253"/>
      <c r="E2253"/>
    </row>
    <row r="2254" spans="1:5" ht="12.75">
      <c r="A2254"/>
      <c r="B2254"/>
      <c r="C2254"/>
      <c r="D2254"/>
      <c r="E2254"/>
    </row>
    <row r="2255" spans="1:5" ht="12.75">
      <c r="A2255"/>
      <c r="B2255"/>
      <c r="C2255"/>
      <c r="D2255"/>
      <c r="E2255"/>
    </row>
    <row r="2256" spans="1:5" ht="12.75">
      <c r="A2256"/>
      <c r="B2256"/>
      <c r="C2256"/>
      <c r="D2256"/>
      <c r="E2256"/>
    </row>
    <row r="2257" spans="1:5" ht="12.75">
      <c r="A2257"/>
      <c r="B2257"/>
      <c r="C2257"/>
      <c r="D2257"/>
      <c r="E2257"/>
    </row>
    <row r="2258" spans="1:5" ht="12.75">
      <c r="A2258"/>
      <c r="B2258"/>
      <c r="C2258"/>
      <c r="D2258"/>
      <c r="E2258"/>
    </row>
    <row r="2259" spans="1:5" ht="12.75">
      <c r="A2259"/>
      <c r="B2259"/>
      <c r="C2259"/>
      <c r="D2259"/>
      <c r="E2259"/>
    </row>
    <row r="2260" spans="1:5" ht="12.75">
      <c r="A2260"/>
      <c r="B2260"/>
      <c r="C2260"/>
      <c r="D2260"/>
      <c r="E2260"/>
    </row>
    <row r="2261" spans="1:5" ht="12.75">
      <c r="A2261"/>
      <c r="B2261"/>
      <c r="C2261"/>
      <c r="D2261"/>
      <c r="E2261"/>
    </row>
    <row r="2262" spans="1:5" ht="12.75">
      <c r="A2262"/>
      <c r="B2262"/>
      <c r="C2262"/>
      <c r="D2262"/>
      <c r="E2262"/>
    </row>
    <row r="2263" spans="1:5" ht="12.75">
      <c r="A2263"/>
      <c r="B2263"/>
      <c r="C2263"/>
      <c r="D2263"/>
      <c r="E2263"/>
    </row>
    <row r="2264" spans="1:5" ht="12.75">
      <c r="A2264"/>
      <c r="B2264"/>
      <c r="C2264"/>
      <c r="D2264"/>
      <c r="E2264"/>
    </row>
    <row r="2265" spans="1:5" ht="12.75">
      <c r="A2265"/>
      <c r="B2265"/>
      <c r="C2265"/>
      <c r="D2265"/>
      <c r="E2265"/>
    </row>
    <row r="2266" spans="1:5" ht="12.75">
      <c r="A2266"/>
      <c r="B2266"/>
      <c r="C2266"/>
      <c r="D2266"/>
      <c r="E2266"/>
    </row>
    <row r="2267" spans="1:5" ht="12.75">
      <c r="A2267"/>
      <c r="B2267"/>
      <c r="C2267"/>
      <c r="D2267"/>
      <c r="E2267"/>
    </row>
    <row r="2268" spans="1:5" ht="12.75">
      <c r="A2268"/>
      <c r="B2268"/>
      <c r="C2268"/>
      <c r="D2268"/>
      <c r="E2268"/>
    </row>
    <row r="2269" spans="1:5" ht="12.75">
      <c r="A2269"/>
      <c r="B2269"/>
      <c r="C2269"/>
      <c r="D2269"/>
      <c r="E2269"/>
    </row>
    <row r="2270" spans="1:5" ht="12.75">
      <c r="A2270"/>
      <c r="B2270"/>
      <c r="C2270"/>
      <c r="D2270"/>
      <c r="E2270"/>
    </row>
    <row r="2271" spans="1:5" ht="12.75">
      <c r="A2271"/>
      <c r="B2271"/>
      <c r="C2271"/>
      <c r="D2271"/>
      <c r="E2271"/>
    </row>
    <row r="2272" spans="1:5" ht="12.75">
      <c r="A2272"/>
      <c r="B2272"/>
      <c r="C2272"/>
      <c r="D2272"/>
      <c r="E2272"/>
    </row>
    <row r="2273" spans="1:5" ht="12.75">
      <c r="A2273"/>
      <c r="B2273"/>
      <c r="C2273"/>
      <c r="D2273"/>
      <c r="E2273"/>
    </row>
    <row r="2274" spans="1:5" ht="12.75">
      <c r="A2274"/>
      <c r="B2274"/>
      <c r="C2274"/>
      <c r="D2274"/>
      <c r="E2274"/>
    </row>
    <row r="2275" spans="1:5" ht="12.75">
      <c r="A2275"/>
      <c r="B2275"/>
      <c r="C2275"/>
      <c r="D2275"/>
      <c r="E2275"/>
    </row>
    <row r="2276" spans="1:5" ht="12.75">
      <c r="A2276"/>
      <c r="B2276"/>
      <c r="C2276"/>
      <c r="D2276"/>
      <c r="E2276"/>
    </row>
    <row r="2277" spans="1:5" ht="12.75">
      <c r="A2277"/>
      <c r="B2277"/>
      <c r="C2277"/>
      <c r="D2277"/>
      <c r="E2277"/>
    </row>
    <row r="2278" spans="1:5" ht="12.75">
      <c r="A2278"/>
      <c r="B2278"/>
      <c r="C2278"/>
      <c r="D2278"/>
      <c r="E2278"/>
    </row>
    <row r="2279" spans="1:5" ht="12.75">
      <c r="A2279"/>
      <c r="B2279"/>
      <c r="C2279"/>
      <c r="D2279"/>
      <c r="E2279"/>
    </row>
    <row r="2280" spans="1:5" ht="12.75">
      <c r="A2280"/>
      <c r="B2280"/>
      <c r="C2280"/>
      <c r="D2280"/>
      <c r="E2280"/>
    </row>
    <row r="2281" spans="1:5" ht="12.75">
      <c r="A2281"/>
      <c r="B2281"/>
      <c r="C2281"/>
      <c r="D2281"/>
      <c r="E2281"/>
    </row>
    <row r="2282" spans="1:5" ht="12.75">
      <c r="A2282"/>
      <c r="B2282"/>
      <c r="C2282"/>
      <c r="D2282"/>
      <c r="E2282"/>
    </row>
    <row r="2283" spans="1:5" ht="12.75">
      <c r="A2283"/>
      <c r="B2283"/>
      <c r="C2283"/>
      <c r="D2283"/>
      <c r="E2283"/>
    </row>
    <row r="2284" spans="1:5" ht="12.75">
      <c r="A2284"/>
      <c r="B2284"/>
      <c r="C2284"/>
      <c r="D2284"/>
      <c r="E2284"/>
    </row>
    <row r="2285" spans="1:5" ht="12.75">
      <c r="A2285"/>
      <c r="B2285"/>
      <c r="C2285"/>
      <c r="D2285"/>
      <c r="E2285"/>
    </row>
    <row r="2286" spans="1:5" ht="12.75">
      <c r="A2286"/>
      <c r="B2286"/>
      <c r="C2286"/>
      <c r="D2286"/>
      <c r="E2286"/>
    </row>
    <row r="2287" spans="1:5" ht="12.75">
      <c r="A2287"/>
      <c r="B2287"/>
      <c r="C2287"/>
      <c r="D2287"/>
      <c r="E2287"/>
    </row>
    <row r="2288" spans="1:5" ht="12.75">
      <c r="A2288"/>
      <c r="B2288"/>
      <c r="C2288"/>
      <c r="D2288"/>
      <c r="E2288"/>
    </row>
    <row r="2289" spans="1:5" ht="12.75">
      <c r="A2289"/>
      <c r="B2289"/>
      <c r="C2289"/>
      <c r="D2289"/>
      <c r="E2289"/>
    </row>
    <row r="2290" spans="1:5" ht="12.75">
      <c r="A2290"/>
      <c r="B2290"/>
      <c r="C2290"/>
      <c r="D2290"/>
      <c r="E2290"/>
    </row>
    <row r="2291" spans="1:5" ht="12.75">
      <c r="A2291"/>
      <c r="B2291"/>
      <c r="C2291"/>
      <c r="D2291"/>
      <c r="E2291"/>
    </row>
    <row r="2292" spans="1:5" ht="12.75">
      <c r="A2292"/>
      <c r="B2292"/>
      <c r="C2292"/>
      <c r="D2292"/>
      <c r="E2292"/>
    </row>
    <row r="2293" spans="1:5" ht="12.75">
      <c r="A2293"/>
      <c r="B2293"/>
      <c r="C2293"/>
      <c r="D2293"/>
      <c r="E2293"/>
    </row>
    <row r="2294" spans="1:5" ht="12.75">
      <c r="A2294"/>
      <c r="B2294"/>
      <c r="C2294"/>
      <c r="D2294"/>
      <c r="E2294"/>
    </row>
    <row r="2295" spans="1:5" ht="12.75">
      <c r="A2295"/>
      <c r="B2295"/>
      <c r="C2295"/>
      <c r="D2295"/>
      <c r="E2295"/>
    </row>
    <row r="2296" spans="1:5" ht="12.75">
      <c r="A2296"/>
      <c r="B2296"/>
      <c r="C2296"/>
      <c r="D2296"/>
      <c r="E2296"/>
    </row>
    <row r="2297" spans="1:5" ht="12.75">
      <c r="A2297"/>
      <c r="B2297"/>
      <c r="C2297"/>
      <c r="D2297"/>
      <c r="E2297"/>
    </row>
    <row r="2298" spans="1:5" ht="12.75">
      <c r="A2298"/>
      <c r="B2298"/>
      <c r="C2298"/>
      <c r="D2298"/>
      <c r="E2298"/>
    </row>
    <row r="2299" spans="1:5" ht="12.75">
      <c r="A2299"/>
      <c r="B2299"/>
      <c r="C2299"/>
      <c r="D2299"/>
      <c r="E2299"/>
    </row>
    <row r="2300" spans="1:5" ht="12.75">
      <c r="A2300"/>
      <c r="B2300"/>
      <c r="C2300"/>
      <c r="D2300"/>
      <c r="E2300"/>
    </row>
    <row r="2301" spans="1:5" ht="12.75">
      <c r="A2301"/>
      <c r="B2301"/>
      <c r="C2301"/>
      <c r="D2301"/>
      <c r="E2301"/>
    </row>
    <row r="2302" spans="1:5" ht="12.75">
      <c r="A2302"/>
      <c r="B2302"/>
      <c r="C2302"/>
      <c r="D2302"/>
      <c r="E2302"/>
    </row>
    <row r="2303" spans="1:5" ht="12.75">
      <c r="A2303"/>
      <c r="B2303"/>
      <c r="C2303"/>
      <c r="D2303"/>
      <c r="E2303"/>
    </row>
    <row r="2304" spans="1:5" ht="12.75">
      <c r="A2304"/>
      <c r="B2304"/>
      <c r="C2304"/>
      <c r="D2304"/>
      <c r="E2304"/>
    </row>
    <row r="2305" spans="1:5" ht="12.75">
      <c r="A2305"/>
      <c r="B2305"/>
      <c r="C2305"/>
      <c r="D2305"/>
      <c r="E2305"/>
    </row>
    <row r="2306" spans="1:5" ht="12.75">
      <c r="A2306"/>
      <c r="B2306"/>
      <c r="C2306"/>
      <c r="D2306"/>
      <c r="E2306"/>
    </row>
    <row r="2307" spans="1:5" ht="12.75">
      <c r="A2307"/>
      <c r="B2307"/>
      <c r="C2307"/>
      <c r="D2307"/>
      <c r="E2307"/>
    </row>
    <row r="2308" spans="1:5" ht="12.75">
      <c r="A2308"/>
      <c r="B2308"/>
      <c r="C2308"/>
      <c r="D2308"/>
      <c r="E2308"/>
    </row>
    <row r="2309" spans="1:5" ht="12.75">
      <c r="A2309"/>
      <c r="B2309"/>
      <c r="C2309"/>
      <c r="D2309"/>
      <c r="E2309"/>
    </row>
    <row r="2310" spans="1:5" ht="12.75">
      <c r="A2310"/>
      <c r="B2310"/>
      <c r="C2310"/>
      <c r="D2310"/>
      <c r="E2310"/>
    </row>
    <row r="2311" spans="1:5" ht="12.75">
      <c r="A2311"/>
      <c r="B2311"/>
      <c r="C2311"/>
      <c r="D2311"/>
      <c r="E2311"/>
    </row>
    <row r="2312" spans="1:5" ht="12.75">
      <c r="A2312"/>
      <c r="B2312"/>
      <c r="C2312"/>
      <c r="D2312"/>
      <c r="E2312"/>
    </row>
    <row r="2313" spans="1:5" ht="12.75">
      <c r="A2313"/>
      <c r="B2313"/>
      <c r="C2313"/>
      <c r="D2313"/>
      <c r="E2313"/>
    </row>
    <row r="2314" spans="1:5" ht="12.75">
      <c r="A2314"/>
      <c r="B2314"/>
      <c r="C2314"/>
      <c r="D2314"/>
      <c r="E2314"/>
    </row>
    <row r="2315" spans="1:5" ht="12.75">
      <c r="A2315"/>
      <c r="B2315"/>
      <c r="C2315"/>
      <c r="D2315"/>
      <c r="E2315"/>
    </row>
    <row r="2316" spans="1:5" ht="12.75">
      <c r="A2316"/>
      <c r="B2316"/>
      <c r="C2316"/>
      <c r="D2316"/>
      <c r="E2316"/>
    </row>
    <row r="2317" spans="1:5" ht="12.75">
      <c r="A2317"/>
      <c r="B2317"/>
      <c r="C2317"/>
      <c r="D2317"/>
      <c r="E2317"/>
    </row>
    <row r="2318" spans="1:5" ht="12.75">
      <c r="A2318"/>
      <c r="B2318"/>
      <c r="C2318"/>
      <c r="D2318"/>
      <c r="E2318"/>
    </row>
    <row r="2319" spans="1:5" ht="12.75">
      <c r="A2319"/>
      <c r="B2319"/>
      <c r="C2319"/>
      <c r="D2319"/>
      <c r="E2319"/>
    </row>
    <row r="2320" spans="1:5" ht="12.75">
      <c r="A2320"/>
      <c r="B2320"/>
      <c r="C2320"/>
      <c r="D2320"/>
      <c r="E2320"/>
    </row>
    <row r="2321" spans="1:5" ht="12.75">
      <c r="A2321"/>
      <c r="B2321"/>
      <c r="C2321"/>
      <c r="D2321"/>
      <c r="E2321"/>
    </row>
    <row r="2322" spans="1:5" ht="12.75">
      <c r="A2322"/>
      <c r="B2322"/>
      <c r="C2322"/>
      <c r="D2322"/>
      <c r="E2322"/>
    </row>
    <row r="2323" spans="1:5" ht="12.75">
      <c r="A2323"/>
      <c r="B2323"/>
      <c r="C2323"/>
      <c r="D2323"/>
      <c r="E2323"/>
    </row>
    <row r="2324" spans="1:5" ht="12.75">
      <c r="A2324"/>
      <c r="B2324"/>
      <c r="C2324"/>
      <c r="D2324"/>
      <c r="E2324"/>
    </row>
    <row r="2325" spans="1:5" ht="12.75">
      <c r="A2325"/>
      <c r="B2325"/>
      <c r="C2325"/>
      <c r="D2325"/>
      <c r="E2325"/>
    </row>
    <row r="2326" spans="1:5" ht="12.75">
      <c r="A2326"/>
      <c r="B2326"/>
      <c r="C2326"/>
      <c r="D2326"/>
      <c r="E2326"/>
    </row>
    <row r="2327" spans="1:5" ht="12.75">
      <c r="A2327"/>
      <c r="B2327"/>
      <c r="C2327"/>
      <c r="D2327"/>
      <c r="E2327"/>
    </row>
    <row r="2328" spans="1:5" ht="12.75">
      <c r="A2328"/>
      <c r="B2328"/>
      <c r="C2328"/>
      <c r="D2328"/>
      <c r="E2328"/>
    </row>
    <row r="2329" spans="1:5" ht="12.75">
      <c r="A2329"/>
      <c r="B2329"/>
      <c r="C2329"/>
      <c r="D2329"/>
      <c r="E2329"/>
    </row>
    <row r="2330" spans="1:5" ht="12.75">
      <c r="A2330"/>
      <c r="B2330"/>
      <c r="C2330"/>
      <c r="D2330"/>
      <c r="E2330"/>
    </row>
    <row r="2331" spans="1:5" ht="12.75">
      <c r="A2331"/>
      <c r="B2331"/>
      <c r="C2331"/>
      <c r="D2331"/>
      <c r="E2331"/>
    </row>
    <row r="2332" spans="1:5" ht="12.75">
      <c r="A2332"/>
      <c r="B2332"/>
      <c r="C2332"/>
      <c r="D2332"/>
      <c r="E2332"/>
    </row>
    <row r="2333" spans="1:5" ht="12.75">
      <c r="A2333"/>
      <c r="B2333"/>
      <c r="C2333"/>
      <c r="D2333"/>
      <c r="E2333"/>
    </row>
    <row r="2334" spans="1:5" ht="12.75">
      <c r="A2334"/>
      <c r="B2334"/>
      <c r="C2334"/>
      <c r="D2334"/>
      <c r="E2334"/>
    </row>
    <row r="2335" spans="1:5" ht="12.75">
      <c r="A2335"/>
      <c r="B2335"/>
      <c r="C2335"/>
      <c r="D2335"/>
      <c r="E2335"/>
    </row>
    <row r="2336" spans="1:5" ht="12.75">
      <c r="A2336"/>
      <c r="B2336"/>
      <c r="C2336"/>
      <c r="D2336"/>
      <c r="E2336"/>
    </row>
    <row r="2337" spans="1:5" ht="12.75">
      <c r="A2337"/>
      <c r="B2337"/>
      <c r="C2337"/>
      <c r="D2337"/>
      <c r="E2337"/>
    </row>
    <row r="2338" spans="1:5" ht="12.75">
      <c r="A2338"/>
      <c r="B2338"/>
      <c r="C2338"/>
      <c r="D2338"/>
      <c r="E2338"/>
    </row>
    <row r="2339" spans="1:5" ht="12.75">
      <c r="A2339"/>
      <c r="B2339"/>
      <c r="C2339"/>
      <c r="D2339"/>
      <c r="E2339"/>
    </row>
    <row r="2340" spans="1:5" ht="12.75">
      <c r="A2340"/>
      <c r="B2340"/>
      <c r="C2340"/>
      <c r="D2340"/>
      <c r="E2340"/>
    </row>
    <row r="2341" spans="1:5" ht="12.75">
      <c r="A2341"/>
      <c r="B2341"/>
      <c r="C2341"/>
      <c r="D2341"/>
      <c r="E2341"/>
    </row>
    <row r="2342" spans="1:5" ht="12.75">
      <c r="A2342"/>
      <c r="B2342"/>
      <c r="C2342"/>
      <c r="D2342"/>
      <c r="E2342"/>
    </row>
    <row r="2343" spans="1:5" ht="12.75">
      <c r="A2343"/>
      <c r="B2343"/>
      <c r="C2343"/>
      <c r="D2343"/>
      <c r="E2343"/>
    </row>
    <row r="2344" spans="1:5" ht="12.75">
      <c r="A2344"/>
      <c r="B2344"/>
      <c r="C2344"/>
      <c r="D2344"/>
      <c r="E2344"/>
    </row>
    <row r="2345" spans="1:5" ht="12.75">
      <c r="A2345"/>
      <c r="B2345"/>
      <c r="C2345"/>
      <c r="D2345"/>
      <c r="E2345"/>
    </row>
    <row r="2346" spans="1:5" ht="12.75">
      <c r="A2346"/>
      <c r="B2346"/>
      <c r="C2346"/>
      <c r="D2346"/>
      <c r="E2346"/>
    </row>
    <row r="2347" spans="1:5" ht="12.75">
      <c r="A2347"/>
      <c r="B2347"/>
      <c r="C2347"/>
      <c r="D2347"/>
      <c r="E2347"/>
    </row>
    <row r="2348" spans="1:5" ht="12.75">
      <c r="A2348"/>
      <c r="B2348"/>
      <c r="C2348"/>
      <c r="D2348"/>
      <c r="E2348"/>
    </row>
    <row r="2349" spans="1:5" ht="12.75">
      <c r="A2349"/>
      <c r="B2349"/>
      <c r="C2349"/>
      <c r="D2349"/>
      <c r="E2349"/>
    </row>
    <row r="2350" spans="1:5" ht="12.75">
      <c r="A2350"/>
      <c r="B2350"/>
      <c r="C2350"/>
      <c r="D2350"/>
      <c r="E2350"/>
    </row>
    <row r="2351" spans="1:5" ht="12.75">
      <c r="A2351"/>
      <c r="B2351"/>
      <c r="C2351"/>
      <c r="D2351"/>
      <c r="E2351"/>
    </row>
    <row r="2352" spans="1:5" ht="12.75">
      <c r="A2352"/>
      <c r="B2352"/>
      <c r="C2352"/>
      <c r="D2352"/>
      <c r="E2352"/>
    </row>
    <row r="2353" spans="1:5" ht="12.75">
      <c r="A2353"/>
      <c r="B2353"/>
      <c r="C2353"/>
      <c r="D2353"/>
      <c r="E2353"/>
    </row>
    <row r="2354" spans="1:5" ht="12.75">
      <c r="A2354"/>
      <c r="B2354"/>
      <c r="C2354"/>
      <c r="D2354"/>
      <c r="E2354"/>
    </row>
    <row r="2355" spans="1:5" ht="12.75">
      <c r="A2355"/>
      <c r="B2355"/>
      <c r="C2355"/>
      <c r="D2355"/>
      <c r="E2355"/>
    </row>
    <row r="2356" spans="1:5" ht="12.75">
      <c r="A2356"/>
      <c r="B2356"/>
      <c r="C2356"/>
      <c r="D2356"/>
      <c r="E2356"/>
    </row>
    <row r="2357" spans="1:5" ht="12.75">
      <c r="A2357"/>
      <c r="B2357"/>
      <c r="C2357"/>
      <c r="D2357"/>
      <c r="E2357"/>
    </row>
    <row r="2358" spans="1:5" ht="12.75">
      <c r="A2358"/>
      <c r="B2358"/>
      <c r="C2358"/>
      <c r="D2358"/>
      <c r="E2358"/>
    </row>
    <row r="2359" spans="1:5" ht="12.75">
      <c r="A2359"/>
      <c r="B2359"/>
      <c r="C2359"/>
      <c r="D2359"/>
      <c r="E2359"/>
    </row>
    <row r="2360" spans="1:5" ht="12.75">
      <c r="A2360"/>
      <c r="B2360"/>
      <c r="C2360"/>
      <c r="D2360"/>
      <c r="E2360"/>
    </row>
    <row r="2361" spans="1:5" ht="12.75">
      <c r="A2361"/>
      <c r="B2361"/>
      <c r="C2361"/>
      <c r="D2361"/>
      <c r="E2361"/>
    </row>
    <row r="2362" spans="1:5" ht="12.75">
      <c r="A2362"/>
      <c r="B2362"/>
      <c r="C2362"/>
      <c r="D2362"/>
      <c r="E2362"/>
    </row>
    <row r="2363" spans="1:5" ht="12.75">
      <c r="A2363"/>
      <c r="B2363"/>
      <c r="C2363"/>
      <c r="D2363"/>
      <c r="E2363"/>
    </row>
    <row r="2364" spans="1:5" ht="12.75">
      <c r="A2364"/>
      <c r="B2364"/>
      <c r="C2364"/>
      <c r="D2364"/>
      <c r="E2364"/>
    </row>
    <row r="2365" spans="1:5" ht="12.75">
      <c r="A2365"/>
      <c r="B2365"/>
      <c r="C2365"/>
      <c r="D2365"/>
      <c r="E2365"/>
    </row>
    <row r="2366" spans="1:5" ht="12.75">
      <c r="A2366"/>
      <c r="B2366"/>
      <c r="C2366"/>
      <c r="D2366"/>
      <c r="E2366"/>
    </row>
    <row r="2367" spans="1:5" ht="12.75">
      <c r="A2367"/>
      <c r="B2367"/>
      <c r="C2367"/>
      <c r="D2367"/>
      <c r="E2367"/>
    </row>
    <row r="2368" spans="1:5" ht="12.75">
      <c r="A2368"/>
      <c r="B2368"/>
      <c r="C2368"/>
      <c r="D2368"/>
      <c r="E2368"/>
    </row>
    <row r="2369" spans="1:5" ht="12.75">
      <c r="A2369"/>
      <c r="B2369"/>
      <c r="C2369"/>
      <c r="D2369"/>
      <c r="E2369"/>
    </row>
    <row r="2370" spans="1:5" ht="12.75">
      <c r="A2370"/>
      <c r="B2370"/>
      <c r="C2370"/>
      <c r="D2370"/>
      <c r="E2370"/>
    </row>
    <row r="2371" spans="1:5" ht="12.75">
      <c r="A2371"/>
      <c r="B2371"/>
      <c r="C2371"/>
      <c r="D2371"/>
      <c r="E2371"/>
    </row>
    <row r="2372" spans="1:5" ht="12.75">
      <c r="A2372"/>
      <c r="B2372"/>
      <c r="C2372"/>
      <c r="D2372"/>
      <c r="E2372"/>
    </row>
    <row r="2373" spans="1:5" ht="12.75">
      <c r="A2373"/>
      <c r="B2373"/>
      <c r="C2373"/>
      <c r="D2373"/>
      <c r="E2373"/>
    </row>
    <row r="2374" spans="1:5" ht="12.75">
      <c r="A2374"/>
      <c r="B2374"/>
      <c r="C2374"/>
      <c r="D2374"/>
      <c r="E2374"/>
    </row>
    <row r="2375" spans="1:5" ht="12.75">
      <c r="A2375"/>
      <c r="B2375"/>
      <c r="C2375"/>
      <c r="D2375"/>
      <c r="E2375"/>
    </row>
    <row r="2376" spans="1:5" ht="12.75">
      <c r="A2376"/>
      <c r="B2376"/>
      <c r="C2376"/>
      <c r="D2376"/>
      <c r="E2376"/>
    </row>
    <row r="2377" spans="1:5" ht="12.75">
      <c r="A2377"/>
      <c r="B2377"/>
      <c r="C2377"/>
      <c r="D2377"/>
      <c r="E2377"/>
    </row>
    <row r="2378" spans="1:5" ht="12.75">
      <c r="A2378"/>
      <c r="B2378"/>
      <c r="C2378"/>
      <c r="D2378"/>
      <c r="E2378"/>
    </row>
    <row r="2379" spans="1:5" ht="12.75">
      <c r="A2379"/>
      <c r="B2379"/>
      <c r="C2379"/>
      <c r="D2379"/>
      <c r="E2379"/>
    </row>
    <row r="2380" spans="1:5" ht="12.75">
      <c r="A2380"/>
      <c r="B2380"/>
      <c r="C2380"/>
      <c r="D2380"/>
      <c r="E2380"/>
    </row>
    <row r="2381" spans="1:5" ht="12.75">
      <c r="A2381"/>
      <c r="B2381"/>
      <c r="C2381"/>
      <c r="D2381"/>
      <c r="E2381"/>
    </row>
    <row r="2382" spans="1:5" ht="12.75">
      <c r="A2382"/>
      <c r="B2382"/>
      <c r="C2382"/>
      <c r="D2382"/>
      <c r="E2382"/>
    </row>
    <row r="2383" spans="1:5" ht="12.75">
      <c r="A2383"/>
      <c r="B2383"/>
      <c r="C2383"/>
      <c r="D2383"/>
      <c r="E2383"/>
    </row>
    <row r="2384" spans="1:5" ht="12.75">
      <c r="A2384"/>
      <c r="B2384"/>
      <c r="C2384"/>
      <c r="D2384"/>
      <c r="E2384"/>
    </row>
    <row r="2385" spans="1:5" ht="12.75">
      <c r="A2385"/>
      <c r="B2385"/>
      <c r="C2385"/>
      <c r="D2385"/>
      <c r="E2385"/>
    </row>
    <row r="2386" spans="1:5" ht="12.75">
      <c r="A2386"/>
      <c r="B2386"/>
      <c r="C2386"/>
      <c r="D2386"/>
      <c r="E2386"/>
    </row>
    <row r="2387" spans="1:5" ht="12.75">
      <c r="A2387"/>
      <c r="B2387"/>
      <c r="C2387"/>
      <c r="D2387"/>
      <c r="E2387"/>
    </row>
    <row r="2388" spans="1:5" ht="12.75">
      <c r="A2388"/>
      <c r="B2388"/>
      <c r="C2388"/>
      <c r="D2388"/>
      <c r="E2388"/>
    </row>
    <row r="2389" spans="1:5" ht="12.75">
      <c r="A2389"/>
      <c r="B2389"/>
      <c r="C2389"/>
      <c r="D2389"/>
      <c r="E2389"/>
    </row>
    <row r="2390" spans="1:5" ht="12.75">
      <c r="A2390"/>
      <c r="B2390"/>
      <c r="C2390"/>
      <c r="D2390"/>
      <c r="E2390"/>
    </row>
    <row r="2391" spans="1:5" ht="12.75">
      <c r="A2391"/>
      <c r="B2391"/>
      <c r="C2391"/>
      <c r="D2391"/>
      <c r="E2391"/>
    </row>
    <row r="2392" spans="1:5" ht="12.75">
      <c r="A2392"/>
      <c r="B2392"/>
      <c r="C2392"/>
      <c r="D2392"/>
      <c r="E2392"/>
    </row>
    <row r="2393" spans="1:5" ht="12.75">
      <c r="A2393"/>
      <c r="B2393"/>
      <c r="C2393"/>
      <c r="D2393"/>
      <c r="E2393"/>
    </row>
    <row r="2394" spans="1:5" ht="12.75">
      <c r="A2394"/>
      <c r="B2394"/>
      <c r="C2394"/>
      <c r="D2394"/>
      <c r="E2394"/>
    </row>
    <row r="2395" spans="1:5" ht="12.75">
      <c r="A2395"/>
      <c r="B2395"/>
      <c r="C2395"/>
      <c r="D2395"/>
      <c r="E2395"/>
    </row>
    <row r="2396" spans="1:5" ht="12.75">
      <c r="A2396"/>
      <c r="B2396"/>
      <c r="C2396"/>
      <c r="D2396"/>
      <c r="E2396"/>
    </row>
    <row r="2397" spans="1:5" ht="12.75">
      <c r="A2397"/>
      <c r="B2397"/>
      <c r="C2397"/>
      <c r="D2397"/>
      <c r="E2397"/>
    </row>
    <row r="2398" spans="1:5" ht="12.75">
      <c r="A2398"/>
      <c r="B2398"/>
      <c r="C2398"/>
      <c r="D2398"/>
      <c r="E2398"/>
    </row>
    <row r="2399" spans="1:5" ht="12.75">
      <c r="A2399"/>
      <c r="B2399"/>
      <c r="C2399"/>
      <c r="D2399"/>
      <c r="E2399"/>
    </row>
    <row r="2400" spans="1:5" ht="12.75">
      <c r="A2400"/>
      <c r="B2400"/>
      <c r="C2400"/>
      <c r="D2400"/>
      <c r="E2400"/>
    </row>
    <row r="2401" spans="1:5" ht="12.75">
      <c r="A2401"/>
      <c r="B2401"/>
      <c r="C2401"/>
      <c r="D2401"/>
      <c r="E2401"/>
    </row>
    <row r="2402" spans="1:5" ht="12.75">
      <c r="A2402"/>
      <c r="B2402"/>
      <c r="C2402"/>
      <c r="D2402"/>
      <c r="E2402"/>
    </row>
    <row r="2403" spans="1:5" ht="12.75">
      <c r="A2403"/>
      <c r="B2403"/>
      <c r="C2403"/>
      <c r="D2403"/>
      <c r="E2403"/>
    </row>
    <row r="2404" spans="1:5" ht="12.75">
      <c r="A2404"/>
      <c r="B2404"/>
      <c r="C2404"/>
      <c r="D2404"/>
      <c r="E2404"/>
    </row>
    <row r="2405" spans="1:5" ht="12.75">
      <c r="A2405"/>
      <c r="B2405"/>
      <c r="C2405"/>
      <c r="D2405"/>
      <c r="E2405"/>
    </row>
    <row r="2406" spans="1:5" ht="12.75">
      <c r="A2406"/>
      <c r="B2406"/>
      <c r="C2406"/>
      <c r="D2406"/>
      <c r="E2406"/>
    </row>
    <row r="2407" spans="1:5" ht="12.75">
      <c r="A2407"/>
      <c r="B2407"/>
      <c r="C2407"/>
      <c r="D2407"/>
      <c r="E2407"/>
    </row>
    <row r="2408" spans="1:5" ht="12.75">
      <c r="A2408"/>
      <c r="B2408"/>
      <c r="C2408"/>
      <c r="D2408"/>
      <c r="E2408"/>
    </row>
    <row r="2409" spans="1:5" ht="12.75">
      <c r="A2409"/>
      <c r="B2409"/>
      <c r="C2409"/>
      <c r="D2409"/>
      <c r="E2409"/>
    </row>
    <row r="2410" spans="1:5" ht="12.75">
      <c r="A2410"/>
      <c r="B2410"/>
      <c r="C2410"/>
      <c r="D2410"/>
      <c r="E2410"/>
    </row>
    <row r="2411" spans="1:5" ht="12.75">
      <c r="A2411"/>
      <c r="B2411"/>
      <c r="C2411"/>
      <c r="D2411"/>
      <c r="E2411"/>
    </row>
    <row r="2412" spans="1:5" ht="12.75">
      <c r="A2412"/>
      <c r="B2412"/>
      <c r="C2412"/>
      <c r="D2412"/>
      <c r="E2412"/>
    </row>
    <row r="2413" spans="1:5" ht="12.75">
      <c r="A2413"/>
      <c r="B2413"/>
      <c r="C2413"/>
      <c r="D2413"/>
      <c r="E2413"/>
    </row>
    <row r="2414" spans="1:5" ht="12.75">
      <c r="A2414"/>
      <c r="B2414"/>
      <c r="C2414"/>
      <c r="D2414"/>
      <c r="E2414"/>
    </row>
    <row r="2415" spans="1:5" ht="12.75">
      <c r="A2415"/>
      <c r="B2415"/>
      <c r="C2415"/>
      <c r="D2415"/>
      <c r="E2415"/>
    </row>
    <row r="2416" spans="1:5" ht="12.75">
      <c r="A2416"/>
      <c r="B2416"/>
      <c r="C2416"/>
      <c r="D2416"/>
      <c r="E2416"/>
    </row>
    <row r="2417" spans="1:5" ht="12.75">
      <c r="A2417"/>
      <c r="B2417"/>
      <c r="C2417"/>
      <c r="D2417"/>
      <c r="E2417"/>
    </row>
    <row r="2418" spans="1:5" ht="12.75">
      <c r="A2418"/>
      <c r="B2418"/>
      <c r="C2418"/>
      <c r="D2418"/>
      <c r="E2418"/>
    </row>
    <row r="2419" spans="1:5" ht="12.75">
      <c r="A2419"/>
      <c r="B2419"/>
      <c r="C2419"/>
      <c r="D2419"/>
      <c r="E2419"/>
    </row>
    <row r="2420" spans="1:5" ht="12.75">
      <c r="A2420"/>
      <c r="B2420"/>
      <c r="C2420"/>
      <c r="D2420"/>
      <c r="E2420"/>
    </row>
    <row r="2421" spans="1:5" ht="12.75">
      <c r="A2421"/>
      <c r="B2421"/>
      <c r="C2421"/>
      <c r="D2421"/>
      <c r="E2421"/>
    </row>
    <row r="2422" spans="1:5" ht="12.75">
      <c r="A2422"/>
      <c r="B2422"/>
      <c r="C2422"/>
      <c r="D2422"/>
      <c r="E2422"/>
    </row>
    <row r="2423" spans="1:5" ht="12.75">
      <c r="A2423"/>
      <c r="B2423"/>
      <c r="C2423"/>
      <c r="D2423"/>
      <c r="E2423"/>
    </row>
    <row r="2424" spans="1:5" ht="12.75">
      <c r="A2424"/>
      <c r="B2424"/>
      <c r="C2424"/>
      <c r="D2424"/>
      <c r="E2424"/>
    </row>
    <row r="2425" spans="1:5" ht="12.75">
      <c r="A2425"/>
      <c r="B2425"/>
      <c r="C2425"/>
      <c r="D2425"/>
      <c r="E2425"/>
    </row>
    <row r="2426" spans="1:5" ht="12.75">
      <c r="A2426"/>
      <c r="B2426"/>
      <c r="C2426"/>
      <c r="D2426"/>
      <c r="E2426"/>
    </row>
    <row r="2427" spans="1:5" ht="12.75">
      <c r="A2427"/>
      <c r="B2427"/>
      <c r="C2427"/>
      <c r="D2427"/>
      <c r="E2427"/>
    </row>
    <row r="2428" spans="1:5" ht="12.75">
      <c r="A2428"/>
      <c r="B2428"/>
      <c r="C2428"/>
      <c r="D2428"/>
      <c r="E2428"/>
    </row>
    <row r="2429" spans="1:5" ht="12.75">
      <c r="A2429"/>
      <c r="B2429"/>
      <c r="C2429"/>
      <c r="D2429"/>
      <c r="E2429"/>
    </row>
    <row r="2430" spans="1:5" ht="12.75">
      <c r="A2430"/>
      <c r="B2430"/>
      <c r="C2430"/>
      <c r="D2430"/>
      <c r="E2430"/>
    </row>
    <row r="2431" spans="1:5" ht="12.75">
      <c r="A2431"/>
      <c r="B2431"/>
      <c r="C2431"/>
      <c r="D2431"/>
      <c r="E2431"/>
    </row>
    <row r="2432" spans="1:5" ht="12.75">
      <c r="A2432"/>
      <c r="B2432"/>
      <c r="C2432"/>
      <c r="D2432"/>
      <c r="E2432"/>
    </row>
    <row r="2433" spans="1:5" ht="12.75">
      <c r="A2433"/>
      <c r="B2433"/>
      <c r="C2433"/>
      <c r="D2433"/>
      <c r="E2433"/>
    </row>
    <row r="2434" spans="1:5" ht="12.75">
      <c r="A2434"/>
      <c r="B2434"/>
      <c r="C2434"/>
      <c r="D2434"/>
      <c r="E2434"/>
    </row>
    <row r="2435" spans="1:5" ht="12.75">
      <c r="A2435"/>
      <c r="B2435"/>
      <c r="C2435"/>
      <c r="D2435"/>
      <c r="E2435"/>
    </row>
    <row r="2436" spans="1:5" ht="12.75">
      <c r="A2436"/>
      <c r="B2436"/>
      <c r="C2436"/>
      <c r="D2436"/>
      <c r="E2436"/>
    </row>
    <row r="2437" spans="1:5" ht="12.75">
      <c r="A2437"/>
      <c r="B2437"/>
      <c r="C2437"/>
      <c r="D2437"/>
      <c r="E2437"/>
    </row>
    <row r="2438" spans="1:5" ht="12.75">
      <c r="A2438"/>
      <c r="B2438"/>
      <c r="C2438"/>
      <c r="D2438"/>
      <c r="E2438"/>
    </row>
    <row r="2439" spans="1:5" ht="12.75">
      <c r="A2439"/>
      <c r="B2439"/>
      <c r="C2439"/>
      <c r="D2439"/>
      <c r="E2439"/>
    </row>
    <row r="2440" spans="1:5" ht="12.75">
      <c r="A2440"/>
      <c r="B2440"/>
      <c r="C2440"/>
      <c r="D2440"/>
      <c r="E2440"/>
    </row>
    <row r="2441" spans="1:5" ht="12.75">
      <c r="A2441"/>
      <c r="B2441"/>
      <c r="C2441"/>
      <c r="D2441"/>
      <c r="E2441"/>
    </row>
    <row r="2442" spans="1:5" ht="12.75">
      <c r="A2442"/>
      <c r="B2442"/>
      <c r="C2442"/>
      <c r="D2442"/>
      <c r="E2442"/>
    </row>
    <row r="2443" spans="1:5" ht="12.75">
      <c r="A2443"/>
      <c r="B2443"/>
      <c r="C2443"/>
      <c r="D2443"/>
      <c r="E2443"/>
    </row>
    <row r="2444" spans="1:5" ht="12.75">
      <c r="A2444"/>
      <c r="B2444"/>
      <c r="C2444"/>
      <c r="D2444"/>
      <c r="E2444"/>
    </row>
    <row r="2445" spans="1:5" ht="12.75">
      <c r="A2445"/>
      <c r="B2445"/>
      <c r="C2445"/>
      <c r="D2445"/>
      <c r="E2445"/>
    </row>
    <row r="2446" spans="1:5" ht="12.75">
      <c r="A2446"/>
      <c r="B2446"/>
      <c r="C2446"/>
      <c r="D2446"/>
      <c r="E2446"/>
    </row>
    <row r="2447" spans="1:5" ht="12.75">
      <c r="A2447"/>
      <c r="B2447"/>
      <c r="C2447"/>
      <c r="D2447"/>
      <c r="E2447"/>
    </row>
    <row r="2448" spans="1:5" ht="12.75">
      <c r="A2448"/>
      <c r="B2448"/>
      <c r="C2448"/>
      <c r="D2448"/>
      <c r="E2448"/>
    </row>
    <row r="2449" spans="1:5" ht="12.75">
      <c r="A2449"/>
      <c r="B2449"/>
      <c r="C2449"/>
      <c r="D2449"/>
      <c r="E2449"/>
    </row>
    <row r="2450" spans="1:5" ht="12.75">
      <c r="A2450"/>
      <c r="B2450"/>
      <c r="C2450"/>
      <c r="D2450"/>
      <c r="E2450"/>
    </row>
    <row r="2451" spans="1:5" ht="12.75">
      <c r="A2451"/>
      <c r="B2451"/>
      <c r="C2451"/>
      <c r="D2451"/>
      <c r="E2451"/>
    </row>
    <row r="2452" spans="1:5" ht="12.75">
      <c r="A2452"/>
      <c r="B2452"/>
      <c r="C2452"/>
      <c r="D2452"/>
      <c r="E2452"/>
    </row>
    <row r="2453" spans="1:5" ht="12.75">
      <c r="A2453"/>
      <c r="B2453"/>
      <c r="C2453"/>
      <c r="D2453"/>
      <c r="E2453"/>
    </row>
    <row r="2454" spans="1:5" ht="12.75">
      <c r="A2454"/>
      <c r="B2454"/>
      <c r="C2454"/>
      <c r="D2454"/>
      <c r="E2454"/>
    </row>
    <row r="2455" spans="1:5" ht="12.75">
      <c r="A2455"/>
      <c r="B2455"/>
      <c r="C2455"/>
      <c r="D2455"/>
      <c r="E2455"/>
    </row>
    <row r="2456" spans="1:5" ht="12.75">
      <c r="A2456"/>
      <c r="B2456"/>
      <c r="C2456"/>
      <c r="D2456"/>
      <c r="E2456"/>
    </row>
    <row r="2457" spans="1:5" ht="12.75">
      <c r="A2457"/>
      <c r="B2457"/>
      <c r="C2457"/>
      <c r="D2457"/>
      <c r="E2457"/>
    </row>
    <row r="2458" spans="1:5" ht="12.75">
      <c r="A2458"/>
      <c r="B2458"/>
      <c r="C2458"/>
      <c r="D2458"/>
      <c r="E2458"/>
    </row>
    <row r="2459" spans="1:5" ht="12.75">
      <c r="A2459"/>
      <c r="B2459"/>
      <c r="C2459"/>
      <c r="D2459"/>
      <c r="E2459"/>
    </row>
    <row r="2460" spans="1:5" ht="12.75">
      <c r="A2460"/>
      <c r="B2460"/>
      <c r="C2460"/>
      <c r="D2460"/>
      <c r="E2460"/>
    </row>
    <row r="2461" spans="1:5" ht="12.75">
      <c r="A2461"/>
      <c r="B2461"/>
      <c r="C2461"/>
      <c r="D2461"/>
      <c r="E2461"/>
    </row>
    <row r="2462" spans="1:5" ht="12.75">
      <c r="A2462"/>
      <c r="B2462"/>
      <c r="C2462"/>
      <c r="D2462"/>
      <c r="E2462"/>
    </row>
    <row r="2463" spans="1:5" ht="12.75">
      <c r="A2463"/>
      <c r="B2463"/>
      <c r="C2463"/>
      <c r="D2463"/>
      <c r="E2463"/>
    </row>
    <row r="2464" spans="1:5" ht="12.75">
      <c r="A2464"/>
      <c r="B2464"/>
      <c r="C2464"/>
      <c r="D2464"/>
      <c r="E2464"/>
    </row>
    <row r="2465" spans="1:5" ht="12.75">
      <c r="A2465"/>
      <c r="B2465"/>
      <c r="C2465"/>
      <c r="D2465"/>
      <c r="E2465"/>
    </row>
    <row r="2466" spans="1:5" ht="12.75">
      <c r="A2466"/>
      <c r="B2466"/>
      <c r="C2466"/>
      <c r="D2466"/>
      <c r="E2466"/>
    </row>
    <row r="2467" spans="1:5" ht="12.75">
      <c r="A2467"/>
      <c r="B2467"/>
      <c r="C2467"/>
      <c r="D2467"/>
      <c r="E2467"/>
    </row>
    <row r="2468" spans="1:5" ht="12.75">
      <c r="A2468"/>
      <c r="B2468"/>
      <c r="C2468"/>
      <c r="D2468"/>
      <c r="E2468"/>
    </row>
    <row r="2469" spans="1:5" ht="12.75">
      <c r="A2469"/>
      <c r="B2469"/>
      <c r="C2469"/>
      <c r="D2469"/>
      <c r="E2469"/>
    </row>
    <row r="2470" spans="1:5" ht="12.75">
      <c r="A2470"/>
      <c r="B2470"/>
      <c r="C2470"/>
      <c r="D2470"/>
      <c r="E2470"/>
    </row>
    <row r="2471" spans="1:5" ht="12.75">
      <c r="A2471"/>
      <c r="B2471"/>
      <c r="C2471"/>
      <c r="D2471"/>
      <c r="E2471"/>
    </row>
    <row r="2472" spans="1:5" ht="12.75">
      <c r="A2472"/>
      <c r="B2472"/>
      <c r="C2472"/>
      <c r="D2472"/>
      <c r="E2472"/>
    </row>
    <row r="2473" spans="1:5" ht="12.75">
      <c r="A2473"/>
      <c r="B2473"/>
      <c r="C2473"/>
      <c r="D2473"/>
      <c r="E2473"/>
    </row>
    <row r="2474" spans="1:5" ht="12.75">
      <c r="A2474"/>
      <c r="B2474"/>
      <c r="C2474"/>
      <c r="D2474"/>
      <c r="E2474"/>
    </row>
    <row r="2475" spans="1:5" ht="12.75">
      <c r="A2475"/>
      <c r="B2475"/>
      <c r="C2475"/>
      <c r="D2475"/>
      <c r="E2475"/>
    </row>
    <row r="2476" spans="1:5" ht="12.75">
      <c r="A2476"/>
      <c r="B2476"/>
      <c r="C2476"/>
      <c r="D2476"/>
      <c r="E2476"/>
    </row>
    <row r="2477" spans="1:5" ht="12.75">
      <c r="A2477"/>
      <c r="B2477"/>
      <c r="C2477"/>
      <c r="D2477"/>
      <c r="E2477"/>
    </row>
    <row r="2478" spans="1:5" ht="12.75">
      <c r="A2478"/>
      <c r="B2478"/>
      <c r="C2478"/>
      <c r="D2478"/>
      <c r="E2478"/>
    </row>
    <row r="2479" spans="1:5" ht="12.75">
      <c r="A2479"/>
      <c r="B2479"/>
      <c r="C2479"/>
      <c r="D2479"/>
      <c r="E2479"/>
    </row>
    <row r="2480" spans="1:5" ht="12.75">
      <c r="A2480"/>
      <c r="B2480"/>
      <c r="C2480"/>
      <c r="D2480"/>
      <c r="E2480"/>
    </row>
    <row r="2481" spans="1:5" ht="12.75">
      <c r="A2481"/>
      <c r="B2481"/>
      <c r="C2481"/>
      <c r="D2481"/>
      <c r="E2481"/>
    </row>
    <row r="2482" spans="1:5" ht="12.75">
      <c r="A2482"/>
      <c r="B2482"/>
      <c r="C2482"/>
      <c r="D2482"/>
      <c r="E2482"/>
    </row>
    <row r="2483" spans="1:5" ht="12.75">
      <c r="A2483"/>
      <c r="B2483"/>
      <c r="C2483"/>
      <c r="D2483"/>
      <c r="E2483"/>
    </row>
    <row r="2484" spans="1:5" ht="12.75">
      <c r="A2484"/>
      <c r="B2484"/>
      <c r="C2484"/>
      <c r="D2484"/>
      <c r="E2484"/>
    </row>
    <row r="2485" spans="1:5" ht="12.75">
      <c r="A2485"/>
      <c r="B2485"/>
      <c r="C2485"/>
      <c r="D2485"/>
      <c r="E2485"/>
    </row>
    <row r="2486" spans="1:5" ht="12.75">
      <c r="A2486"/>
      <c r="B2486"/>
      <c r="C2486"/>
      <c r="D2486"/>
      <c r="E2486"/>
    </row>
    <row r="2487" spans="1:5" ht="12.75">
      <c r="A2487"/>
      <c r="B2487"/>
      <c r="C2487"/>
      <c r="D2487"/>
      <c r="E2487"/>
    </row>
    <row r="2488" spans="1:5" ht="12.75">
      <c r="A2488"/>
      <c r="B2488"/>
      <c r="C2488"/>
      <c r="D2488"/>
      <c r="E2488"/>
    </row>
    <row r="2489" spans="1:5" ht="12.75">
      <c r="A2489"/>
      <c r="B2489"/>
      <c r="C2489"/>
      <c r="D2489"/>
      <c r="E2489"/>
    </row>
    <row r="2490" spans="1:5" ht="12.75">
      <c r="A2490"/>
      <c r="B2490"/>
      <c r="C2490"/>
      <c r="D2490"/>
      <c r="E2490"/>
    </row>
    <row r="2491" spans="1:5" ht="12.75">
      <c r="A2491"/>
      <c r="B2491"/>
      <c r="C2491"/>
      <c r="D2491"/>
      <c r="E2491"/>
    </row>
    <row r="2492" spans="1:5" ht="12.75">
      <c r="A2492"/>
      <c r="B2492"/>
      <c r="C2492"/>
      <c r="D2492"/>
      <c r="E2492"/>
    </row>
    <row r="2493" spans="1:5" ht="12.75">
      <c r="A2493"/>
      <c r="B2493"/>
      <c r="C2493"/>
      <c r="D2493"/>
      <c r="E2493"/>
    </row>
    <row r="2494" spans="1:5" ht="12.75">
      <c r="A2494"/>
      <c r="B2494"/>
      <c r="C2494"/>
      <c r="D2494"/>
      <c r="E2494"/>
    </row>
    <row r="2495" spans="1:5" ht="12.75">
      <c r="A2495"/>
      <c r="B2495"/>
      <c r="C2495"/>
      <c r="D2495"/>
      <c r="E2495"/>
    </row>
    <row r="2496" spans="1:5" ht="12.75">
      <c r="A2496"/>
      <c r="B2496"/>
      <c r="C2496"/>
      <c r="D2496"/>
      <c r="E2496"/>
    </row>
    <row r="2497" spans="1:5" ht="12.75">
      <c r="A2497"/>
      <c r="B2497"/>
      <c r="C2497"/>
      <c r="D2497"/>
      <c r="E2497"/>
    </row>
    <row r="2498" spans="1:5" ht="12.75">
      <c r="A2498"/>
      <c r="B2498"/>
      <c r="C2498"/>
      <c r="D2498"/>
      <c r="E2498"/>
    </row>
    <row r="2499" spans="1:5" ht="12.75">
      <c r="A2499"/>
      <c r="B2499"/>
      <c r="C2499"/>
      <c r="D2499"/>
      <c r="E2499"/>
    </row>
    <row r="2500" spans="1:5" ht="12.75">
      <c r="A2500"/>
      <c r="B2500"/>
      <c r="C2500"/>
      <c r="D2500"/>
      <c r="E2500"/>
    </row>
    <row r="2501" spans="1:5" ht="12.75">
      <c r="A2501"/>
      <c r="B2501"/>
      <c r="C2501"/>
      <c r="D2501"/>
      <c r="E2501"/>
    </row>
    <row r="2502" spans="1:5" ht="12.75">
      <c r="A2502"/>
      <c r="B2502"/>
      <c r="C2502"/>
      <c r="D2502"/>
      <c r="E2502"/>
    </row>
    <row r="2503" spans="1:5" ht="12.75">
      <c r="A2503"/>
      <c r="B2503"/>
      <c r="C2503"/>
      <c r="D2503"/>
      <c r="E2503"/>
    </row>
    <row r="2504" spans="1:5" ht="12.75">
      <c r="A2504"/>
      <c r="B2504"/>
      <c r="C2504"/>
      <c r="D2504"/>
      <c r="E2504"/>
    </row>
    <row r="2505" spans="1:5" ht="12.75">
      <c r="A2505"/>
      <c r="B2505"/>
      <c r="C2505"/>
      <c r="D2505"/>
      <c r="E2505"/>
    </row>
    <row r="2506" spans="1:5" ht="12.75">
      <c r="A2506"/>
      <c r="B2506"/>
      <c r="C2506"/>
      <c r="D2506"/>
      <c r="E2506"/>
    </row>
    <row r="2507" spans="1:5" ht="12.75">
      <c r="A2507"/>
      <c r="B2507"/>
      <c r="C2507"/>
      <c r="D2507"/>
      <c r="E2507"/>
    </row>
    <row r="2508" spans="1:5" ht="12.75">
      <c r="A2508"/>
      <c r="B2508"/>
      <c r="C2508"/>
      <c r="D2508"/>
      <c r="E2508"/>
    </row>
    <row r="2509" spans="1:5" ht="12.75">
      <c r="A2509"/>
      <c r="B2509"/>
      <c r="C2509"/>
      <c r="D2509"/>
      <c r="E2509"/>
    </row>
    <row r="2510" spans="1:5" ht="12.75">
      <c r="A2510"/>
      <c r="B2510"/>
      <c r="C2510"/>
      <c r="D2510"/>
      <c r="E2510"/>
    </row>
    <row r="2511" spans="1:5" ht="12.75">
      <c r="A2511"/>
      <c r="B2511"/>
      <c r="C2511"/>
      <c r="D2511"/>
      <c r="E2511"/>
    </row>
    <row r="2512" spans="1:5" ht="12.75">
      <c r="A2512"/>
      <c r="B2512"/>
      <c r="C2512"/>
      <c r="D2512"/>
      <c r="E2512"/>
    </row>
    <row r="2513" spans="1:5" ht="12.75">
      <c r="A2513"/>
      <c r="B2513"/>
      <c r="C2513"/>
      <c r="D2513"/>
      <c r="E2513"/>
    </row>
    <row r="2514" spans="1:5" ht="12.75">
      <c r="A2514"/>
      <c r="B2514"/>
      <c r="C2514"/>
      <c r="D2514"/>
      <c r="E2514"/>
    </row>
    <row r="2515" spans="1:5" ht="12.75">
      <c r="A2515"/>
      <c r="B2515"/>
      <c r="C2515"/>
      <c r="D2515"/>
      <c r="E2515"/>
    </row>
    <row r="2516" spans="1:5" ht="12.75">
      <c r="A2516"/>
      <c r="B2516"/>
      <c r="C2516"/>
      <c r="D2516"/>
      <c r="E2516"/>
    </row>
    <row r="2517" spans="1:5" ht="12.75">
      <c r="A2517"/>
      <c r="B2517"/>
      <c r="C2517"/>
      <c r="D2517"/>
      <c r="E2517"/>
    </row>
    <row r="2518" spans="1:5" ht="12.75">
      <c r="A2518"/>
      <c r="B2518"/>
      <c r="C2518"/>
      <c r="D2518"/>
      <c r="E2518"/>
    </row>
    <row r="2519" spans="1:5" ht="12.75">
      <c r="A2519"/>
      <c r="B2519"/>
      <c r="C2519"/>
      <c r="D2519"/>
      <c r="E2519"/>
    </row>
    <row r="2520" spans="1:5" ht="12.75">
      <c r="A2520"/>
      <c r="B2520"/>
      <c r="C2520"/>
      <c r="D2520"/>
      <c r="E2520"/>
    </row>
    <row r="2521" spans="1:5" ht="12.75">
      <c r="A2521"/>
      <c r="B2521"/>
      <c r="C2521"/>
      <c r="D2521"/>
      <c r="E2521"/>
    </row>
    <row r="2522" spans="1:5" ht="12.75">
      <c r="A2522"/>
      <c r="B2522"/>
      <c r="C2522"/>
      <c r="D2522"/>
      <c r="E2522"/>
    </row>
    <row r="2523" spans="1:5" ht="12.75">
      <c r="A2523"/>
      <c r="B2523"/>
      <c r="C2523"/>
      <c r="D2523"/>
      <c r="E2523"/>
    </row>
    <row r="2524" spans="1:5" ht="12.75">
      <c r="A2524"/>
      <c r="B2524"/>
      <c r="C2524"/>
      <c r="D2524"/>
      <c r="E2524"/>
    </row>
    <row r="2525" spans="1:5" ht="12.75">
      <c r="A2525"/>
      <c r="B2525"/>
      <c r="C2525"/>
      <c r="D2525"/>
      <c r="E2525"/>
    </row>
    <row r="2526" spans="1:5" ht="12.75">
      <c r="A2526"/>
      <c r="B2526"/>
      <c r="C2526"/>
      <c r="D2526"/>
      <c r="E2526"/>
    </row>
    <row r="2527" spans="1:5" ht="12.75">
      <c r="A2527"/>
      <c r="B2527"/>
      <c r="C2527"/>
      <c r="D2527"/>
      <c r="E2527"/>
    </row>
    <row r="2528" spans="1:5" ht="12.75">
      <c r="A2528"/>
      <c r="B2528"/>
      <c r="C2528"/>
      <c r="D2528"/>
      <c r="E2528"/>
    </row>
    <row r="2529" spans="1:5" ht="12.75">
      <c r="A2529"/>
      <c r="B2529"/>
      <c r="C2529"/>
      <c r="D2529"/>
      <c r="E2529"/>
    </row>
    <row r="2530" spans="1:5" ht="12.75">
      <c r="A2530"/>
      <c r="B2530"/>
      <c r="C2530"/>
      <c r="D2530"/>
      <c r="E2530"/>
    </row>
    <row r="2531" spans="1:5" ht="12.75">
      <c r="A2531"/>
      <c r="B2531"/>
      <c r="C2531"/>
      <c r="D2531"/>
      <c r="E2531"/>
    </row>
    <row r="2532" spans="1:5" ht="12.75">
      <c r="A2532"/>
      <c r="B2532"/>
      <c r="C2532"/>
      <c r="D2532"/>
      <c r="E2532"/>
    </row>
    <row r="2533" spans="1:5" ht="12.75">
      <c r="A2533"/>
      <c r="B2533"/>
      <c r="C2533"/>
      <c r="D2533"/>
      <c r="E2533"/>
    </row>
    <row r="2534" spans="1:5" ht="12.75">
      <c r="A2534"/>
      <c r="B2534"/>
      <c r="C2534"/>
      <c r="D2534"/>
      <c r="E2534"/>
    </row>
    <row r="2535" spans="1:5" ht="12.75">
      <c r="A2535"/>
      <c r="B2535"/>
      <c r="C2535"/>
      <c r="D2535"/>
      <c r="E2535"/>
    </row>
    <row r="2536" spans="1:5" ht="12.75">
      <c r="A2536"/>
      <c r="B2536"/>
      <c r="C2536"/>
      <c r="D2536"/>
      <c r="E2536"/>
    </row>
    <row r="2537" spans="1:5" ht="12.75">
      <c r="A2537"/>
      <c r="B2537"/>
      <c r="C2537"/>
      <c r="D2537"/>
      <c r="E2537"/>
    </row>
    <row r="2538" spans="1:5" ht="12.75">
      <c r="A2538"/>
      <c r="B2538"/>
      <c r="C2538"/>
      <c r="D2538"/>
      <c r="E2538"/>
    </row>
    <row r="2539" spans="1:5" ht="12.75">
      <c r="A2539"/>
      <c r="B2539"/>
      <c r="C2539"/>
      <c r="D2539"/>
      <c r="E2539"/>
    </row>
    <row r="2540" spans="1:5" ht="12.75">
      <c r="A2540"/>
      <c r="B2540"/>
      <c r="C2540"/>
      <c r="D2540"/>
      <c r="E2540"/>
    </row>
    <row r="2541" spans="1:5" ht="12.75">
      <c r="A2541"/>
      <c r="B2541"/>
      <c r="C2541"/>
      <c r="D2541"/>
      <c r="E2541"/>
    </row>
    <row r="2542" spans="1:5" ht="12.75">
      <c r="A2542"/>
      <c r="B2542"/>
      <c r="C2542"/>
      <c r="D2542"/>
      <c r="E2542"/>
    </row>
    <row r="2543" spans="1:5" ht="12.75">
      <c r="A2543"/>
      <c r="B2543"/>
      <c r="C2543"/>
      <c r="D2543"/>
      <c r="E2543"/>
    </row>
    <row r="2544" spans="1:5" ht="12.75">
      <c r="A2544"/>
      <c r="B2544"/>
      <c r="C2544"/>
      <c r="D2544"/>
      <c r="E2544"/>
    </row>
    <row r="2545" spans="1:5" ht="12.75">
      <c r="A2545"/>
      <c r="B2545"/>
      <c r="C2545"/>
      <c r="D2545"/>
      <c r="E2545"/>
    </row>
    <row r="2546" spans="1:5" ht="12.75">
      <c r="A2546"/>
      <c r="B2546"/>
      <c r="C2546"/>
      <c r="D2546"/>
      <c r="E2546"/>
    </row>
    <row r="2547" spans="1:5" ht="12.75">
      <c r="A2547"/>
      <c r="B2547"/>
      <c r="C2547"/>
      <c r="D2547"/>
      <c r="E2547"/>
    </row>
    <row r="2548" spans="1:5" ht="12.75">
      <c r="A2548"/>
      <c r="B2548"/>
      <c r="C2548"/>
      <c r="D2548"/>
      <c r="E2548"/>
    </row>
    <row r="2549" spans="1:5" ht="12.75">
      <c r="A2549"/>
      <c r="B2549"/>
      <c r="C2549"/>
      <c r="D2549"/>
      <c r="E2549"/>
    </row>
    <row r="2550" spans="1:5" ht="12.75">
      <c r="A2550"/>
      <c r="B2550"/>
      <c r="C2550"/>
      <c r="D2550"/>
      <c r="E2550"/>
    </row>
    <row r="2551" spans="1:5" ht="12.75">
      <c r="A2551"/>
      <c r="B2551"/>
      <c r="C2551"/>
      <c r="D2551"/>
      <c r="E2551"/>
    </row>
    <row r="2552" spans="1:5" ht="12.75">
      <c r="A2552"/>
      <c r="B2552"/>
      <c r="C2552"/>
      <c r="D2552"/>
      <c r="E2552"/>
    </row>
    <row r="2553" spans="1:5" ht="12.75">
      <c r="A2553"/>
      <c r="B2553"/>
      <c r="C2553"/>
      <c r="D2553"/>
      <c r="E2553"/>
    </row>
    <row r="2554" spans="1:5" ht="12.75">
      <c r="A2554"/>
      <c r="B2554"/>
      <c r="C2554"/>
      <c r="D2554"/>
      <c r="E2554"/>
    </row>
    <row r="2555" spans="1:5" ht="12.75">
      <c r="A2555"/>
      <c r="B2555"/>
      <c r="C2555"/>
      <c r="D2555"/>
      <c r="E2555"/>
    </row>
    <row r="2556" spans="1:5" ht="12.75">
      <c r="A2556"/>
      <c r="B2556"/>
      <c r="C2556"/>
      <c r="D2556"/>
      <c r="E2556"/>
    </row>
    <row r="2557" spans="1:5" ht="12.75">
      <c r="A2557"/>
      <c r="B2557"/>
      <c r="C2557"/>
      <c r="D2557"/>
      <c r="E2557"/>
    </row>
    <row r="2558" spans="1:5" ht="12.75">
      <c r="A2558"/>
      <c r="B2558"/>
      <c r="C2558"/>
      <c r="D2558"/>
      <c r="E2558"/>
    </row>
    <row r="2559" spans="1:5" ht="12.75">
      <c r="A2559"/>
      <c r="B2559"/>
      <c r="C2559"/>
      <c r="D2559"/>
      <c r="E2559"/>
    </row>
    <row r="2560" spans="1:5" ht="12.75">
      <c r="A2560"/>
      <c r="B2560"/>
      <c r="C2560"/>
      <c r="D2560"/>
      <c r="E2560"/>
    </row>
    <row r="2561" spans="1:5" ht="12.75">
      <c r="A2561"/>
      <c r="B2561"/>
      <c r="C2561"/>
      <c r="D2561"/>
      <c r="E2561"/>
    </row>
    <row r="2562" spans="1:5" ht="12.75">
      <c r="A2562"/>
      <c r="B2562"/>
      <c r="C2562"/>
      <c r="D2562"/>
      <c r="E2562"/>
    </row>
    <row r="2563" spans="1:5" ht="12.75">
      <c r="A2563"/>
      <c r="B2563"/>
      <c r="C2563"/>
      <c r="D2563"/>
      <c r="E2563"/>
    </row>
    <row r="2564" spans="1:5" ht="12.75">
      <c r="A2564"/>
      <c r="B2564"/>
      <c r="C2564"/>
      <c r="D2564"/>
      <c r="E2564"/>
    </row>
    <row r="2565" spans="1:5" ht="12.75">
      <c r="A2565"/>
      <c r="B2565"/>
      <c r="C2565"/>
      <c r="D2565"/>
      <c r="E2565"/>
    </row>
    <row r="2566" spans="1:5" ht="12.75">
      <c r="A2566"/>
      <c r="B2566"/>
      <c r="C2566"/>
      <c r="D2566"/>
      <c r="E2566"/>
    </row>
    <row r="2567" spans="1:5" ht="12.75">
      <c r="A2567"/>
      <c r="B2567"/>
      <c r="C2567"/>
      <c r="D2567"/>
      <c r="E2567"/>
    </row>
    <row r="2568" spans="1:5" ht="12.75">
      <c r="A2568"/>
      <c r="B2568"/>
      <c r="C2568"/>
      <c r="D2568"/>
      <c r="E2568"/>
    </row>
    <row r="2569" spans="1:5" ht="12.75">
      <c r="A2569"/>
      <c r="B2569"/>
      <c r="C2569"/>
      <c r="D2569"/>
      <c r="E2569"/>
    </row>
    <row r="2570" spans="1:5" ht="12.75">
      <c r="A2570"/>
      <c r="B2570"/>
      <c r="C2570"/>
      <c r="D2570"/>
      <c r="E2570"/>
    </row>
    <row r="2571" spans="1:5" ht="12.75">
      <c r="A2571"/>
      <c r="B2571"/>
      <c r="C2571"/>
      <c r="D2571"/>
      <c r="E2571"/>
    </row>
    <row r="2572" spans="1:5" ht="12.75">
      <c r="A2572"/>
      <c r="B2572"/>
      <c r="C2572"/>
      <c r="D2572"/>
      <c r="E2572"/>
    </row>
    <row r="2573" spans="1:5" ht="12.75">
      <c r="A2573"/>
      <c r="B2573"/>
      <c r="C2573"/>
      <c r="D2573"/>
      <c r="E2573"/>
    </row>
    <row r="2574" spans="1:5" ht="12.75">
      <c r="A2574"/>
      <c r="B2574"/>
      <c r="C2574"/>
      <c r="D2574"/>
      <c r="E2574"/>
    </row>
    <row r="2575" spans="1:5" ht="12.75">
      <c r="A2575"/>
      <c r="B2575"/>
      <c r="C2575"/>
      <c r="D2575"/>
      <c r="E2575"/>
    </row>
    <row r="2576" spans="1:5" ht="12.75">
      <c r="A2576"/>
      <c r="B2576"/>
      <c r="C2576"/>
      <c r="D2576"/>
      <c r="E2576"/>
    </row>
    <row r="2577" spans="1:5" ht="12.75">
      <c r="A2577"/>
      <c r="B2577"/>
      <c r="C2577"/>
      <c r="D2577"/>
      <c r="E2577"/>
    </row>
    <row r="2578" spans="1:5" ht="12.75">
      <c r="A2578"/>
      <c r="B2578"/>
      <c r="C2578"/>
      <c r="D2578"/>
      <c r="E2578"/>
    </row>
    <row r="2579" spans="1:5" ht="12.75">
      <c r="A2579"/>
      <c r="B2579"/>
      <c r="C2579"/>
      <c r="D2579"/>
      <c r="E2579"/>
    </row>
    <row r="2580" spans="1:5" ht="12.75">
      <c r="A2580"/>
      <c r="B2580"/>
      <c r="C2580"/>
      <c r="D2580"/>
      <c r="E2580"/>
    </row>
    <row r="2581" spans="1:5" ht="12.75">
      <c r="A2581"/>
      <c r="B2581"/>
      <c r="C2581"/>
      <c r="D2581"/>
      <c r="E2581"/>
    </row>
    <row r="2582" spans="1:5" ht="12.75">
      <c r="A2582"/>
      <c r="B2582"/>
      <c r="C2582"/>
      <c r="D2582"/>
      <c r="E2582"/>
    </row>
    <row r="2583" spans="1:5" ht="12.75">
      <c r="A2583"/>
      <c r="B2583"/>
      <c r="C2583"/>
      <c r="D2583"/>
      <c r="E2583"/>
    </row>
    <row r="2584" spans="1:5" ht="12.75">
      <c r="A2584"/>
      <c r="B2584"/>
      <c r="C2584"/>
      <c r="D2584"/>
      <c r="E2584"/>
    </row>
    <row r="2585" spans="1:5" ht="12.75">
      <c r="A2585"/>
      <c r="B2585"/>
      <c r="C2585"/>
      <c r="D2585"/>
      <c r="E2585"/>
    </row>
    <row r="2586" spans="1:5" ht="12.75">
      <c r="A2586"/>
      <c r="B2586"/>
      <c r="C2586"/>
      <c r="D2586"/>
      <c r="E2586"/>
    </row>
    <row r="2587" spans="1:5" ht="12.75">
      <c r="A2587"/>
      <c r="B2587"/>
      <c r="C2587"/>
      <c r="D2587"/>
      <c r="E2587"/>
    </row>
    <row r="2588" spans="1:5" ht="12.75">
      <c r="A2588"/>
      <c r="B2588"/>
      <c r="C2588"/>
      <c r="D2588"/>
      <c r="E2588"/>
    </row>
    <row r="2589" spans="1:5" ht="12.75">
      <c r="A2589"/>
      <c r="B2589"/>
      <c r="C2589"/>
      <c r="D2589"/>
      <c r="E2589"/>
    </row>
    <row r="2590" spans="1:5" ht="12.75">
      <c r="A2590"/>
      <c r="B2590"/>
      <c r="C2590"/>
      <c r="D2590"/>
      <c r="E2590"/>
    </row>
    <row r="2591" spans="1:5" ht="12.75">
      <c r="A2591"/>
      <c r="B2591"/>
      <c r="C2591"/>
      <c r="D2591"/>
      <c r="E2591"/>
    </row>
    <row r="2592" spans="1:5" ht="12.75">
      <c r="A2592"/>
      <c r="B2592"/>
      <c r="C2592"/>
      <c r="D2592"/>
      <c r="E2592"/>
    </row>
    <row r="2593" spans="1:5" ht="12.75">
      <c r="A2593"/>
      <c r="B2593"/>
      <c r="C2593"/>
      <c r="D2593"/>
      <c r="E2593"/>
    </row>
    <row r="2594" spans="1:5" ht="12.75">
      <c r="A2594"/>
      <c r="B2594"/>
      <c r="C2594"/>
      <c r="D2594"/>
      <c r="E2594"/>
    </row>
    <row r="2595" spans="1:5" ht="12.75">
      <c r="A2595"/>
      <c r="B2595"/>
      <c r="C2595"/>
      <c r="D2595"/>
      <c r="E2595"/>
    </row>
    <row r="2596" spans="1:5" ht="12.75">
      <c r="A2596"/>
      <c r="B2596"/>
      <c r="C2596"/>
      <c r="D2596"/>
      <c r="E2596"/>
    </row>
    <row r="2597" spans="1:5" ht="12.75">
      <c r="A2597"/>
      <c r="B2597"/>
      <c r="C2597"/>
      <c r="D2597"/>
      <c r="E2597"/>
    </row>
    <row r="2598" spans="1:5" ht="12.75">
      <c r="A2598"/>
      <c r="B2598"/>
      <c r="C2598"/>
      <c r="D2598"/>
      <c r="E2598"/>
    </row>
    <row r="2599" spans="1:5" ht="12.75">
      <c r="A2599"/>
      <c r="B2599"/>
      <c r="C2599"/>
      <c r="D2599"/>
      <c r="E2599"/>
    </row>
    <row r="2600" spans="1:5" ht="12.75">
      <c r="A2600"/>
      <c r="B2600"/>
      <c r="C2600"/>
      <c r="D2600"/>
      <c r="E2600"/>
    </row>
    <row r="2601" spans="1:5" ht="12.75">
      <c r="A2601"/>
      <c r="B2601"/>
      <c r="C2601"/>
      <c r="D2601"/>
      <c r="E2601"/>
    </row>
    <row r="2602" spans="1:5" ht="12.75">
      <c r="A2602"/>
      <c r="B2602"/>
      <c r="C2602"/>
      <c r="D2602"/>
      <c r="E2602"/>
    </row>
    <row r="2603" spans="1:5" ht="12.75">
      <c r="A2603"/>
      <c r="B2603"/>
      <c r="C2603"/>
      <c r="D2603"/>
      <c r="E2603"/>
    </row>
    <row r="2604" spans="1:5" ht="12.75">
      <c r="A2604"/>
      <c r="B2604"/>
      <c r="C2604"/>
      <c r="D2604"/>
      <c r="E2604"/>
    </row>
    <row r="2605" spans="1:5" ht="12.75">
      <c r="A2605"/>
      <c r="B2605"/>
      <c r="C2605"/>
      <c r="D2605"/>
      <c r="E2605"/>
    </row>
    <row r="2606" spans="1:5" ht="12.75">
      <c r="A2606"/>
      <c r="B2606"/>
      <c r="C2606"/>
      <c r="D2606"/>
      <c r="E2606"/>
    </row>
    <row r="2607" spans="1:5" ht="12.75">
      <c r="A2607"/>
      <c r="B2607"/>
      <c r="C2607"/>
      <c r="D2607"/>
      <c r="E2607"/>
    </row>
    <row r="2608" spans="1:5" ht="12.75">
      <c r="A2608"/>
      <c r="B2608"/>
      <c r="C2608"/>
      <c r="D2608"/>
      <c r="E2608"/>
    </row>
    <row r="2609" spans="1:5" ht="12.75">
      <c r="A2609"/>
      <c r="B2609"/>
      <c r="C2609"/>
      <c r="D2609"/>
      <c r="E2609"/>
    </row>
    <row r="2610" spans="1:5" ht="12.75">
      <c r="A2610"/>
      <c r="B2610"/>
      <c r="C2610"/>
      <c r="D2610"/>
      <c r="E2610"/>
    </row>
    <row r="2611" spans="1:5" ht="12.75">
      <c r="A2611"/>
      <c r="B2611"/>
      <c r="C2611"/>
      <c r="D2611"/>
      <c r="E2611"/>
    </row>
    <row r="2612" spans="1:5" ht="12.75">
      <c r="A2612"/>
      <c r="B2612"/>
      <c r="C2612"/>
      <c r="D2612"/>
      <c r="E2612"/>
    </row>
    <row r="2613" spans="1:5" ht="12.75">
      <c r="A2613"/>
      <c r="B2613"/>
      <c r="C2613"/>
      <c r="D2613"/>
      <c r="E2613"/>
    </row>
    <row r="2614" spans="1:5" ht="12.75">
      <c r="A2614"/>
      <c r="B2614"/>
      <c r="C2614"/>
      <c r="D2614"/>
      <c r="E2614"/>
    </row>
    <row r="2615" spans="1:5" ht="12.75">
      <c r="A2615"/>
      <c r="B2615"/>
      <c r="C2615"/>
      <c r="D2615"/>
      <c r="E2615"/>
    </row>
    <row r="2616" spans="1:5" ht="12.75">
      <c r="A2616"/>
      <c r="B2616"/>
      <c r="C2616"/>
      <c r="D2616"/>
      <c r="E2616"/>
    </row>
    <row r="2617" spans="1:5" ht="12.75">
      <c r="A2617"/>
      <c r="B2617"/>
      <c r="C2617"/>
      <c r="D2617"/>
      <c r="E2617"/>
    </row>
    <row r="2618" spans="1:5" ht="12.75">
      <c r="A2618"/>
      <c r="B2618"/>
      <c r="C2618"/>
      <c r="D2618"/>
      <c r="E2618"/>
    </row>
    <row r="2619" spans="1:5" ht="12.75">
      <c r="A2619"/>
      <c r="B2619"/>
      <c r="C2619"/>
      <c r="D2619"/>
      <c r="E2619"/>
    </row>
    <row r="2620" spans="1:5" ht="12.75">
      <c r="A2620"/>
      <c r="B2620"/>
      <c r="C2620"/>
      <c r="D2620"/>
      <c r="E2620"/>
    </row>
    <row r="2621" spans="1:5" ht="12.75">
      <c r="A2621"/>
      <c r="B2621"/>
      <c r="C2621"/>
      <c r="D2621"/>
      <c r="E2621"/>
    </row>
    <row r="2622" spans="1:5" ht="12.75">
      <c r="A2622"/>
      <c r="B2622"/>
      <c r="C2622"/>
      <c r="D2622"/>
      <c r="E2622"/>
    </row>
    <row r="2623" spans="1:5" ht="12.75">
      <c r="A2623"/>
      <c r="B2623"/>
      <c r="C2623"/>
      <c r="D2623"/>
      <c r="E2623"/>
    </row>
    <row r="2624" spans="1:5" ht="12.75">
      <c r="A2624"/>
      <c r="B2624"/>
      <c r="C2624"/>
      <c r="D2624"/>
      <c r="E2624"/>
    </row>
    <row r="2625" spans="1:5" ht="12.75">
      <c r="A2625"/>
      <c r="B2625"/>
      <c r="C2625"/>
      <c r="D2625"/>
      <c r="E2625"/>
    </row>
    <row r="2626" spans="1:5" ht="12.75">
      <c r="A2626"/>
      <c r="B2626"/>
      <c r="C2626"/>
      <c r="D2626"/>
      <c r="E2626"/>
    </row>
    <row r="2627" spans="1:5" ht="12.75">
      <c r="A2627"/>
      <c r="B2627"/>
      <c r="C2627"/>
      <c r="D2627"/>
      <c r="E2627"/>
    </row>
    <row r="2628" spans="1:5" ht="12.75">
      <c r="A2628"/>
      <c r="B2628"/>
      <c r="C2628"/>
      <c r="D2628"/>
      <c r="E2628"/>
    </row>
    <row r="2629" spans="1:5" ht="12.75">
      <c r="A2629"/>
      <c r="B2629"/>
      <c r="C2629"/>
      <c r="D2629"/>
      <c r="E2629"/>
    </row>
    <row r="2630" spans="1:5" ht="12.75">
      <c r="A2630"/>
      <c r="B2630"/>
      <c r="C2630"/>
      <c r="D2630"/>
      <c r="E2630"/>
    </row>
    <row r="2631" spans="1:5" ht="12.75">
      <c r="A2631"/>
      <c r="B2631"/>
      <c r="C2631"/>
      <c r="D2631"/>
      <c r="E2631"/>
    </row>
    <row r="2632" spans="1:5" ht="12.75">
      <c r="A2632"/>
      <c r="B2632"/>
      <c r="C2632"/>
      <c r="D2632"/>
      <c r="E2632"/>
    </row>
    <row r="2633" spans="1:5" ht="12.75">
      <c r="A2633"/>
      <c r="B2633"/>
      <c r="C2633"/>
      <c r="D2633"/>
      <c r="E2633"/>
    </row>
    <row r="2634" spans="1:5" ht="12.75">
      <c r="A2634"/>
      <c r="B2634"/>
      <c r="C2634"/>
      <c r="D2634"/>
      <c r="E2634"/>
    </row>
    <row r="2635" spans="1:5" ht="12.75">
      <c r="A2635"/>
      <c r="B2635"/>
      <c r="C2635"/>
      <c r="D2635"/>
      <c r="E2635"/>
    </row>
    <row r="2636" spans="1:5" ht="12.75">
      <c r="A2636"/>
      <c r="B2636"/>
      <c r="C2636"/>
      <c r="D2636"/>
      <c r="E2636"/>
    </row>
    <row r="2637" spans="1:5" ht="12.75">
      <c r="A2637"/>
      <c r="B2637"/>
      <c r="C2637"/>
      <c r="D2637"/>
      <c r="E2637"/>
    </row>
    <row r="2638" spans="1:5" ht="12.75">
      <c r="A2638"/>
      <c r="B2638"/>
      <c r="C2638"/>
      <c r="D2638"/>
      <c r="E2638"/>
    </row>
    <row r="2639" spans="1:5" ht="12.75">
      <c r="A2639"/>
      <c r="B2639"/>
      <c r="C2639"/>
      <c r="D2639"/>
      <c r="E2639"/>
    </row>
    <row r="2640" spans="1:5" ht="12.75">
      <c r="A2640"/>
      <c r="B2640"/>
      <c r="C2640"/>
      <c r="D2640"/>
      <c r="E2640"/>
    </row>
    <row r="2641" spans="1:5" ht="12.75">
      <c r="A2641"/>
      <c r="B2641"/>
      <c r="C2641"/>
      <c r="D2641"/>
      <c r="E2641"/>
    </row>
    <row r="2642" spans="1:5" ht="12.75">
      <c r="A2642"/>
      <c r="B2642"/>
      <c r="C2642"/>
      <c r="D2642"/>
      <c r="E2642"/>
    </row>
    <row r="2643" spans="1:5" ht="12.75">
      <c r="A2643"/>
      <c r="B2643"/>
      <c r="C2643"/>
      <c r="D2643"/>
      <c r="E2643"/>
    </row>
    <row r="2644" spans="1:5" ht="12.75">
      <c r="A2644"/>
      <c r="B2644"/>
      <c r="C2644"/>
      <c r="D2644"/>
      <c r="E2644"/>
    </row>
    <row r="2645" spans="1:5" ht="12.75">
      <c r="A2645"/>
      <c r="B2645"/>
      <c r="C2645"/>
      <c r="D2645"/>
      <c r="E2645"/>
    </row>
    <row r="2646" spans="1:5" ht="12.75">
      <c r="A2646"/>
      <c r="B2646"/>
      <c r="C2646"/>
      <c r="D2646"/>
      <c r="E2646"/>
    </row>
    <row r="2647" spans="1:5" ht="12.75">
      <c r="A2647"/>
      <c r="B2647"/>
      <c r="C2647"/>
      <c r="D2647"/>
      <c r="E2647"/>
    </row>
    <row r="2648" spans="1:5" ht="12.75">
      <c r="A2648"/>
      <c r="B2648"/>
      <c r="C2648"/>
      <c r="D2648"/>
      <c r="E2648"/>
    </row>
    <row r="2649" spans="1:5" ht="12.75">
      <c r="A2649"/>
      <c r="B2649"/>
      <c r="C2649"/>
      <c r="D2649"/>
      <c r="E2649"/>
    </row>
    <row r="2650" spans="1:5" ht="12.75">
      <c r="A2650"/>
      <c r="B2650"/>
      <c r="C2650"/>
      <c r="D2650"/>
      <c r="E2650"/>
    </row>
    <row r="2651" spans="1:5" ht="12.75">
      <c r="A2651"/>
      <c r="B2651"/>
      <c r="C2651"/>
      <c r="D2651"/>
      <c r="E2651"/>
    </row>
    <row r="2652" spans="1:5" ht="12.75">
      <c r="A2652"/>
      <c r="B2652"/>
      <c r="C2652"/>
      <c r="D2652"/>
      <c r="E2652"/>
    </row>
    <row r="2653" spans="1:5" ht="12.75">
      <c r="A2653"/>
      <c r="B2653"/>
      <c r="C2653"/>
      <c r="D2653"/>
      <c r="E2653"/>
    </row>
    <row r="2654" spans="1:5" ht="12.75">
      <c r="A2654"/>
      <c r="B2654"/>
      <c r="C2654"/>
      <c r="D2654"/>
      <c r="E2654"/>
    </row>
    <row r="2655" spans="1:5" ht="12.75">
      <c r="A2655"/>
      <c r="B2655"/>
      <c r="C2655"/>
      <c r="D2655"/>
      <c r="E2655"/>
    </row>
    <row r="2656" spans="1:5" ht="12.75">
      <c r="A2656"/>
      <c r="B2656"/>
      <c r="C2656"/>
      <c r="D2656"/>
      <c r="E2656"/>
    </row>
    <row r="2657" spans="1:5" ht="12.75">
      <c r="A2657"/>
      <c r="B2657"/>
      <c r="C2657"/>
      <c r="D2657"/>
      <c r="E2657"/>
    </row>
    <row r="2658" spans="1:5" ht="12.75">
      <c r="A2658"/>
      <c r="B2658"/>
      <c r="C2658"/>
      <c r="D2658"/>
      <c r="E2658"/>
    </row>
    <row r="2659" spans="1:5" ht="12.75">
      <c r="A2659"/>
      <c r="B2659"/>
      <c r="C2659"/>
      <c r="D2659"/>
      <c r="E2659"/>
    </row>
    <row r="2660" spans="1:5" ht="12.75">
      <c r="A2660"/>
      <c r="B2660"/>
      <c r="C2660"/>
      <c r="D2660"/>
      <c r="E2660"/>
    </row>
    <row r="2661" spans="1:5" ht="12.75">
      <c r="A2661"/>
      <c r="B2661"/>
      <c r="C2661"/>
      <c r="D2661"/>
      <c r="E2661"/>
    </row>
    <row r="2662" spans="1:5" ht="12.75">
      <c r="A2662"/>
      <c r="B2662"/>
      <c r="C2662"/>
      <c r="D2662"/>
      <c r="E2662"/>
    </row>
    <row r="2663" spans="1:5" ht="12.75">
      <c r="A2663"/>
      <c r="B2663"/>
      <c r="C2663"/>
      <c r="D2663"/>
      <c r="E2663"/>
    </row>
    <row r="2664" spans="1:5" ht="12.75">
      <c r="A2664"/>
      <c r="B2664"/>
      <c r="C2664"/>
      <c r="D2664"/>
      <c r="E2664"/>
    </row>
    <row r="2665" spans="1:5" ht="12.75">
      <c r="A2665"/>
      <c r="B2665"/>
      <c r="C2665"/>
      <c r="D2665"/>
      <c r="E2665"/>
    </row>
    <row r="2666" spans="1:5" ht="12.75">
      <c r="A2666"/>
      <c r="B2666"/>
      <c r="C2666"/>
      <c r="D2666"/>
      <c r="E2666"/>
    </row>
    <row r="2667" spans="1:5" ht="12.75">
      <c r="A2667"/>
      <c r="B2667"/>
      <c r="C2667"/>
      <c r="D2667"/>
      <c r="E2667"/>
    </row>
    <row r="2668" spans="1:5" ht="12.75">
      <c r="A2668"/>
      <c r="B2668"/>
      <c r="C2668"/>
      <c r="D2668"/>
      <c r="E2668"/>
    </row>
    <row r="2669" spans="1:5" ht="12.75">
      <c r="A2669"/>
      <c r="B2669"/>
      <c r="C2669"/>
      <c r="D2669"/>
      <c r="E2669"/>
    </row>
    <row r="2670" spans="1:5" ht="12.75">
      <c r="A2670"/>
      <c r="B2670"/>
      <c r="C2670"/>
      <c r="D2670"/>
      <c r="E2670"/>
    </row>
    <row r="2671" spans="1:5" ht="12.75">
      <c r="A2671"/>
      <c r="B2671"/>
      <c r="C2671"/>
      <c r="D2671"/>
      <c r="E2671"/>
    </row>
    <row r="2672" spans="1:5" ht="12.75">
      <c r="A2672"/>
      <c r="B2672"/>
      <c r="C2672"/>
      <c r="D2672"/>
      <c r="E2672"/>
    </row>
    <row r="2673" spans="1:5" ht="12.75">
      <c r="A2673"/>
      <c r="B2673"/>
      <c r="C2673"/>
      <c r="D2673"/>
      <c r="E2673"/>
    </row>
    <row r="2674" spans="1:5" ht="12.75">
      <c r="A2674"/>
      <c r="B2674"/>
      <c r="C2674"/>
      <c r="D2674"/>
      <c r="E2674"/>
    </row>
    <row r="2675" spans="1:5" ht="12.75">
      <c r="A2675"/>
      <c r="B2675"/>
      <c r="C2675"/>
      <c r="D2675"/>
      <c r="E2675"/>
    </row>
    <row r="2676" spans="1:5" ht="12.75">
      <c r="A2676"/>
      <c r="B2676"/>
      <c r="C2676"/>
      <c r="D2676"/>
      <c r="E2676"/>
    </row>
    <row r="2677" spans="1:5" ht="12.75">
      <c r="A2677"/>
      <c r="B2677"/>
      <c r="C2677"/>
      <c r="D2677"/>
      <c r="E2677"/>
    </row>
    <row r="2678" spans="1:5" ht="12.75">
      <c r="A2678"/>
      <c r="B2678"/>
      <c r="C2678"/>
      <c r="D2678"/>
      <c r="E2678"/>
    </row>
    <row r="2679" spans="1:5" ht="12.75">
      <c r="A2679"/>
      <c r="B2679"/>
      <c r="C2679"/>
      <c r="D2679"/>
      <c r="E2679"/>
    </row>
    <row r="2680" spans="1:5" ht="12.75">
      <c r="A2680"/>
      <c r="B2680"/>
      <c r="C2680"/>
      <c r="D2680"/>
      <c r="E2680"/>
    </row>
    <row r="2681" spans="1:5" ht="12.75">
      <c r="A2681"/>
      <c r="B2681"/>
      <c r="C2681"/>
      <c r="D2681"/>
      <c r="E2681"/>
    </row>
    <row r="2682" spans="1:5" ht="12.75">
      <c r="A2682"/>
      <c r="B2682"/>
      <c r="C2682"/>
      <c r="D2682"/>
      <c r="E2682"/>
    </row>
    <row r="2683" spans="1:5" ht="12.75">
      <c r="A2683"/>
      <c r="B2683"/>
      <c r="C2683"/>
      <c r="D2683"/>
      <c r="E2683"/>
    </row>
    <row r="2684" spans="1:5" ht="12.75">
      <c r="A2684"/>
      <c r="B2684"/>
      <c r="C2684"/>
      <c r="D2684"/>
      <c r="E2684"/>
    </row>
    <row r="2685" spans="1:5" ht="12.75">
      <c r="A2685"/>
      <c r="B2685"/>
      <c r="C2685"/>
      <c r="D2685"/>
      <c r="E2685"/>
    </row>
    <row r="2686" spans="1:5" ht="12.75">
      <c r="A2686"/>
      <c r="B2686"/>
      <c r="C2686"/>
      <c r="D2686"/>
      <c r="E2686"/>
    </row>
    <row r="2687" spans="1:5" ht="12.75">
      <c r="A2687"/>
      <c r="B2687"/>
      <c r="C2687"/>
      <c r="D2687"/>
      <c r="E2687"/>
    </row>
    <row r="2688" spans="1:5" ht="12.75">
      <c r="A2688"/>
      <c r="B2688"/>
      <c r="C2688"/>
      <c r="D2688"/>
      <c r="E2688"/>
    </row>
    <row r="2689" spans="1:5" ht="12.75">
      <c r="A2689"/>
      <c r="B2689"/>
      <c r="C2689"/>
      <c r="D2689"/>
      <c r="E2689"/>
    </row>
    <row r="2690" spans="1:5" ht="12.75">
      <c r="A2690"/>
      <c r="B2690"/>
      <c r="C2690"/>
      <c r="D2690"/>
      <c r="E2690"/>
    </row>
    <row r="2691" spans="1:5" ht="12.75">
      <c r="A2691"/>
      <c r="B2691"/>
      <c r="C2691"/>
      <c r="D2691"/>
      <c r="E2691"/>
    </row>
    <row r="2692" spans="1:5" ht="12.75">
      <c r="A2692"/>
      <c r="B2692"/>
      <c r="C2692"/>
      <c r="D2692"/>
      <c r="E2692"/>
    </row>
    <row r="2693" spans="1:5" ht="12.75">
      <c r="A2693"/>
      <c r="B2693"/>
      <c r="C2693"/>
      <c r="D2693"/>
      <c r="E2693"/>
    </row>
    <row r="2694" spans="1:5" ht="12.75">
      <c r="A2694"/>
      <c r="B2694"/>
      <c r="C2694"/>
      <c r="D2694"/>
      <c r="E2694"/>
    </row>
    <row r="2695" spans="1:5" ht="12.75">
      <c r="A2695"/>
      <c r="B2695"/>
      <c r="C2695"/>
      <c r="D2695"/>
      <c r="E2695"/>
    </row>
    <row r="2696" spans="1:5" ht="12.75">
      <c r="A2696"/>
      <c r="B2696"/>
      <c r="C2696"/>
      <c r="D2696"/>
      <c r="E2696"/>
    </row>
    <row r="2697" spans="1:5" ht="12.75">
      <c r="A2697"/>
      <c r="B2697"/>
      <c r="C2697"/>
      <c r="D2697"/>
      <c r="E2697"/>
    </row>
    <row r="2698" spans="1:5" ht="12.75">
      <c r="A2698"/>
      <c r="B2698"/>
      <c r="C2698"/>
      <c r="D2698"/>
      <c r="E2698"/>
    </row>
    <row r="2699" spans="1:5" ht="12.75">
      <c r="A2699"/>
      <c r="B2699"/>
      <c r="C2699"/>
      <c r="D2699"/>
      <c r="E2699"/>
    </row>
    <row r="2700" spans="1:5" ht="12.75">
      <c r="A2700"/>
      <c r="B2700"/>
      <c r="C2700"/>
      <c r="D2700"/>
      <c r="E2700"/>
    </row>
    <row r="2701" spans="1:5" ht="12.75">
      <c r="A2701"/>
      <c r="B2701"/>
      <c r="C2701"/>
      <c r="D2701"/>
      <c r="E2701"/>
    </row>
    <row r="2702" spans="1:5" ht="12.75">
      <c r="A2702"/>
      <c r="B2702"/>
      <c r="C2702"/>
      <c r="D2702"/>
      <c r="E2702"/>
    </row>
    <row r="2703" spans="1:5" ht="12.75">
      <c r="A2703"/>
      <c r="B2703"/>
      <c r="C2703"/>
      <c r="D2703"/>
      <c r="E2703"/>
    </row>
    <row r="2704" spans="1:5" ht="12.75">
      <c r="A2704"/>
      <c r="B2704"/>
      <c r="C2704"/>
      <c r="D2704"/>
      <c r="E2704"/>
    </row>
    <row r="2705" spans="1:5" ht="12.75">
      <c r="A2705"/>
      <c r="B2705"/>
      <c r="C2705"/>
      <c r="D2705"/>
      <c r="E2705"/>
    </row>
    <row r="2706" spans="1:5" ht="12.75">
      <c r="A2706"/>
      <c r="B2706"/>
      <c r="C2706"/>
      <c r="D2706"/>
      <c r="E2706"/>
    </row>
    <row r="2707" spans="1:5" ht="12.75">
      <c r="A2707"/>
      <c r="B2707"/>
      <c r="C2707"/>
      <c r="D2707"/>
      <c r="E2707"/>
    </row>
    <row r="2708" spans="1:5" ht="12.75">
      <c r="A2708"/>
      <c r="B2708"/>
      <c r="C2708"/>
      <c r="D2708"/>
      <c r="E2708"/>
    </row>
    <row r="2709" spans="1:5" ht="12.75">
      <c r="A2709"/>
      <c r="B2709"/>
      <c r="C2709"/>
      <c r="D2709"/>
      <c r="E2709"/>
    </row>
    <row r="2710" spans="1:5" ht="12.75">
      <c r="A2710"/>
      <c r="B2710"/>
      <c r="C2710"/>
      <c r="D2710"/>
      <c r="E2710"/>
    </row>
    <row r="2711" spans="1:5" ht="12.75">
      <c r="A2711"/>
      <c r="B2711"/>
      <c r="C2711"/>
      <c r="D2711"/>
      <c r="E2711"/>
    </row>
    <row r="2712" spans="1:5" ht="12.75">
      <c r="A2712"/>
      <c r="B2712"/>
      <c r="C2712"/>
      <c r="D2712"/>
      <c r="E2712"/>
    </row>
    <row r="2713" spans="1:5" ht="12.75">
      <c r="A2713"/>
      <c r="B2713"/>
      <c r="C2713"/>
      <c r="D2713"/>
      <c r="E2713"/>
    </row>
    <row r="2714" spans="1:5" ht="12.75">
      <c r="A2714"/>
      <c r="B2714"/>
      <c r="C2714"/>
      <c r="D2714"/>
      <c r="E2714"/>
    </row>
    <row r="2715" spans="1:5" ht="12.75">
      <c r="A2715"/>
      <c r="B2715"/>
      <c r="C2715"/>
      <c r="D2715"/>
      <c r="E2715"/>
    </row>
    <row r="2716" spans="1:5" ht="12.75">
      <c r="A2716"/>
      <c r="B2716"/>
      <c r="C2716"/>
      <c r="D2716"/>
      <c r="E2716"/>
    </row>
    <row r="2717" spans="1:5" ht="12.75">
      <c r="A2717"/>
      <c r="B2717"/>
      <c r="C2717"/>
      <c r="D2717"/>
      <c r="E2717"/>
    </row>
    <row r="2718" spans="1:5" ht="12.75">
      <c r="A2718"/>
      <c r="B2718"/>
      <c r="C2718"/>
      <c r="D2718"/>
      <c r="E2718"/>
    </row>
    <row r="2719" spans="1:5" ht="12.75">
      <c r="A2719"/>
      <c r="B2719"/>
      <c r="C2719"/>
      <c r="D2719"/>
      <c r="E2719"/>
    </row>
    <row r="2720" spans="1:5" ht="12.75">
      <c r="A2720"/>
      <c r="B2720"/>
      <c r="C2720"/>
      <c r="D2720"/>
      <c r="E2720"/>
    </row>
    <row r="2721" spans="1:5" ht="12.75">
      <c r="A2721"/>
      <c r="B2721"/>
      <c r="C2721"/>
      <c r="D2721"/>
      <c r="E2721"/>
    </row>
    <row r="2722" spans="1:5" ht="12.75">
      <c r="A2722"/>
      <c r="B2722"/>
      <c r="C2722"/>
      <c r="D2722"/>
      <c r="E2722"/>
    </row>
    <row r="2723" spans="1:5" ht="12.75">
      <c r="A2723"/>
      <c r="B2723"/>
      <c r="C2723"/>
      <c r="D2723"/>
      <c r="E2723"/>
    </row>
    <row r="2724" spans="1:5" ht="12.75">
      <c r="A2724"/>
      <c r="B2724"/>
      <c r="C2724"/>
      <c r="D2724"/>
      <c r="E2724"/>
    </row>
    <row r="2725" spans="1:5" ht="12.75">
      <c r="A2725"/>
      <c r="B2725"/>
      <c r="C2725"/>
      <c r="D2725"/>
      <c r="E2725"/>
    </row>
    <row r="2726" spans="1:5" ht="12.75">
      <c r="A2726"/>
      <c r="B2726"/>
      <c r="C2726"/>
      <c r="D2726"/>
      <c r="E2726"/>
    </row>
    <row r="2727" spans="1:5" ht="12.75">
      <c r="A2727"/>
      <c r="B2727"/>
      <c r="C2727"/>
      <c r="D2727"/>
      <c r="E2727"/>
    </row>
    <row r="2728" spans="1:5" ht="12.75">
      <c r="A2728"/>
      <c r="B2728"/>
      <c r="C2728"/>
      <c r="D2728"/>
      <c r="E2728"/>
    </row>
    <row r="2729" spans="1:5" ht="12.75">
      <c r="A2729"/>
      <c r="B2729"/>
      <c r="C2729"/>
      <c r="D2729"/>
      <c r="E2729"/>
    </row>
    <row r="2730" spans="1:5" ht="12.75">
      <c r="A2730"/>
      <c r="B2730"/>
      <c r="C2730"/>
      <c r="D2730"/>
      <c r="E2730"/>
    </row>
    <row r="2731" spans="1:5" ht="12.75">
      <c r="A2731"/>
      <c r="B2731"/>
      <c r="C2731"/>
      <c r="D2731"/>
      <c r="E2731"/>
    </row>
    <row r="2732" spans="1:5" ht="12.75">
      <c r="A2732"/>
      <c r="B2732"/>
      <c r="C2732"/>
      <c r="D2732"/>
      <c r="E2732"/>
    </row>
    <row r="2733" spans="1:5" ht="12.75">
      <c r="A2733"/>
      <c r="B2733"/>
      <c r="C2733"/>
      <c r="D2733"/>
      <c r="E2733"/>
    </row>
    <row r="2734" spans="1:5" ht="12.75">
      <c r="A2734"/>
      <c r="B2734"/>
      <c r="C2734"/>
      <c r="D2734"/>
      <c r="E2734"/>
    </row>
    <row r="2735" spans="1:5" ht="12.75">
      <c r="A2735"/>
      <c r="B2735"/>
      <c r="C2735"/>
      <c r="D2735"/>
      <c r="E2735"/>
    </row>
    <row r="2736" spans="1:5" ht="12.75">
      <c r="A2736"/>
      <c r="B2736"/>
      <c r="C2736"/>
      <c r="D2736"/>
      <c r="E2736"/>
    </row>
    <row r="2737" spans="1:5" ht="12.75">
      <c r="A2737"/>
      <c r="B2737"/>
      <c r="C2737"/>
      <c r="D2737"/>
      <c r="E2737"/>
    </row>
    <row r="2738" spans="1:5" ht="12.75">
      <c r="A2738"/>
      <c r="B2738"/>
      <c r="C2738"/>
      <c r="D2738"/>
      <c r="E2738"/>
    </row>
    <row r="2739" spans="1:5" ht="12.75">
      <c r="A2739"/>
      <c r="B2739"/>
      <c r="C2739"/>
      <c r="D2739"/>
      <c r="E2739"/>
    </row>
    <row r="2740" spans="1:5" ht="12.75">
      <c r="A2740"/>
      <c r="B2740"/>
      <c r="C2740"/>
      <c r="D2740"/>
      <c r="E2740"/>
    </row>
    <row r="2741" spans="1:5" ht="12.75">
      <c r="A2741"/>
      <c r="B2741"/>
      <c r="C2741"/>
      <c r="D2741"/>
      <c r="E2741"/>
    </row>
    <row r="2742" spans="1:5" ht="12.75">
      <c r="A2742"/>
      <c r="B2742"/>
      <c r="C2742"/>
      <c r="D2742"/>
      <c r="E2742"/>
    </row>
    <row r="2743" spans="1:5" ht="12.75">
      <c r="A2743"/>
      <c r="B2743"/>
      <c r="C2743"/>
      <c r="D2743"/>
      <c r="E2743"/>
    </row>
    <row r="2744" spans="1:5" ht="12.75">
      <c r="A2744"/>
      <c r="B2744"/>
      <c r="C2744"/>
      <c r="D2744"/>
      <c r="E2744"/>
    </row>
    <row r="2745" spans="1:5" ht="12.75">
      <c r="A2745"/>
      <c r="B2745"/>
      <c r="C2745"/>
      <c r="D2745"/>
      <c r="E2745"/>
    </row>
    <row r="2746" spans="1:5" ht="12.75">
      <c r="A2746"/>
      <c r="B2746"/>
      <c r="C2746"/>
      <c r="D2746"/>
      <c r="E2746"/>
    </row>
    <row r="2747" spans="1:5" ht="12.75">
      <c r="A2747"/>
      <c r="B2747"/>
      <c r="C2747"/>
      <c r="D2747"/>
      <c r="E2747"/>
    </row>
    <row r="2748" spans="1:5" ht="12.75">
      <c r="A2748"/>
      <c r="B2748"/>
      <c r="C2748"/>
      <c r="D2748"/>
      <c r="E2748"/>
    </row>
    <row r="2749" spans="1:5" ht="12.75">
      <c r="A2749"/>
      <c r="B2749"/>
      <c r="C2749"/>
      <c r="D2749"/>
      <c r="E2749"/>
    </row>
    <row r="2750" spans="1:5" ht="12.75">
      <c r="A2750"/>
      <c r="B2750"/>
      <c r="C2750"/>
      <c r="D2750"/>
      <c r="E2750"/>
    </row>
    <row r="2751" spans="1:5" ht="12.75">
      <c r="A2751"/>
      <c r="B2751"/>
      <c r="C2751"/>
      <c r="D2751"/>
      <c r="E2751"/>
    </row>
    <row r="2752" spans="1:5" ht="12.75">
      <c r="A2752"/>
      <c r="B2752"/>
      <c r="C2752"/>
      <c r="D2752"/>
      <c r="E2752"/>
    </row>
    <row r="2753" spans="1:5" ht="12.75">
      <c r="A2753"/>
      <c r="B2753"/>
      <c r="C2753"/>
      <c r="D2753"/>
      <c r="E2753"/>
    </row>
    <row r="2754" spans="1:5" ht="12.75">
      <c r="A2754"/>
      <c r="B2754"/>
      <c r="C2754"/>
      <c r="D2754"/>
      <c r="E2754"/>
    </row>
    <row r="2755" spans="1:5" ht="12.75">
      <c r="A2755"/>
      <c r="B2755"/>
      <c r="C2755"/>
      <c r="D2755"/>
      <c r="E2755"/>
    </row>
    <row r="2756" spans="1:5" ht="12.75">
      <c r="A2756"/>
      <c r="B2756"/>
      <c r="C2756"/>
      <c r="D2756"/>
      <c r="E2756"/>
    </row>
    <row r="2757" spans="1:5" ht="12.75">
      <c r="A2757"/>
      <c r="B2757"/>
      <c r="C2757"/>
      <c r="D2757"/>
      <c r="E2757"/>
    </row>
    <row r="2758" spans="1:5" ht="12.75">
      <c r="A2758"/>
      <c r="B2758"/>
      <c r="C2758"/>
      <c r="D2758"/>
      <c r="E2758"/>
    </row>
    <row r="2759" spans="1:5" ht="12.75">
      <c r="A2759"/>
      <c r="B2759"/>
      <c r="C2759"/>
      <c r="D2759"/>
      <c r="E2759"/>
    </row>
    <row r="2760" spans="1:5" ht="12.75">
      <c r="A2760"/>
      <c r="B2760"/>
      <c r="C2760"/>
      <c r="D2760"/>
      <c r="E2760"/>
    </row>
    <row r="2761" spans="1:5" ht="12.75">
      <c r="A2761"/>
      <c r="B2761"/>
      <c r="C2761"/>
      <c r="D2761"/>
      <c r="E2761"/>
    </row>
    <row r="2762" spans="1:5" ht="12.75">
      <c r="A2762"/>
      <c r="B2762"/>
      <c r="C2762"/>
      <c r="D2762"/>
      <c r="E2762"/>
    </row>
    <row r="2763" spans="1:5" ht="12.75">
      <c r="A2763"/>
      <c r="B2763"/>
      <c r="C2763"/>
      <c r="D2763"/>
      <c r="E2763"/>
    </row>
    <row r="2764" spans="1:5" ht="12.75">
      <c r="A2764"/>
      <c r="B2764"/>
      <c r="C2764"/>
      <c r="D2764"/>
      <c r="E2764"/>
    </row>
    <row r="2765" spans="1:5" ht="12.75">
      <c r="A2765"/>
      <c r="B2765"/>
      <c r="C2765"/>
      <c r="D2765"/>
      <c r="E2765"/>
    </row>
    <row r="2766" spans="1:5" ht="12.75">
      <c r="A2766"/>
      <c r="B2766"/>
      <c r="C2766"/>
      <c r="D2766"/>
      <c r="E2766"/>
    </row>
    <row r="2767" spans="1:5" ht="12.75">
      <c r="A2767"/>
      <c r="B2767"/>
      <c r="C2767"/>
      <c r="D2767"/>
      <c r="E2767"/>
    </row>
    <row r="2768" spans="1:5" ht="12.75">
      <c r="A2768"/>
      <c r="B2768"/>
      <c r="C2768"/>
      <c r="D2768"/>
      <c r="E2768"/>
    </row>
    <row r="2769" spans="1:5" ht="12.75">
      <c r="A2769"/>
      <c r="B2769"/>
      <c r="C2769"/>
      <c r="D2769"/>
      <c r="E2769"/>
    </row>
    <row r="2770" spans="1:5" ht="12.75">
      <c r="A2770"/>
      <c r="B2770"/>
      <c r="C2770"/>
      <c r="D2770"/>
      <c r="E2770"/>
    </row>
    <row r="2771" spans="1:5" ht="12.75">
      <c r="A2771"/>
      <c r="B2771"/>
      <c r="C2771"/>
      <c r="D2771"/>
      <c r="E2771"/>
    </row>
    <row r="2772" spans="1:5" ht="12.75">
      <c r="A2772"/>
      <c r="B2772"/>
      <c r="C2772"/>
      <c r="D2772"/>
      <c r="E2772"/>
    </row>
    <row r="2773" spans="1:5" ht="12.75">
      <c r="A2773"/>
      <c r="B2773"/>
      <c r="C2773"/>
      <c r="D2773"/>
      <c r="E2773"/>
    </row>
    <row r="2774" spans="1:5" ht="12.75">
      <c r="A2774"/>
      <c r="B2774"/>
      <c r="C2774"/>
      <c r="D2774"/>
      <c r="E2774"/>
    </row>
    <row r="2775" spans="1:5" ht="12.75">
      <c r="A2775"/>
      <c r="B2775"/>
      <c r="C2775"/>
      <c r="D2775"/>
      <c r="E2775"/>
    </row>
    <row r="2776" spans="1:5" ht="12.75">
      <c r="A2776"/>
      <c r="B2776"/>
      <c r="C2776"/>
      <c r="D2776"/>
      <c r="E2776"/>
    </row>
    <row r="2777" spans="1:5" ht="12.75">
      <c r="A2777"/>
      <c r="B2777"/>
      <c r="C2777"/>
      <c r="D2777"/>
      <c r="E2777"/>
    </row>
    <row r="2778" spans="1:5" ht="12.75">
      <c r="A2778"/>
      <c r="B2778"/>
      <c r="C2778"/>
      <c r="D2778"/>
      <c r="E2778"/>
    </row>
    <row r="2779" spans="1:5" ht="12.75">
      <c r="A2779"/>
      <c r="B2779"/>
      <c r="C2779"/>
      <c r="D2779"/>
      <c r="E2779"/>
    </row>
    <row r="2780" spans="1:5" ht="12.75">
      <c r="A2780"/>
      <c r="B2780"/>
      <c r="C2780"/>
      <c r="D2780"/>
      <c r="E2780"/>
    </row>
    <row r="2781" spans="1:5" ht="12.75">
      <c r="A2781"/>
      <c r="B2781"/>
      <c r="C2781"/>
      <c r="D2781"/>
      <c r="E2781"/>
    </row>
    <row r="2782" spans="1:5" ht="12.75">
      <c r="A2782"/>
      <c r="B2782"/>
      <c r="C2782"/>
      <c r="D2782"/>
      <c r="E2782"/>
    </row>
    <row r="2783" spans="1:5" ht="12.75">
      <c r="A2783"/>
      <c r="B2783"/>
      <c r="C2783"/>
      <c r="D2783"/>
      <c r="E2783"/>
    </row>
    <row r="2784" spans="1:5" ht="12.75">
      <c r="A2784"/>
      <c r="B2784"/>
      <c r="C2784"/>
      <c r="D2784"/>
      <c r="E2784"/>
    </row>
    <row r="2785" spans="1:5" ht="12.75">
      <c r="A2785"/>
      <c r="B2785"/>
      <c r="C2785"/>
      <c r="D2785"/>
      <c r="E2785"/>
    </row>
    <row r="2786" spans="1:5" ht="12.75">
      <c r="A2786"/>
      <c r="B2786"/>
      <c r="C2786"/>
      <c r="D2786"/>
      <c r="E2786"/>
    </row>
    <row r="2787" spans="1:5" ht="12.75">
      <c r="A2787"/>
      <c r="B2787"/>
      <c r="C2787"/>
      <c r="D2787"/>
      <c r="E2787"/>
    </row>
    <row r="2788" spans="1:5" ht="12.75">
      <c r="A2788"/>
      <c r="B2788"/>
      <c r="C2788"/>
      <c r="D2788"/>
      <c r="E2788"/>
    </row>
    <row r="2789" spans="1:5" ht="12.75">
      <c r="A2789"/>
      <c r="B2789"/>
      <c r="C2789"/>
      <c r="D2789"/>
      <c r="E2789"/>
    </row>
    <row r="2790" spans="1:5" ht="12.75">
      <c r="A2790"/>
      <c r="B2790"/>
      <c r="C2790"/>
      <c r="D2790"/>
      <c r="E2790"/>
    </row>
    <row r="2791" spans="1:5" ht="12.75">
      <c r="A2791"/>
      <c r="B2791"/>
      <c r="C2791"/>
      <c r="D2791"/>
      <c r="E2791"/>
    </row>
    <row r="2792" spans="1:5" ht="12.75">
      <c r="A2792"/>
      <c r="B2792"/>
      <c r="C2792"/>
      <c r="D2792"/>
      <c r="E2792"/>
    </row>
    <row r="2793" spans="1:5" ht="12.75">
      <c r="A2793"/>
      <c r="B2793"/>
      <c r="C2793"/>
      <c r="D2793"/>
      <c r="E2793"/>
    </row>
    <row r="2794" spans="1:5" ht="12.75">
      <c r="A2794"/>
      <c r="B2794"/>
      <c r="C2794"/>
      <c r="D2794"/>
      <c r="E2794"/>
    </row>
    <row r="2795" spans="1:5" ht="12.75">
      <c r="A2795"/>
      <c r="B2795"/>
      <c r="C2795"/>
      <c r="D2795"/>
      <c r="E2795"/>
    </row>
    <row r="2796" spans="1:5" ht="12.75">
      <c r="A2796"/>
      <c r="B2796"/>
      <c r="C2796"/>
      <c r="D2796"/>
      <c r="E2796"/>
    </row>
    <row r="2797" spans="1:5" ht="12.75">
      <c r="A2797"/>
      <c r="B2797"/>
      <c r="C2797"/>
      <c r="D2797"/>
      <c r="E2797"/>
    </row>
    <row r="2798" spans="1:5" ht="12.75">
      <c r="A2798"/>
      <c r="B2798"/>
      <c r="C2798"/>
      <c r="D2798"/>
      <c r="E2798"/>
    </row>
    <row r="2799" spans="1:5" ht="12.75">
      <c r="A2799"/>
      <c r="B2799"/>
      <c r="C2799"/>
      <c r="D2799"/>
      <c r="E2799"/>
    </row>
    <row r="2800" spans="1:5" ht="12.75">
      <c r="A2800"/>
      <c r="B2800"/>
      <c r="C2800"/>
      <c r="D2800"/>
      <c r="E2800"/>
    </row>
    <row r="2801" spans="1:5" ht="12.75">
      <c r="A2801"/>
      <c r="B2801"/>
      <c r="C2801"/>
      <c r="D2801"/>
      <c r="E2801"/>
    </row>
    <row r="2802" spans="1:5" ht="12.75">
      <c r="A2802"/>
      <c r="B2802"/>
      <c r="C2802"/>
      <c r="D2802"/>
      <c r="E2802"/>
    </row>
    <row r="2803" spans="1:5" ht="12.75">
      <c r="A2803"/>
      <c r="B2803"/>
      <c r="C2803"/>
      <c r="D2803"/>
      <c r="E2803"/>
    </row>
    <row r="2804" spans="1:5" ht="12.75">
      <c r="A2804"/>
      <c r="B2804"/>
      <c r="C2804"/>
      <c r="D2804"/>
      <c r="E2804"/>
    </row>
    <row r="2805" spans="1:5" ht="12.75">
      <c r="A2805"/>
      <c r="B2805"/>
      <c r="C2805"/>
      <c r="D2805"/>
      <c r="E2805"/>
    </row>
    <row r="2806" spans="1:5" ht="12.75">
      <c r="A2806"/>
      <c r="B2806"/>
      <c r="C2806"/>
      <c r="D2806"/>
      <c r="E2806"/>
    </row>
    <row r="2807" spans="1:5" ht="12.75">
      <c r="A2807"/>
      <c r="B2807"/>
      <c r="C2807"/>
      <c r="D2807"/>
      <c r="E2807"/>
    </row>
    <row r="2808" spans="1:5" ht="12.75">
      <c r="A2808"/>
      <c r="B2808"/>
      <c r="C2808"/>
      <c r="D2808"/>
      <c r="E2808"/>
    </row>
    <row r="2809" spans="1:5" ht="12.75">
      <c r="A2809"/>
      <c r="B2809"/>
      <c r="C2809"/>
      <c r="D2809"/>
      <c r="E2809"/>
    </row>
    <row r="2810" spans="1:5" ht="12.75">
      <c r="A2810"/>
      <c r="B2810"/>
      <c r="C2810"/>
      <c r="D2810"/>
      <c r="E2810"/>
    </row>
    <row r="2811" spans="1:5" ht="12.75">
      <c r="A2811"/>
      <c r="B2811"/>
      <c r="C2811"/>
      <c r="D2811"/>
      <c r="E2811"/>
    </row>
    <row r="2812" spans="1:5" ht="12.75">
      <c r="A2812"/>
      <c r="B2812"/>
      <c r="C2812"/>
      <c r="D2812"/>
      <c r="E2812"/>
    </row>
    <row r="2813" spans="1:5" ht="12.75">
      <c r="A2813"/>
      <c r="B2813"/>
      <c r="C2813"/>
      <c r="D2813"/>
      <c r="E2813"/>
    </row>
    <row r="2814" spans="1:5" ht="12.75">
      <c r="A2814"/>
      <c r="B2814"/>
      <c r="C2814"/>
      <c r="D2814"/>
      <c r="E2814"/>
    </row>
    <row r="2815" spans="1:5" ht="12.75">
      <c r="A2815"/>
      <c r="B2815"/>
      <c r="C2815"/>
      <c r="D2815"/>
      <c r="E2815"/>
    </row>
    <row r="2816" spans="1:5" ht="12.75">
      <c r="A2816"/>
      <c r="B2816"/>
      <c r="C2816"/>
      <c r="D2816"/>
      <c r="E2816"/>
    </row>
    <row r="2817" spans="1:5" ht="12.75">
      <c r="A2817"/>
      <c r="B2817"/>
      <c r="C2817"/>
      <c r="D2817"/>
      <c r="E2817"/>
    </row>
    <row r="2818" spans="1:5" ht="12.75">
      <c r="A2818"/>
      <c r="B2818"/>
      <c r="C2818"/>
      <c r="D2818"/>
      <c r="E2818"/>
    </row>
    <row r="2819" spans="1:5" ht="12.75">
      <c r="A2819"/>
      <c r="B2819"/>
      <c r="C2819"/>
      <c r="D2819"/>
      <c r="E2819"/>
    </row>
    <row r="2820" spans="1:5" ht="12.75">
      <c r="A2820"/>
      <c r="B2820"/>
      <c r="C2820"/>
      <c r="D2820"/>
      <c r="E2820"/>
    </row>
    <row r="2821" spans="1:5" ht="12.75">
      <c r="A2821"/>
      <c r="B2821"/>
      <c r="C2821"/>
      <c r="D2821"/>
      <c r="E2821"/>
    </row>
    <row r="2822" spans="1:5" ht="12.75">
      <c r="A2822"/>
      <c r="B2822"/>
      <c r="C2822"/>
      <c r="D2822"/>
      <c r="E2822"/>
    </row>
    <row r="2823" spans="1:5" ht="12.75">
      <c r="A2823"/>
      <c r="B2823"/>
      <c r="C2823"/>
      <c r="D2823"/>
      <c r="E2823"/>
    </row>
    <row r="2824" spans="1:5" ht="12.75">
      <c r="A2824"/>
      <c r="B2824"/>
      <c r="C2824"/>
      <c r="D2824"/>
      <c r="E2824"/>
    </row>
    <row r="2825" spans="1:5" ht="12.75">
      <c r="A2825"/>
      <c r="B2825"/>
      <c r="C2825"/>
      <c r="D2825"/>
      <c r="E2825"/>
    </row>
    <row r="2826" spans="1:5" ht="12.75">
      <c r="A2826"/>
      <c r="B2826"/>
      <c r="C2826"/>
      <c r="D2826"/>
      <c r="E2826"/>
    </row>
    <row r="2827" spans="1:5" ht="12.75">
      <c r="A2827"/>
      <c r="B2827"/>
      <c r="C2827"/>
      <c r="D2827"/>
      <c r="E2827"/>
    </row>
    <row r="2828" spans="1:5" ht="12.75">
      <c r="A2828"/>
      <c r="B2828"/>
      <c r="C2828"/>
      <c r="D2828"/>
      <c r="E2828"/>
    </row>
    <row r="2829" spans="1:5" ht="12.75">
      <c r="A2829"/>
      <c r="B2829"/>
      <c r="C2829"/>
      <c r="D2829"/>
      <c r="E2829"/>
    </row>
    <row r="2830" spans="1:5" ht="12.75">
      <c r="A2830"/>
      <c r="B2830"/>
      <c r="C2830"/>
      <c r="D2830"/>
      <c r="E2830"/>
    </row>
    <row r="2831" spans="1:5" ht="12.75">
      <c r="A2831"/>
      <c r="B2831"/>
      <c r="C2831"/>
      <c r="D2831"/>
      <c r="E2831"/>
    </row>
    <row r="2832" spans="1:5" ht="12.75">
      <c r="A2832"/>
      <c r="B2832"/>
      <c r="C2832"/>
      <c r="D2832"/>
      <c r="E2832"/>
    </row>
    <row r="2833" spans="1:5" ht="12.75">
      <c r="A2833"/>
      <c r="B2833"/>
      <c r="C2833"/>
      <c r="D2833"/>
      <c r="E2833"/>
    </row>
    <row r="2834" spans="1:5" ht="12.75">
      <c r="A2834"/>
      <c r="B2834"/>
      <c r="C2834"/>
      <c r="D2834"/>
      <c r="E2834"/>
    </row>
    <row r="2835" spans="1:5" ht="12.75">
      <c r="A2835"/>
      <c r="B2835"/>
      <c r="C2835"/>
      <c r="D2835"/>
      <c r="E2835"/>
    </row>
    <row r="2836" spans="1:5" ht="12.75">
      <c r="A2836"/>
      <c r="B2836"/>
      <c r="C2836"/>
      <c r="D2836"/>
      <c r="E2836"/>
    </row>
    <row r="2837" spans="1:5" ht="12.75">
      <c r="A2837"/>
      <c r="B2837"/>
      <c r="C2837"/>
      <c r="D2837"/>
      <c r="E2837"/>
    </row>
    <row r="2838" spans="1:5" ht="12.75">
      <c r="A2838"/>
      <c r="B2838"/>
      <c r="C2838"/>
      <c r="D2838"/>
      <c r="E2838"/>
    </row>
    <row r="2839" spans="1:5" ht="12.75">
      <c r="A2839"/>
      <c r="B2839"/>
      <c r="C2839"/>
      <c r="D2839"/>
      <c r="E2839"/>
    </row>
    <row r="2840" spans="1:5" ht="12.75">
      <c r="A2840"/>
      <c r="B2840"/>
      <c r="C2840"/>
      <c r="D2840"/>
      <c r="E2840"/>
    </row>
    <row r="2841" spans="1:5" ht="12.75">
      <c r="A2841"/>
      <c r="B2841"/>
      <c r="C2841"/>
      <c r="D2841"/>
      <c r="E2841"/>
    </row>
    <row r="2842" spans="1:5" ht="12.75">
      <c r="A2842"/>
      <c r="B2842"/>
      <c r="C2842"/>
      <c r="D2842"/>
      <c r="E2842"/>
    </row>
    <row r="2843" spans="1:5" ht="12.75">
      <c r="A2843"/>
      <c r="B2843"/>
      <c r="C2843"/>
      <c r="D2843"/>
      <c r="E2843"/>
    </row>
    <row r="2844" spans="1:5" ht="12.75">
      <c r="A2844"/>
      <c r="B2844"/>
      <c r="C2844"/>
      <c r="D2844"/>
      <c r="E2844"/>
    </row>
    <row r="2845" spans="1:5" ht="12.75">
      <c r="A2845"/>
      <c r="B2845"/>
      <c r="C2845"/>
      <c r="D2845"/>
      <c r="E2845"/>
    </row>
    <row r="2846" spans="1:5" ht="12.75">
      <c r="A2846"/>
      <c r="B2846"/>
      <c r="C2846"/>
      <c r="D2846"/>
      <c r="E2846"/>
    </row>
    <row r="2847" spans="1:5" ht="12.75">
      <c r="A2847"/>
      <c r="B2847"/>
      <c r="C2847"/>
      <c r="D2847"/>
      <c r="E2847"/>
    </row>
    <row r="2848" spans="1:5" ht="12.75">
      <c r="A2848"/>
      <c r="B2848"/>
      <c r="C2848"/>
      <c r="D2848"/>
      <c r="E2848"/>
    </row>
    <row r="2849" spans="1:5" ht="12.75">
      <c r="A2849"/>
      <c r="B2849"/>
      <c r="C2849"/>
      <c r="D2849"/>
      <c r="E2849"/>
    </row>
    <row r="2850" spans="1:5" ht="12.75">
      <c r="A2850"/>
      <c r="B2850"/>
      <c r="C2850"/>
      <c r="D2850"/>
      <c r="E2850"/>
    </row>
    <row r="2851" spans="1:5" ht="12.75">
      <c r="A2851"/>
      <c r="B2851"/>
      <c r="C2851"/>
      <c r="D2851"/>
      <c r="E2851"/>
    </row>
    <row r="2852" spans="1:5" ht="12.75">
      <c r="A2852"/>
      <c r="B2852"/>
      <c r="C2852"/>
      <c r="D2852"/>
      <c r="E2852"/>
    </row>
    <row r="2853" spans="1:5" ht="12.75">
      <c r="A2853"/>
      <c r="B2853"/>
      <c r="C2853"/>
      <c r="D2853"/>
      <c r="E2853"/>
    </row>
    <row r="2854" spans="1:5" ht="12.75">
      <c r="A2854"/>
      <c r="B2854"/>
      <c r="C2854"/>
      <c r="D2854"/>
      <c r="E2854"/>
    </row>
    <row r="2855" spans="1:5" ht="12.75">
      <c r="A2855"/>
      <c r="B2855"/>
      <c r="C2855"/>
      <c r="D2855"/>
      <c r="E2855"/>
    </row>
    <row r="2856" spans="1:5" ht="12.75">
      <c r="A2856"/>
      <c r="B2856"/>
      <c r="C2856"/>
      <c r="D2856"/>
      <c r="E2856"/>
    </row>
    <row r="2857" spans="1:5" ht="12.75">
      <c r="A2857"/>
      <c r="B2857"/>
      <c r="C2857"/>
      <c r="D2857"/>
      <c r="E2857"/>
    </row>
    <row r="2858" spans="1:5" ht="12.75">
      <c r="A2858"/>
      <c r="B2858"/>
      <c r="C2858"/>
      <c r="D2858"/>
      <c r="E2858"/>
    </row>
    <row r="2859" spans="1:5" ht="12.75">
      <c r="A2859"/>
      <c r="B2859"/>
      <c r="C2859"/>
      <c r="D2859"/>
      <c r="E2859"/>
    </row>
    <row r="2860" spans="1:5" ht="12.75">
      <c r="A2860"/>
      <c r="B2860"/>
      <c r="C2860"/>
      <c r="D2860"/>
      <c r="E2860"/>
    </row>
    <row r="2861" spans="1:5" ht="12.75">
      <c r="A2861"/>
      <c r="B2861"/>
      <c r="C2861"/>
      <c r="D2861"/>
      <c r="E2861"/>
    </row>
    <row r="2862" spans="1:5" ht="12.75">
      <c r="A2862"/>
      <c r="B2862"/>
      <c r="C2862"/>
      <c r="D2862"/>
      <c r="E2862"/>
    </row>
    <row r="2863" spans="1:5" ht="12.75">
      <c r="A2863"/>
      <c r="B2863"/>
      <c r="C2863"/>
      <c r="D2863"/>
      <c r="E2863"/>
    </row>
    <row r="2864" spans="1:5" ht="12.75">
      <c r="A2864"/>
      <c r="B2864"/>
      <c r="C2864"/>
      <c r="D2864"/>
      <c r="E2864"/>
    </row>
    <row r="2865" spans="1:5" ht="12.75">
      <c r="A2865"/>
      <c r="B2865"/>
      <c r="C2865"/>
      <c r="D2865"/>
      <c r="E2865"/>
    </row>
    <row r="2866" spans="1:5" ht="12.75">
      <c r="A2866"/>
      <c r="B2866"/>
      <c r="C2866"/>
      <c r="D2866"/>
      <c r="E2866"/>
    </row>
    <row r="2867" spans="1:5" ht="12.75">
      <c r="A2867"/>
      <c r="B2867"/>
      <c r="C2867"/>
      <c r="D2867"/>
      <c r="E2867"/>
    </row>
    <row r="2868" spans="1:5" ht="12.75">
      <c r="A2868"/>
      <c r="B2868"/>
      <c r="C2868"/>
      <c r="D2868"/>
      <c r="E2868"/>
    </row>
    <row r="2869" spans="1:5" ht="12.75">
      <c r="A2869"/>
      <c r="B2869"/>
      <c r="C2869"/>
      <c r="D2869"/>
      <c r="E2869"/>
    </row>
    <row r="2870" spans="1:5" ht="12.75">
      <c r="A2870"/>
      <c r="B2870"/>
      <c r="C2870"/>
      <c r="D2870"/>
      <c r="E2870"/>
    </row>
    <row r="2871" spans="1:5" ht="12.75">
      <c r="A2871"/>
      <c r="B2871"/>
      <c r="C2871"/>
      <c r="D2871"/>
      <c r="E2871"/>
    </row>
    <row r="2872" spans="1:5" ht="12.75">
      <c r="A2872"/>
      <c r="B2872"/>
      <c r="C2872"/>
      <c r="D2872"/>
      <c r="E2872"/>
    </row>
    <row r="2873" spans="1:5" ht="12.75">
      <c r="A2873"/>
      <c r="B2873"/>
      <c r="C2873"/>
      <c r="D2873"/>
      <c r="E2873"/>
    </row>
    <row r="2874" spans="1:5" ht="12.75">
      <c r="A2874"/>
      <c r="B2874"/>
      <c r="C2874"/>
      <c r="D2874"/>
      <c r="E2874"/>
    </row>
    <row r="2875" spans="1:5" ht="12.75">
      <c r="A2875"/>
      <c r="B2875"/>
      <c r="C2875"/>
      <c r="D2875"/>
      <c r="E2875"/>
    </row>
    <row r="2876" spans="1:5" ht="12.75">
      <c r="A2876"/>
      <c r="B2876"/>
      <c r="C2876"/>
      <c r="D2876"/>
      <c r="E2876"/>
    </row>
    <row r="2877" spans="1:5" ht="12.75">
      <c r="A2877"/>
      <c r="B2877"/>
      <c r="C2877"/>
      <c r="D2877"/>
      <c r="E2877"/>
    </row>
    <row r="2878" spans="1:5" ht="12.75">
      <c r="A2878"/>
      <c r="B2878"/>
      <c r="C2878"/>
      <c r="D2878"/>
      <c r="E2878"/>
    </row>
    <row r="2879" spans="1:5" ht="12.75">
      <c r="A2879"/>
      <c r="B2879"/>
      <c r="C2879"/>
      <c r="D2879"/>
      <c r="E2879"/>
    </row>
    <row r="2880" spans="1:5" ht="12.75">
      <c r="A2880"/>
      <c r="B2880"/>
      <c r="C2880"/>
      <c r="D2880"/>
      <c r="E2880"/>
    </row>
    <row r="2881" spans="1:5" ht="12.75">
      <c r="A2881"/>
      <c r="B2881"/>
      <c r="C2881"/>
      <c r="D2881"/>
      <c r="E2881"/>
    </row>
    <row r="2882" spans="1:5" ht="12.75">
      <c r="A2882"/>
      <c r="B2882"/>
      <c r="C2882"/>
      <c r="D2882"/>
      <c r="E2882"/>
    </row>
    <row r="2883" spans="1:5" ht="12.75">
      <c r="A2883"/>
      <c r="B2883"/>
      <c r="C2883"/>
      <c r="D2883"/>
      <c r="E2883"/>
    </row>
    <row r="2884" spans="1:5" ht="12.75">
      <c r="A2884"/>
      <c r="B2884"/>
      <c r="C2884"/>
      <c r="D2884"/>
      <c r="E2884"/>
    </row>
    <row r="2885" spans="1:5" ht="12.75">
      <c r="A2885"/>
      <c r="B2885"/>
      <c r="C2885"/>
      <c r="D2885"/>
      <c r="E2885"/>
    </row>
    <row r="2886" spans="1:5" ht="12.75">
      <c r="A2886"/>
      <c r="B2886"/>
      <c r="C2886"/>
      <c r="D2886"/>
      <c r="E2886"/>
    </row>
    <row r="2887" spans="1:5" ht="12.75">
      <c r="A2887"/>
      <c r="B2887"/>
      <c r="C2887"/>
      <c r="D2887"/>
      <c r="E2887"/>
    </row>
    <row r="2888" spans="1:5" ht="12.75">
      <c r="A2888"/>
      <c r="B2888"/>
      <c r="C2888"/>
      <c r="D2888"/>
      <c r="E2888"/>
    </row>
    <row r="2889" spans="1:5" ht="12.75">
      <c r="A2889"/>
      <c r="B2889"/>
      <c r="C2889"/>
      <c r="D2889"/>
      <c r="E2889"/>
    </row>
    <row r="2890" spans="1:5" ht="12.75">
      <c r="A2890"/>
      <c r="B2890"/>
      <c r="C2890"/>
      <c r="D2890"/>
      <c r="E2890"/>
    </row>
    <row r="2891" spans="1:5" ht="12.75">
      <c r="A2891"/>
      <c r="B2891"/>
      <c r="C2891"/>
      <c r="D2891"/>
      <c r="E2891"/>
    </row>
    <row r="2892" spans="1:5" ht="12.75">
      <c r="A2892"/>
      <c r="B2892"/>
      <c r="C2892"/>
      <c r="D2892"/>
      <c r="E2892"/>
    </row>
    <row r="2893" spans="1:5" ht="12.75">
      <c r="A2893"/>
      <c r="B2893"/>
      <c r="C2893"/>
      <c r="D2893"/>
      <c r="E2893"/>
    </row>
    <row r="2894" spans="1:5" ht="12.75">
      <c r="A2894"/>
      <c r="B2894"/>
      <c r="C2894"/>
      <c r="D2894"/>
      <c r="E2894"/>
    </row>
    <row r="2895" spans="1:5" ht="12.75">
      <c r="A2895"/>
      <c r="B2895"/>
      <c r="C2895"/>
      <c r="D2895"/>
      <c r="E2895"/>
    </row>
    <row r="2896" spans="1:5" ht="12.75">
      <c r="A2896"/>
      <c r="B2896"/>
      <c r="C2896"/>
      <c r="D2896"/>
      <c r="E2896"/>
    </row>
    <row r="2897" spans="1:5" ht="12.75">
      <c r="A2897"/>
      <c r="B2897"/>
      <c r="C2897"/>
      <c r="D2897"/>
      <c r="E2897"/>
    </row>
    <row r="2898" spans="1:5" ht="12.75">
      <c r="A2898"/>
      <c r="B2898"/>
      <c r="C2898"/>
      <c r="D2898"/>
      <c r="E2898"/>
    </row>
    <row r="2899" spans="1:5" ht="12.75">
      <c r="A2899"/>
      <c r="B2899"/>
      <c r="C2899"/>
      <c r="D2899"/>
      <c r="E2899"/>
    </row>
    <row r="2900" spans="1:5" ht="12.75">
      <c r="A2900"/>
      <c r="B2900"/>
      <c r="C2900"/>
      <c r="D2900"/>
      <c r="E2900"/>
    </row>
    <row r="2901" spans="1:5" ht="12.75">
      <c r="A2901"/>
      <c r="B2901"/>
      <c r="C2901"/>
      <c r="D2901"/>
      <c r="E2901"/>
    </row>
    <row r="2902" spans="1:5" ht="12.75">
      <c r="A2902"/>
      <c r="B2902"/>
      <c r="C2902"/>
      <c r="D2902"/>
      <c r="E2902"/>
    </row>
    <row r="2903" spans="1:5" ht="12.75">
      <c r="A2903"/>
      <c r="B2903"/>
      <c r="C2903"/>
      <c r="D2903"/>
      <c r="E2903"/>
    </row>
    <row r="2904" spans="1:5" ht="12.75">
      <c r="A2904"/>
      <c r="B2904"/>
      <c r="C2904"/>
      <c r="D2904"/>
      <c r="E2904"/>
    </row>
    <row r="2905" spans="1:5" ht="12.75">
      <c r="A2905"/>
      <c r="B2905"/>
      <c r="C2905"/>
      <c r="D2905"/>
      <c r="E2905"/>
    </row>
    <row r="2906" spans="1:5" ht="12.75">
      <c r="A2906"/>
      <c r="B2906"/>
      <c r="C2906"/>
      <c r="D2906"/>
      <c r="E2906"/>
    </row>
    <row r="2907" spans="1:5" ht="12.75">
      <c r="A2907"/>
      <c r="B2907"/>
      <c r="C2907"/>
      <c r="D2907"/>
      <c r="E2907"/>
    </row>
    <row r="2908" spans="1:5" ht="12.75">
      <c r="A2908"/>
      <c r="B2908"/>
      <c r="C2908"/>
      <c r="D2908"/>
      <c r="E2908"/>
    </row>
    <row r="2909" spans="1:5" ht="12.75">
      <c r="A2909"/>
      <c r="B2909"/>
      <c r="C2909"/>
      <c r="D2909"/>
      <c r="E2909"/>
    </row>
    <row r="2910" spans="1:5" ht="12.75">
      <c r="A2910"/>
      <c r="B2910"/>
      <c r="C2910"/>
      <c r="D2910"/>
      <c r="E2910"/>
    </row>
    <row r="2911" spans="1:5" ht="12.75">
      <c r="A2911"/>
      <c r="B2911"/>
      <c r="C2911"/>
      <c r="D2911"/>
      <c r="E2911"/>
    </row>
    <row r="2912" spans="1:5" ht="12.75">
      <c r="A2912"/>
      <c r="B2912"/>
      <c r="C2912"/>
      <c r="D2912"/>
      <c r="E2912"/>
    </row>
    <row r="2913" spans="1:5" ht="12.75">
      <c r="A2913"/>
      <c r="B2913"/>
      <c r="C2913"/>
      <c r="D2913"/>
      <c r="E2913"/>
    </row>
    <row r="2914" spans="1:5" ht="12.75">
      <c r="A2914"/>
      <c r="B2914"/>
      <c r="C2914"/>
      <c r="D2914"/>
      <c r="E2914"/>
    </row>
    <row r="2915" spans="1:5" ht="12.75">
      <c r="A2915"/>
      <c r="B2915"/>
      <c r="C2915"/>
      <c r="D2915"/>
      <c r="E2915"/>
    </row>
    <row r="2916" spans="1:5" ht="12.75">
      <c r="A2916"/>
      <c r="B2916"/>
      <c r="C2916"/>
      <c r="D2916"/>
      <c r="E2916"/>
    </row>
    <row r="2917" spans="1:5" ht="12.75">
      <c r="A2917"/>
      <c r="B2917"/>
      <c r="C2917"/>
      <c r="D2917"/>
      <c r="E2917"/>
    </row>
    <row r="2918" spans="1:5" ht="12.75">
      <c r="A2918"/>
      <c r="B2918"/>
      <c r="C2918"/>
      <c r="D2918"/>
      <c r="E2918"/>
    </row>
    <row r="2919" spans="1:5" ht="12.75">
      <c r="A2919"/>
      <c r="B2919"/>
      <c r="C2919"/>
      <c r="D2919"/>
      <c r="E2919"/>
    </row>
    <row r="2920" spans="1:5" ht="12.75">
      <c r="A2920"/>
      <c r="B2920"/>
      <c r="C2920"/>
      <c r="D2920"/>
      <c r="E2920"/>
    </row>
    <row r="2921" spans="1:5" ht="12.75">
      <c r="A2921"/>
      <c r="B2921"/>
      <c r="C2921"/>
      <c r="D2921"/>
      <c r="E2921"/>
    </row>
    <row r="2922" spans="1:5" ht="12.75">
      <c r="A2922"/>
      <c r="B2922"/>
      <c r="C2922"/>
      <c r="D2922"/>
      <c r="E2922"/>
    </row>
    <row r="2923" spans="1:5" ht="12.75">
      <c r="A2923"/>
      <c r="B2923"/>
      <c r="C2923"/>
      <c r="D2923"/>
      <c r="E2923"/>
    </row>
    <row r="2924" spans="1:5" ht="12.75">
      <c r="A2924"/>
      <c r="B2924"/>
      <c r="C2924"/>
      <c r="D2924"/>
      <c r="E2924"/>
    </row>
    <row r="2925" spans="1:5" ht="12.75">
      <c r="A2925"/>
      <c r="B2925"/>
      <c r="C2925"/>
      <c r="D2925"/>
      <c r="E2925"/>
    </row>
    <row r="2926" spans="1:5" ht="12.75">
      <c r="A2926"/>
      <c r="B2926"/>
      <c r="C2926"/>
      <c r="D2926"/>
      <c r="E2926"/>
    </row>
    <row r="2927" spans="1:5" ht="12.75">
      <c r="A2927"/>
      <c r="B2927"/>
      <c r="C2927"/>
      <c r="D2927"/>
      <c r="E2927"/>
    </row>
    <row r="2928" spans="1:5" ht="12.75">
      <c r="A2928"/>
      <c r="B2928"/>
      <c r="C2928"/>
      <c r="D2928"/>
      <c r="E2928"/>
    </row>
    <row r="2929" spans="1:5" ht="12.75">
      <c r="A2929"/>
      <c r="B2929"/>
      <c r="C2929"/>
      <c r="D2929"/>
      <c r="E2929"/>
    </row>
    <row r="2930" spans="1:5" ht="12.75">
      <c r="A2930"/>
      <c r="B2930"/>
      <c r="C2930"/>
      <c r="D2930"/>
      <c r="E2930"/>
    </row>
    <row r="2931" spans="1:5" ht="12.75">
      <c r="A2931"/>
      <c r="B2931"/>
      <c r="C2931"/>
      <c r="D2931"/>
      <c r="E2931"/>
    </row>
    <row r="2932" spans="1:5" ht="12.75">
      <c r="A2932"/>
      <c r="B2932"/>
      <c r="C2932"/>
      <c r="D2932"/>
      <c r="E2932"/>
    </row>
    <row r="2933" spans="1:5" ht="12.75">
      <c r="A2933"/>
      <c r="B2933"/>
      <c r="C2933"/>
      <c r="D2933"/>
      <c r="E2933"/>
    </row>
    <row r="2934" spans="1:5" ht="12.75">
      <c r="A2934"/>
      <c r="B2934"/>
      <c r="C2934"/>
      <c r="D2934"/>
      <c r="E2934"/>
    </row>
    <row r="2935" spans="1:5" ht="12.75">
      <c r="A2935"/>
      <c r="B2935"/>
      <c r="C2935"/>
      <c r="D2935"/>
      <c r="E2935"/>
    </row>
    <row r="2936" spans="1:5" ht="12.75">
      <c r="A2936"/>
      <c r="B2936"/>
      <c r="C2936"/>
      <c r="D2936"/>
      <c r="E2936"/>
    </row>
    <row r="2937" spans="1:5" ht="12.75">
      <c r="A2937"/>
      <c r="B2937"/>
      <c r="C2937"/>
      <c r="D2937"/>
      <c r="E2937"/>
    </row>
    <row r="2938" spans="1:5" ht="12.75">
      <c r="A2938"/>
      <c r="B2938"/>
      <c r="C2938"/>
      <c r="D2938"/>
      <c r="E2938"/>
    </row>
    <row r="2939" spans="1:5" ht="12.75">
      <c r="A2939"/>
      <c r="B2939"/>
      <c r="C2939"/>
      <c r="D2939"/>
      <c r="E2939"/>
    </row>
    <row r="2940" spans="1:5" ht="12.75">
      <c r="A2940"/>
      <c r="B2940"/>
      <c r="C2940"/>
      <c r="D2940"/>
      <c r="E2940"/>
    </row>
    <row r="2941" spans="1:5" ht="12.75">
      <c r="A2941"/>
      <c r="B2941"/>
      <c r="C2941"/>
      <c r="D2941"/>
      <c r="E2941"/>
    </row>
    <row r="2942" spans="1:5" ht="12.75">
      <c r="A2942"/>
      <c r="B2942"/>
      <c r="C2942"/>
      <c r="D2942"/>
      <c r="E2942"/>
    </row>
    <row r="2943" spans="1:5" ht="12.75">
      <c r="A2943"/>
      <c r="B2943"/>
      <c r="C2943"/>
      <c r="D2943"/>
      <c r="E2943"/>
    </row>
    <row r="2944" spans="1:5" ht="12.75">
      <c r="A2944"/>
      <c r="B2944"/>
      <c r="C2944"/>
      <c r="D2944"/>
      <c r="E2944"/>
    </row>
    <row r="2945" spans="1:5" ht="12.75">
      <c r="A2945"/>
      <c r="B2945"/>
      <c r="C2945"/>
      <c r="D2945"/>
      <c r="E2945"/>
    </row>
    <row r="2946" spans="1:5" ht="12.75">
      <c r="A2946"/>
      <c r="B2946"/>
      <c r="C2946"/>
      <c r="D2946"/>
      <c r="E2946"/>
    </row>
    <row r="2947" spans="1:5" ht="12.75">
      <c r="A2947"/>
      <c r="B2947"/>
      <c r="C2947"/>
      <c r="D2947"/>
      <c r="E2947"/>
    </row>
    <row r="2948" spans="1:5" ht="12.75">
      <c r="A2948"/>
      <c r="B2948"/>
      <c r="C2948"/>
      <c r="D2948"/>
      <c r="E2948"/>
    </row>
    <row r="2949" spans="1:5" ht="12.75">
      <c r="A2949"/>
      <c r="B2949"/>
      <c r="C2949"/>
      <c r="D2949"/>
      <c r="E2949"/>
    </row>
    <row r="2950" spans="1:5" ht="12.75">
      <c r="A2950"/>
      <c r="B2950"/>
      <c r="C2950"/>
      <c r="D2950"/>
      <c r="E2950"/>
    </row>
    <row r="2951" spans="1:5" ht="12.75">
      <c r="A2951"/>
      <c r="B2951"/>
      <c r="C2951"/>
      <c r="D2951"/>
      <c r="E2951"/>
    </row>
    <row r="2952" spans="1:5" ht="12.75">
      <c r="A2952"/>
      <c r="B2952"/>
      <c r="C2952"/>
      <c r="D2952"/>
      <c r="E2952"/>
    </row>
    <row r="2953" spans="1:5" ht="12.75">
      <c r="A2953"/>
      <c r="B2953"/>
      <c r="C2953"/>
      <c r="D2953"/>
      <c r="E2953"/>
    </row>
    <row r="2954" spans="1:5" ht="12.75">
      <c r="A2954"/>
      <c r="B2954"/>
      <c r="C2954"/>
      <c r="D2954"/>
      <c r="E2954"/>
    </row>
    <row r="2955" spans="1:5" ht="12.75">
      <c r="A2955"/>
      <c r="B2955"/>
      <c r="C2955"/>
      <c r="D2955"/>
      <c r="E2955"/>
    </row>
    <row r="2956" spans="1:5" ht="12.75">
      <c r="A2956"/>
      <c r="B2956"/>
      <c r="C2956"/>
      <c r="D2956"/>
      <c r="E2956"/>
    </row>
    <row r="2957" spans="1:5" ht="12.75">
      <c r="A2957"/>
      <c r="B2957"/>
      <c r="C2957"/>
      <c r="D2957"/>
      <c r="E2957"/>
    </row>
    <row r="2958" spans="1:5" ht="12.75">
      <c r="A2958"/>
      <c r="B2958"/>
      <c r="C2958"/>
      <c r="D2958"/>
      <c r="E2958"/>
    </row>
    <row r="2959" spans="1:5" ht="12.75">
      <c r="A2959"/>
      <c r="B2959"/>
      <c r="C2959"/>
      <c r="D2959"/>
      <c r="E2959"/>
    </row>
    <row r="2960" spans="1:5" ht="12.75">
      <c r="A2960"/>
      <c r="B2960"/>
      <c r="C2960"/>
      <c r="D2960"/>
      <c r="E2960"/>
    </row>
    <row r="2961" spans="1:5" ht="12.75">
      <c r="A2961"/>
      <c r="B2961"/>
      <c r="C2961"/>
      <c r="D2961"/>
      <c r="E2961"/>
    </row>
    <row r="2962" spans="1:5" ht="12.75">
      <c r="A2962"/>
      <c r="B2962"/>
      <c r="C2962"/>
      <c r="D2962"/>
      <c r="E2962"/>
    </row>
    <row r="2963" spans="1:5" ht="12.75">
      <c r="A2963"/>
      <c r="B2963"/>
      <c r="C2963"/>
      <c r="D2963"/>
      <c r="E2963"/>
    </row>
    <row r="2964" spans="1:5" ht="12.75">
      <c r="A2964"/>
      <c r="B2964"/>
      <c r="C2964"/>
      <c r="D2964"/>
      <c r="E2964"/>
    </row>
    <row r="2965" spans="1:5" ht="12.75">
      <c r="A2965"/>
      <c r="B2965"/>
      <c r="C2965"/>
      <c r="D2965"/>
      <c r="E2965"/>
    </row>
    <row r="2966" spans="1:5" ht="12.75">
      <c r="A2966"/>
      <c r="B2966"/>
      <c r="C2966"/>
      <c r="D2966"/>
      <c r="E2966"/>
    </row>
    <row r="2967" spans="1:5" ht="12.75">
      <c r="A2967"/>
      <c r="B2967"/>
      <c r="C2967"/>
      <c r="D2967"/>
      <c r="E2967"/>
    </row>
    <row r="2968" spans="1:5" ht="12.75">
      <c r="A2968"/>
      <c r="B2968"/>
      <c r="C2968"/>
      <c r="D2968"/>
      <c r="E2968"/>
    </row>
    <row r="2969" spans="1:5" ht="12.75">
      <c r="A2969"/>
      <c r="B2969"/>
      <c r="C2969"/>
      <c r="D2969"/>
      <c r="E2969"/>
    </row>
    <row r="2970" spans="1:5" ht="12.75">
      <c r="A2970"/>
      <c r="B2970"/>
      <c r="C2970"/>
      <c r="D2970"/>
      <c r="E2970"/>
    </row>
    <row r="2971" spans="1:5" ht="12.75">
      <c r="A2971"/>
      <c r="B2971"/>
      <c r="C2971"/>
      <c r="D2971"/>
      <c r="E2971"/>
    </row>
    <row r="2972" spans="1:5" ht="12.75">
      <c r="A2972"/>
      <c r="B2972"/>
      <c r="C2972"/>
      <c r="D2972"/>
      <c r="E2972"/>
    </row>
    <row r="2973" spans="1:5" ht="12.75">
      <c r="A2973"/>
      <c r="B2973"/>
      <c r="C2973"/>
      <c r="D2973"/>
      <c r="E2973"/>
    </row>
    <row r="2974" spans="1:5" ht="12.75">
      <c r="A2974"/>
      <c r="B2974"/>
      <c r="C2974"/>
      <c r="D2974"/>
      <c r="E2974"/>
    </row>
    <row r="2975" spans="1:5" ht="12.75">
      <c r="A2975"/>
      <c r="B2975"/>
      <c r="C2975"/>
      <c r="D2975"/>
      <c r="E2975"/>
    </row>
    <row r="2976" spans="1:5" ht="12.75">
      <c r="A2976"/>
      <c r="B2976"/>
      <c r="C2976"/>
      <c r="D2976"/>
      <c r="E2976"/>
    </row>
    <row r="2977" spans="1:5" ht="12.75">
      <c r="A2977"/>
      <c r="B2977"/>
      <c r="C2977"/>
      <c r="D2977"/>
      <c r="E2977"/>
    </row>
    <row r="2978" spans="1:5" ht="12.75">
      <c r="A2978"/>
      <c r="B2978"/>
      <c r="C2978"/>
      <c r="D2978"/>
      <c r="E2978"/>
    </row>
    <row r="2979" spans="1:5" ht="12.75">
      <c r="A2979"/>
      <c r="B2979"/>
      <c r="C2979"/>
      <c r="D2979"/>
      <c r="E2979"/>
    </row>
    <row r="2980" spans="1:5" ht="12.75">
      <c r="A2980"/>
      <c r="B2980"/>
      <c r="C2980"/>
      <c r="D2980"/>
      <c r="E2980"/>
    </row>
    <row r="2981" spans="1:5" ht="12.75">
      <c r="A2981"/>
      <c r="B2981"/>
      <c r="C2981"/>
      <c r="D2981"/>
      <c r="E2981"/>
    </row>
    <row r="2982" spans="1:5" ht="12.75">
      <c r="A2982"/>
      <c r="B2982"/>
      <c r="C2982"/>
      <c r="D2982"/>
      <c r="E2982"/>
    </row>
    <row r="2983" spans="1:5" ht="12.75">
      <c r="A2983"/>
      <c r="B2983"/>
      <c r="C2983"/>
      <c r="D2983"/>
      <c r="E2983"/>
    </row>
    <row r="2984" spans="1:5" ht="12.75">
      <c r="A2984"/>
      <c r="B2984"/>
      <c r="C2984"/>
      <c r="D2984"/>
      <c r="E2984"/>
    </row>
    <row r="2985" spans="1:5" ht="12.75">
      <c r="A2985"/>
      <c r="B2985"/>
      <c r="C2985"/>
      <c r="D2985"/>
      <c r="E2985"/>
    </row>
    <row r="2986" spans="1:5" ht="12.75">
      <c r="A2986"/>
      <c r="B2986"/>
      <c r="C2986"/>
      <c r="D2986"/>
      <c r="E2986"/>
    </row>
    <row r="2987" spans="1:5" ht="12.75">
      <c r="A2987"/>
      <c r="B2987"/>
      <c r="C2987"/>
      <c r="D2987"/>
      <c r="E2987"/>
    </row>
    <row r="2988" spans="1:5" ht="12.75">
      <c r="A2988"/>
      <c r="B2988"/>
      <c r="C2988"/>
      <c r="D2988"/>
      <c r="E2988"/>
    </row>
    <row r="2989" spans="1:5" ht="12.75">
      <c r="A2989"/>
      <c r="B2989"/>
      <c r="C2989"/>
      <c r="D2989"/>
      <c r="E2989"/>
    </row>
    <row r="2990" spans="1:5" ht="12.75">
      <c r="A2990"/>
      <c r="B2990"/>
      <c r="C2990"/>
      <c r="D2990"/>
      <c r="E2990"/>
    </row>
    <row r="2991" spans="1:5" ht="12.75">
      <c r="A2991"/>
      <c r="B2991"/>
      <c r="C2991"/>
      <c r="D2991"/>
      <c r="E2991"/>
    </row>
    <row r="2992" spans="1:5" ht="12.75">
      <c r="A2992"/>
      <c r="B2992"/>
      <c r="C2992"/>
      <c r="D2992"/>
      <c r="E2992"/>
    </row>
    <row r="2993" spans="1:5" ht="12.75">
      <c r="A2993"/>
      <c r="B2993"/>
      <c r="C2993"/>
      <c r="D2993"/>
      <c r="E2993"/>
    </row>
    <row r="2994" spans="1:5" ht="12.75">
      <c r="A2994"/>
      <c r="B2994"/>
      <c r="C2994"/>
      <c r="D2994"/>
      <c r="E2994"/>
    </row>
    <row r="2995" spans="1:5" ht="12.75">
      <c r="A2995"/>
      <c r="B2995"/>
      <c r="C2995"/>
      <c r="D2995"/>
      <c r="E2995"/>
    </row>
    <row r="2996" spans="1:5" ht="12.75">
      <c r="A2996"/>
      <c r="B2996"/>
      <c r="C2996"/>
      <c r="D2996"/>
      <c r="E2996"/>
    </row>
    <row r="2997" spans="1:5" ht="12.75">
      <c r="A2997"/>
      <c r="B2997"/>
      <c r="C2997"/>
      <c r="D2997"/>
      <c r="E2997"/>
    </row>
    <row r="2998" spans="1:5" ht="12.75">
      <c r="A2998"/>
      <c r="B2998"/>
      <c r="C2998"/>
      <c r="D2998"/>
      <c r="E2998"/>
    </row>
    <row r="2999" spans="1:5" ht="12.75">
      <c r="A2999"/>
      <c r="B2999"/>
      <c r="C2999"/>
      <c r="D2999"/>
      <c r="E2999"/>
    </row>
    <row r="3000" spans="1:5" ht="12.75">
      <c r="A3000"/>
      <c r="B3000"/>
      <c r="C3000"/>
      <c r="D3000"/>
      <c r="E3000"/>
    </row>
    <row r="3001" spans="1:5" ht="12.75">
      <c r="A3001"/>
      <c r="B3001"/>
      <c r="C3001"/>
      <c r="D3001"/>
      <c r="E3001"/>
    </row>
    <row r="3002" spans="1:5" ht="12.75">
      <c r="A3002"/>
      <c r="B3002"/>
      <c r="C3002"/>
      <c r="D3002"/>
      <c r="E3002"/>
    </row>
    <row r="3003" spans="1:5" ht="12.75">
      <c r="A3003"/>
      <c r="B3003"/>
      <c r="C3003"/>
      <c r="D3003"/>
      <c r="E3003"/>
    </row>
    <row r="3004" spans="1:5" ht="12.75">
      <c r="A3004"/>
      <c r="B3004"/>
      <c r="C3004"/>
      <c r="D3004"/>
      <c r="E3004"/>
    </row>
    <row r="3005" spans="1:5" ht="12.75">
      <c r="A3005"/>
      <c r="B3005"/>
      <c r="C3005"/>
      <c r="D3005"/>
      <c r="E3005"/>
    </row>
    <row r="3006" spans="1:5" ht="12.75">
      <c r="A3006"/>
      <c r="B3006"/>
      <c r="C3006"/>
      <c r="D3006"/>
      <c r="E3006"/>
    </row>
    <row r="3007" spans="1:5" ht="12.75">
      <c r="A3007"/>
      <c r="B3007"/>
      <c r="C3007"/>
      <c r="D3007"/>
      <c r="E3007"/>
    </row>
    <row r="3008" spans="1:5" ht="12.75">
      <c r="A3008"/>
      <c r="B3008"/>
      <c r="C3008"/>
      <c r="D3008"/>
      <c r="E3008"/>
    </row>
    <row r="3009" spans="1:5" ht="12.75">
      <c r="A3009"/>
      <c r="B3009"/>
      <c r="C3009"/>
      <c r="D3009"/>
      <c r="E3009"/>
    </row>
    <row r="3010" spans="1:5" ht="12.75">
      <c r="A3010"/>
      <c r="B3010"/>
      <c r="C3010"/>
      <c r="D3010"/>
      <c r="E3010"/>
    </row>
    <row r="3011" spans="1:5" ht="12.75">
      <c r="A3011"/>
      <c r="B3011"/>
      <c r="C3011"/>
      <c r="D3011"/>
      <c r="E3011"/>
    </row>
    <row r="3012" spans="1:5" ht="12.75">
      <c r="A3012"/>
      <c r="B3012"/>
      <c r="C3012"/>
      <c r="D3012"/>
      <c r="E3012"/>
    </row>
    <row r="3013" spans="1:5" ht="12.75">
      <c r="A3013"/>
      <c r="B3013"/>
      <c r="C3013"/>
      <c r="D3013"/>
      <c r="E3013"/>
    </row>
    <row r="3014" spans="1:5" ht="12.75">
      <c r="A3014"/>
      <c r="B3014"/>
      <c r="C3014"/>
      <c r="D3014"/>
      <c r="E3014"/>
    </row>
    <row r="3015" spans="1:5" ht="12.75">
      <c r="A3015"/>
      <c r="B3015"/>
      <c r="C3015"/>
      <c r="D3015"/>
      <c r="E3015"/>
    </row>
    <row r="3016" spans="1:5" ht="12.75">
      <c r="A3016"/>
      <c r="B3016"/>
      <c r="C3016"/>
      <c r="D3016"/>
      <c r="E3016"/>
    </row>
    <row r="3017" spans="1:5" ht="12.75">
      <c r="A3017"/>
      <c r="B3017"/>
      <c r="C3017"/>
      <c r="D3017"/>
      <c r="E3017"/>
    </row>
    <row r="3018" spans="1:5" ht="12.75">
      <c r="A3018"/>
      <c r="B3018"/>
      <c r="C3018"/>
      <c r="D3018"/>
      <c r="E3018"/>
    </row>
    <row r="3019" spans="1:5" ht="12.75">
      <c r="A3019"/>
      <c r="B3019"/>
      <c r="C3019"/>
      <c r="D3019"/>
      <c r="E3019"/>
    </row>
    <row r="3020" spans="1:5" ht="12.75">
      <c r="A3020"/>
      <c r="B3020"/>
      <c r="C3020"/>
      <c r="D3020"/>
      <c r="E3020"/>
    </row>
    <row r="3021" spans="1:5" ht="12.75">
      <c r="A3021"/>
      <c r="B3021"/>
      <c r="C3021"/>
      <c r="D3021"/>
      <c r="E3021"/>
    </row>
    <row r="3022" spans="1:5" ht="12.75">
      <c r="A3022"/>
      <c r="B3022"/>
      <c r="C3022"/>
      <c r="D3022"/>
      <c r="E3022"/>
    </row>
    <row r="3023" spans="1:5" ht="12.75">
      <c r="A3023"/>
      <c r="B3023"/>
      <c r="C3023"/>
      <c r="D3023"/>
      <c r="E3023"/>
    </row>
    <row r="3024" spans="1:5" ht="12.75">
      <c r="A3024"/>
      <c r="B3024"/>
      <c r="C3024"/>
      <c r="D3024"/>
      <c r="E3024"/>
    </row>
    <row r="3025" spans="1:5" ht="12.75">
      <c r="A3025"/>
      <c r="B3025"/>
      <c r="C3025"/>
      <c r="D3025"/>
      <c r="E3025"/>
    </row>
    <row r="3026" spans="1:5" ht="12.75">
      <c r="A3026"/>
      <c r="B3026"/>
      <c r="C3026"/>
      <c r="D3026"/>
      <c r="E3026"/>
    </row>
    <row r="3027" spans="1:5" ht="12.75">
      <c r="A3027"/>
      <c r="B3027"/>
      <c r="C3027"/>
      <c r="D3027"/>
      <c r="E3027"/>
    </row>
    <row r="3028" spans="1:5" ht="12.75">
      <c r="A3028"/>
      <c r="B3028"/>
      <c r="C3028"/>
      <c r="D3028"/>
      <c r="E3028"/>
    </row>
    <row r="3029" spans="1:5" ht="12.75">
      <c r="A3029"/>
      <c r="B3029"/>
      <c r="C3029"/>
      <c r="D3029"/>
      <c r="E3029"/>
    </row>
    <row r="3030" spans="1:5" ht="12.75">
      <c r="A3030"/>
      <c r="B3030"/>
      <c r="C3030"/>
      <c r="D3030"/>
      <c r="E3030"/>
    </row>
    <row r="3031" spans="1:5" ht="12.75">
      <c r="A3031"/>
      <c r="B3031"/>
      <c r="C3031"/>
      <c r="D3031"/>
      <c r="E3031"/>
    </row>
    <row r="3032" spans="1:5" ht="12.75">
      <c r="A3032"/>
      <c r="B3032"/>
      <c r="C3032"/>
      <c r="D3032"/>
      <c r="E3032"/>
    </row>
    <row r="3033" spans="1:5" ht="12.75">
      <c r="A3033"/>
      <c r="B3033"/>
      <c r="C3033"/>
      <c r="D3033"/>
      <c r="E3033"/>
    </row>
    <row r="3034" spans="1:5" ht="12.75">
      <c r="A3034"/>
      <c r="B3034"/>
      <c r="C3034"/>
      <c r="D3034"/>
      <c r="E3034"/>
    </row>
    <row r="3035" spans="1:5" ht="12.75">
      <c r="A3035"/>
      <c r="B3035"/>
      <c r="C3035"/>
      <c r="D3035"/>
      <c r="E3035"/>
    </row>
    <row r="3036" spans="1:5" ht="12.75">
      <c r="A3036"/>
      <c r="B3036"/>
      <c r="C3036"/>
      <c r="D3036"/>
      <c r="E3036"/>
    </row>
    <row r="3037" spans="1:5" ht="12.75">
      <c r="A3037"/>
      <c r="B3037"/>
      <c r="C3037"/>
      <c r="D3037"/>
      <c r="E3037"/>
    </row>
    <row r="3038" spans="1:5" ht="12.75">
      <c r="A3038"/>
      <c r="B3038"/>
      <c r="C3038"/>
      <c r="D3038"/>
      <c r="E3038"/>
    </row>
    <row r="3039" spans="1:5" ht="12.75">
      <c r="A3039"/>
      <c r="B3039"/>
      <c r="C3039"/>
      <c r="D3039"/>
      <c r="E3039"/>
    </row>
    <row r="3040" spans="1:5" ht="12.75">
      <c r="A3040"/>
      <c r="B3040"/>
      <c r="C3040"/>
      <c r="D3040"/>
      <c r="E3040"/>
    </row>
    <row r="3041" spans="1:5" ht="12.75">
      <c r="A3041"/>
      <c r="B3041"/>
      <c r="C3041"/>
      <c r="D3041"/>
      <c r="E3041"/>
    </row>
    <row r="3042" spans="1:5" ht="12.75">
      <c r="A3042"/>
      <c r="B3042"/>
      <c r="C3042"/>
      <c r="D3042"/>
      <c r="E3042"/>
    </row>
    <row r="3043" spans="1:5" ht="12.75">
      <c r="A3043"/>
      <c r="B3043"/>
      <c r="C3043"/>
      <c r="D3043"/>
      <c r="E3043"/>
    </row>
    <row r="3044" spans="1:5" ht="12.75">
      <c r="A3044"/>
      <c r="B3044"/>
      <c r="C3044"/>
      <c r="D3044"/>
      <c r="E3044"/>
    </row>
    <row r="3045" spans="1:5" ht="12.75">
      <c r="A3045"/>
      <c r="B3045"/>
      <c r="C3045"/>
      <c r="D3045"/>
      <c r="E3045"/>
    </row>
    <row r="3046" spans="1:5" ht="12.75">
      <c r="A3046"/>
      <c r="B3046"/>
      <c r="C3046"/>
      <c r="D3046"/>
      <c r="E3046"/>
    </row>
    <row r="3047" spans="1:5" ht="12.75">
      <c r="A3047"/>
      <c r="B3047"/>
      <c r="C3047"/>
      <c r="D3047"/>
      <c r="E3047"/>
    </row>
    <row r="3048" spans="1:5" ht="12.75">
      <c r="A3048"/>
      <c r="B3048"/>
      <c r="C3048"/>
      <c r="D3048"/>
      <c r="E3048"/>
    </row>
    <row r="3049" spans="1:5" ht="12.75">
      <c r="A3049"/>
      <c r="B3049"/>
      <c r="C3049"/>
      <c r="D3049"/>
      <c r="E3049"/>
    </row>
    <row r="3050" spans="1:5" ht="12.75">
      <c r="A3050"/>
      <c r="B3050"/>
      <c r="C3050"/>
      <c r="D3050"/>
      <c r="E3050"/>
    </row>
    <row r="3051" spans="1:5" ht="12.75">
      <c r="A3051"/>
      <c r="B3051"/>
      <c r="C3051"/>
      <c r="D3051"/>
      <c r="E3051"/>
    </row>
    <row r="3052" spans="1:5" ht="12.75">
      <c r="A3052"/>
      <c r="B3052"/>
      <c r="C3052"/>
      <c r="D3052"/>
      <c r="E3052"/>
    </row>
    <row r="3053" spans="1:5" ht="12.75">
      <c r="A3053"/>
      <c r="B3053"/>
      <c r="C3053"/>
      <c r="D3053"/>
      <c r="E3053"/>
    </row>
    <row r="3054" spans="1:5" ht="12.75">
      <c r="A3054"/>
      <c r="B3054"/>
      <c r="C3054"/>
      <c r="D3054"/>
      <c r="E3054"/>
    </row>
    <row r="3055" spans="1:5" ht="12.75">
      <c r="A3055"/>
      <c r="B3055"/>
      <c r="C3055"/>
      <c r="D3055"/>
      <c r="E3055"/>
    </row>
    <row r="3056" spans="1:5" ht="12.75">
      <c r="A3056"/>
      <c r="B3056"/>
      <c r="C3056"/>
      <c r="D3056"/>
      <c r="E3056"/>
    </row>
    <row r="3057" spans="1:5" ht="12.75">
      <c r="A3057"/>
      <c r="B3057"/>
      <c r="C3057"/>
      <c r="D3057"/>
      <c r="E3057"/>
    </row>
    <row r="3058" spans="1:5" ht="12.75">
      <c r="A3058"/>
      <c r="B3058"/>
      <c r="C3058"/>
      <c r="D3058"/>
      <c r="E3058"/>
    </row>
    <row r="3059" spans="1:5" ht="12.75">
      <c r="A3059"/>
      <c r="B3059"/>
      <c r="C3059"/>
      <c r="D3059"/>
      <c r="E3059"/>
    </row>
    <row r="3060" spans="1:5" ht="12.75">
      <c r="A3060"/>
      <c r="B3060"/>
      <c r="C3060"/>
      <c r="D3060"/>
      <c r="E3060"/>
    </row>
    <row r="3061" spans="1:5" ht="12.75">
      <c r="A3061"/>
      <c r="B3061"/>
      <c r="C3061"/>
      <c r="D3061"/>
      <c r="E3061"/>
    </row>
    <row r="3062" spans="1:5" ht="12.75">
      <c r="A3062"/>
      <c r="B3062"/>
      <c r="C3062"/>
      <c r="D3062"/>
      <c r="E3062"/>
    </row>
    <row r="3063" spans="1:5" ht="12.75">
      <c r="A3063"/>
      <c r="B3063"/>
      <c r="C3063"/>
      <c r="D3063"/>
      <c r="E3063"/>
    </row>
    <row r="3064" spans="1:5" ht="12.75">
      <c r="A3064"/>
      <c r="B3064"/>
      <c r="C3064"/>
      <c r="D3064"/>
      <c r="E3064"/>
    </row>
    <row r="3065" spans="1:5" ht="12.75">
      <c r="A3065"/>
      <c r="B3065"/>
      <c r="C3065"/>
      <c r="D3065"/>
      <c r="E3065"/>
    </row>
    <row r="3066" spans="1:5" ht="12.75">
      <c r="A3066"/>
      <c r="B3066"/>
      <c r="C3066"/>
      <c r="D3066"/>
      <c r="E3066"/>
    </row>
    <row r="3067" spans="1:5" ht="12.75">
      <c r="A3067"/>
      <c r="B3067"/>
      <c r="C3067"/>
      <c r="D3067"/>
      <c r="E3067"/>
    </row>
    <row r="3068" spans="1:5" ht="12.75">
      <c r="A3068"/>
      <c r="B3068"/>
      <c r="C3068"/>
      <c r="D3068"/>
      <c r="E3068"/>
    </row>
    <row r="3069" spans="1:5" ht="12.75">
      <c r="A3069"/>
      <c r="B3069"/>
      <c r="C3069"/>
      <c r="D3069"/>
      <c r="E3069"/>
    </row>
    <row r="3070" spans="1:5" ht="12.75">
      <c r="A3070"/>
      <c r="B3070"/>
      <c r="C3070"/>
      <c r="D3070"/>
      <c r="E3070"/>
    </row>
    <row r="3071" spans="1:5" ht="12.75">
      <c r="A3071"/>
      <c r="B3071"/>
      <c r="C3071"/>
      <c r="D3071"/>
      <c r="E3071"/>
    </row>
    <row r="3072" spans="1:5" ht="12.75">
      <c r="A3072"/>
      <c r="B3072"/>
      <c r="C3072"/>
      <c r="D3072"/>
      <c r="E3072"/>
    </row>
    <row r="3073" spans="1:5" ht="12.75">
      <c r="A3073"/>
      <c r="B3073"/>
      <c r="C3073"/>
      <c r="D3073"/>
      <c r="E3073"/>
    </row>
    <row r="3074" spans="1:5" ht="12.75">
      <c r="A3074"/>
      <c r="B3074"/>
      <c r="C3074"/>
      <c r="D3074"/>
      <c r="E3074"/>
    </row>
    <row r="3075" spans="1:5" ht="12.75">
      <c r="A3075"/>
      <c r="B3075"/>
      <c r="C3075"/>
      <c r="D3075"/>
      <c r="E3075"/>
    </row>
    <row r="3076" spans="1:5" ht="12.75">
      <c r="A3076"/>
      <c r="B3076"/>
      <c r="C3076"/>
      <c r="D3076"/>
      <c r="E3076"/>
    </row>
    <row r="3077" spans="1:5" ht="12.75">
      <c r="A3077"/>
      <c r="B3077"/>
      <c r="C3077"/>
      <c r="D3077"/>
      <c r="E3077"/>
    </row>
    <row r="3078" spans="1:5" ht="12.75">
      <c r="A3078"/>
      <c r="B3078"/>
      <c r="C3078"/>
      <c r="D3078"/>
      <c r="E3078"/>
    </row>
    <row r="3079" spans="1:5" ht="12.75">
      <c r="A3079"/>
      <c r="B3079"/>
      <c r="C3079"/>
      <c r="D3079"/>
      <c r="E3079"/>
    </row>
    <row r="3080" spans="1:5" ht="12.75">
      <c r="A3080"/>
      <c r="B3080"/>
      <c r="C3080"/>
      <c r="D3080"/>
      <c r="E3080"/>
    </row>
    <row r="3081" spans="1:5" ht="12.75">
      <c r="A3081"/>
      <c r="B3081"/>
      <c r="C3081"/>
      <c r="D3081"/>
      <c r="E3081"/>
    </row>
    <row r="3082" spans="1:5" ht="12.75">
      <c r="A3082"/>
      <c r="B3082"/>
      <c r="C3082"/>
      <c r="D3082"/>
      <c r="E3082"/>
    </row>
    <row r="3083" spans="1:5" ht="12.75">
      <c r="A3083"/>
      <c r="B3083"/>
      <c r="C3083"/>
      <c r="D3083"/>
      <c r="E3083"/>
    </row>
    <row r="3084" spans="1:5" ht="12.75">
      <c r="A3084"/>
      <c r="B3084"/>
      <c r="C3084"/>
      <c r="D3084"/>
      <c r="E3084"/>
    </row>
    <row r="3085" spans="1:5" ht="12.75">
      <c r="A3085"/>
      <c r="B3085"/>
      <c r="C3085"/>
      <c r="D3085"/>
      <c r="E3085"/>
    </row>
    <row r="3086" spans="1:5" ht="12.75">
      <c r="A3086"/>
      <c r="B3086"/>
      <c r="C3086"/>
      <c r="D3086"/>
      <c r="E3086"/>
    </row>
    <row r="3087" spans="1:5" ht="12.75">
      <c r="A3087"/>
      <c r="B3087"/>
      <c r="C3087"/>
      <c r="D3087"/>
      <c r="E3087"/>
    </row>
    <row r="3088" spans="1:5" ht="12.75">
      <c r="A3088"/>
      <c r="B3088"/>
      <c r="C3088"/>
      <c r="D3088"/>
      <c r="E3088"/>
    </row>
    <row r="3089" spans="1:5" ht="12.75">
      <c r="A3089"/>
      <c r="B3089"/>
      <c r="C3089"/>
      <c r="D3089"/>
      <c r="E3089"/>
    </row>
    <row r="3090" spans="1:5" ht="12.75">
      <c r="A3090"/>
      <c r="B3090"/>
      <c r="C3090"/>
      <c r="D3090"/>
      <c r="E3090"/>
    </row>
    <row r="3091" spans="1:5" ht="12.75">
      <c r="A3091"/>
      <c r="B3091"/>
      <c r="C3091"/>
      <c r="D3091"/>
      <c r="E3091"/>
    </row>
    <row r="3092" spans="1:5" ht="12.75">
      <c r="A3092"/>
      <c r="B3092"/>
      <c r="C3092"/>
      <c r="D3092"/>
      <c r="E3092"/>
    </row>
    <row r="3093" spans="1:5" ht="12.75">
      <c r="A3093"/>
      <c r="B3093"/>
      <c r="C3093"/>
      <c r="D3093"/>
      <c r="E3093"/>
    </row>
    <row r="3094" spans="1:5" ht="12.75">
      <c r="A3094"/>
      <c r="B3094"/>
      <c r="C3094"/>
      <c r="D3094"/>
      <c r="E3094"/>
    </row>
    <row r="3095" spans="1:5" ht="12.75">
      <c r="A3095"/>
      <c r="B3095"/>
      <c r="C3095"/>
      <c r="D3095"/>
      <c r="E3095"/>
    </row>
    <row r="3096" spans="1:5" ht="12.75">
      <c r="A3096"/>
      <c r="B3096"/>
      <c r="C3096"/>
      <c r="D3096"/>
      <c r="E3096"/>
    </row>
    <row r="3097" spans="1:5" ht="12.75">
      <c r="A3097"/>
      <c r="B3097"/>
      <c r="C3097"/>
      <c r="D3097"/>
      <c r="E3097"/>
    </row>
    <row r="3098" spans="1:5" ht="12.75">
      <c r="A3098"/>
      <c r="B3098"/>
      <c r="C3098"/>
      <c r="D3098"/>
      <c r="E3098"/>
    </row>
    <row r="3099" spans="1:5" ht="12.75">
      <c r="A3099"/>
      <c r="B3099"/>
      <c r="C3099"/>
      <c r="D3099"/>
      <c r="E3099"/>
    </row>
    <row r="3100" spans="1:5" ht="12.75">
      <c r="A3100"/>
      <c r="B3100"/>
      <c r="C3100"/>
      <c r="D3100"/>
      <c r="E3100"/>
    </row>
    <row r="3101" spans="1:5" ht="12.75">
      <c r="A3101"/>
      <c r="B3101"/>
      <c r="C3101"/>
      <c r="D3101"/>
      <c r="E3101"/>
    </row>
    <row r="3102" spans="1:5" ht="12.75">
      <c r="A3102"/>
      <c r="B3102"/>
      <c r="C3102"/>
      <c r="D3102"/>
      <c r="E3102"/>
    </row>
    <row r="3103" spans="1:5" ht="12.75">
      <c r="A3103"/>
      <c r="B3103"/>
      <c r="C3103"/>
      <c r="D3103"/>
      <c r="E3103"/>
    </row>
    <row r="3104" spans="1:5" ht="12.75">
      <c r="A3104"/>
      <c r="B3104"/>
      <c r="C3104"/>
      <c r="D3104"/>
      <c r="E3104"/>
    </row>
    <row r="3105" spans="1:5" ht="12.75">
      <c r="A3105"/>
      <c r="B3105"/>
      <c r="C3105"/>
      <c r="D3105"/>
      <c r="E3105"/>
    </row>
    <row r="3106" spans="1:5" ht="12.75">
      <c r="A3106"/>
      <c r="B3106"/>
      <c r="C3106"/>
      <c r="D3106"/>
      <c r="E3106"/>
    </row>
    <row r="3107" spans="1:5" ht="12.75">
      <c r="A3107"/>
      <c r="B3107"/>
      <c r="C3107"/>
      <c r="D3107"/>
      <c r="E3107"/>
    </row>
    <row r="3108" spans="1:5" ht="12.75">
      <c r="A3108"/>
      <c r="B3108"/>
      <c r="C3108"/>
      <c r="D3108"/>
      <c r="E3108"/>
    </row>
    <row r="3109" spans="1:5" ht="12.75">
      <c r="A3109"/>
      <c r="B3109"/>
      <c r="C3109"/>
      <c r="D3109"/>
      <c r="E3109"/>
    </row>
    <row r="3110" spans="1:5" ht="12.75">
      <c r="A3110"/>
      <c r="B3110"/>
      <c r="C3110"/>
      <c r="D3110"/>
      <c r="E3110"/>
    </row>
    <row r="3111" spans="1:5" ht="12.75">
      <c r="A3111"/>
      <c r="B3111"/>
      <c r="C3111"/>
      <c r="D3111"/>
      <c r="E3111"/>
    </row>
    <row r="3112" spans="1:5" ht="12.75">
      <c r="A3112"/>
      <c r="B3112"/>
      <c r="C3112"/>
      <c r="D3112"/>
      <c r="E3112"/>
    </row>
    <row r="3113" spans="1:5" ht="12.75">
      <c r="A3113"/>
      <c r="B3113"/>
      <c r="C3113"/>
      <c r="D3113"/>
      <c r="E3113"/>
    </row>
    <row r="3114" spans="1:5" ht="12.75">
      <c r="A3114"/>
      <c r="B3114"/>
      <c r="C3114"/>
      <c r="D3114"/>
      <c r="E3114"/>
    </row>
    <row r="3115" spans="1:5" ht="12.75">
      <c r="A3115"/>
      <c r="B3115"/>
      <c r="C3115"/>
      <c r="D3115"/>
      <c r="E3115"/>
    </row>
    <row r="3116" spans="1:5" ht="12.75">
      <c r="A3116"/>
      <c r="B3116"/>
      <c r="C3116"/>
      <c r="D3116"/>
      <c r="E3116"/>
    </row>
    <row r="3117" spans="1:5" ht="12.75">
      <c r="A3117"/>
      <c r="B3117"/>
      <c r="C3117"/>
      <c r="D3117"/>
      <c r="E3117"/>
    </row>
    <row r="3118" spans="1:5" ht="12.75">
      <c r="A3118"/>
      <c r="B3118"/>
      <c r="C3118"/>
      <c r="D3118"/>
      <c r="E3118"/>
    </row>
    <row r="3119" spans="1:5" ht="12.75">
      <c r="A3119"/>
      <c r="B3119"/>
      <c r="C3119"/>
      <c r="D3119"/>
      <c r="E3119"/>
    </row>
    <row r="3120" spans="1:5" ht="12.75">
      <c r="A3120"/>
      <c r="B3120"/>
      <c r="C3120"/>
      <c r="D3120"/>
      <c r="E3120"/>
    </row>
    <row r="3121" spans="1:5" ht="12.75">
      <c r="A3121"/>
      <c r="B3121"/>
      <c r="C3121"/>
      <c r="D3121"/>
      <c r="E3121"/>
    </row>
    <row r="3122" spans="1:5" ht="12.75">
      <c r="A3122"/>
      <c r="B3122"/>
      <c r="C3122"/>
      <c r="D3122"/>
      <c r="E3122"/>
    </row>
    <row r="3123" spans="1:5" ht="12.75">
      <c r="A3123"/>
      <c r="B3123"/>
      <c r="C3123"/>
      <c r="D3123"/>
      <c r="E3123"/>
    </row>
    <row r="3124" spans="1:5" ht="12.75">
      <c r="A3124"/>
      <c r="B3124"/>
      <c r="C3124"/>
      <c r="D3124"/>
      <c r="E3124"/>
    </row>
    <row r="3125" spans="1:5" ht="12.75">
      <c r="A3125"/>
      <c r="B3125"/>
      <c r="C3125"/>
      <c r="D3125"/>
      <c r="E3125"/>
    </row>
    <row r="3126" spans="1:5" ht="12.75">
      <c r="A3126"/>
      <c r="B3126"/>
      <c r="C3126"/>
      <c r="D3126"/>
      <c r="E3126"/>
    </row>
    <row r="3127" spans="1:5" ht="12.75">
      <c r="A3127"/>
      <c r="B3127"/>
      <c r="C3127"/>
      <c r="D3127"/>
      <c r="E3127"/>
    </row>
    <row r="3128" spans="1:5" ht="12.75">
      <c r="A3128"/>
      <c r="B3128"/>
      <c r="C3128"/>
      <c r="D3128"/>
      <c r="E3128"/>
    </row>
    <row r="3129" spans="1:5" ht="12.75">
      <c r="A3129"/>
      <c r="B3129"/>
      <c r="C3129"/>
      <c r="D3129"/>
      <c r="E3129"/>
    </row>
    <row r="3130" spans="1:5" ht="12.75">
      <c r="A3130"/>
      <c r="B3130"/>
      <c r="C3130"/>
      <c r="D3130"/>
      <c r="E3130"/>
    </row>
    <row r="3131" spans="1:5" ht="12.75">
      <c r="A3131"/>
      <c r="B3131"/>
      <c r="C3131"/>
      <c r="D3131"/>
      <c r="E3131"/>
    </row>
    <row r="3132" spans="1:5" ht="12.75">
      <c r="A3132"/>
      <c r="B3132"/>
      <c r="C3132"/>
      <c r="D3132"/>
      <c r="E3132"/>
    </row>
    <row r="3133" spans="1:5" ht="12.75">
      <c r="A3133"/>
      <c r="B3133"/>
      <c r="C3133"/>
      <c r="D3133"/>
      <c r="E3133"/>
    </row>
    <row r="3134" spans="1:5" ht="12.75">
      <c r="A3134"/>
      <c r="B3134"/>
      <c r="C3134"/>
      <c r="D3134"/>
      <c r="E3134"/>
    </row>
    <row r="3135" spans="1:5" ht="12.75">
      <c r="A3135"/>
      <c r="B3135"/>
      <c r="C3135"/>
      <c r="D3135"/>
      <c r="E3135"/>
    </row>
    <row r="3136" spans="1:5" ht="12.75">
      <c r="A3136"/>
      <c r="B3136"/>
      <c r="C3136"/>
      <c r="D3136"/>
      <c r="E3136"/>
    </row>
    <row r="3137" spans="1:5" ht="12.75">
      <c r="A3137"/>
      <c r="B3137"/>
      <c r="C3137"/>
      <c r="D3137"/>
      <c r="E3137"/>
    </row>
    <row r="3138" spans="1:5" ht="12.75">
      <c r="A3138"/>
      <c r="B3138"/>
      <c r="C3138"/>
      <c r="D3138"/>
      <c r="E3138"/>
    </row>
    <row r="3139" spans="1:5" ht="12.75">
      <c r="A3139"/>
      <c r="B3139"/>
      <c r="C3139"/>
      <c r="D3139"/>
      <c r="E3139"/>
    </row>
    <row r="3140" spans="1:5" ht="12.75">
      <c r="A3140"/>
      <c r="B3140"/>
      <c r="C3140"/>
      <c r="D3140"/>
      <c r="E3140"/>
    </row>
    <row r="3141" spans="1:5" ht="12.75">
      <c r="A3141"/>
      <c r="B3141"/>
      <c r="C3141"/>
      <c r="D3141"/>
      <c r="E3141"/>
    </row>
    <row r="3142" spans="1:5" ht="12.75">
      <c r="A3142"/>
      <c r="B3142"/>
      <c r="C3142"/>
      <c r="D3142"/>
      <c r="E3142"/>
    </row>
    <row r="3143" spans="1:5" ht="12.75">
      <c r="A3143"/>
      <c r="B3143"/>
      <c r="C3143"/>
      <c r="D3143"/>
      <c r="E3143"/>
    </row>
    <row r="3144" spans="1:5" ht="12.75">
      <c r="A3144"/>
      <c r="B3144"/>
      <c r="C3144"/>
      <c r="D3144"/>
      <c r="E3144"/>
    </row>
    <row r="3145" spans="1:5" ht="12.75">
      <c r="A3145"/>
      <c r="B3145"/>
      <c r="C3145"/>
      <c r="D3145"/>
      <c r="E3145"/>
    </row>
    <row r="3146" spans="1:5" ht="12.75">
      <c r="A3146"/>
      <c r="B3146"/>
      <c r="C3146"/>
      <c r="D3146"/>
      <c r="E3146"/>
    </row>
    <row r="3147" spans="1:5" ht="12.75">
      <c r="A3147"/>
      <c r="B3147"/>
      <c r="C3147"/>
      <c r="D3147"/>
      <c r="E3147"/>
    </row>
    <row r="3148" spans="1:5" ht="12.75">
      <c r="A3148"/>
      <c r="B3148"/>
      <c r="C3148"/>
      <c r="D3148"/>
      <c r="E3148"/>
    </row>
    <row r="3149" spans="1:5" ht="12.75">
      <c r="A3149"/>
      <c r="B3149"/>
      <c r="C3149"/>
      <c r="D3149"/>
      <c r="E3149"/>
    </row>
    <row r="3150" spans="1:5" ht="12.75">
      <c r="A3150"/>
      <c r="B3150"/>
      <c r="C3150"/>
      <c r="D3150"/>
      <c r="E3150"/>
    </row>
    <row r="3151" spans="1:5" ht="12.75">
      <c r="A3151"/>
      <c r="B3151"/>
      <c r="C3151"/>
      <c r="D3151"/>
      <c r="E3151"/>
    </row>
    <row r="3152" spans="1:5" ht="12.75">
      <c r="A3152"/>
      <c r="B3152"/>
      <c r="C3152"/>
      <c r="D3152"/>
      <c r="E3152"/>
    </row>
    <row r="3153" spans="1:5" ht="12.75">
      <c r="A3153"/>
      <c r="B3153"/>
      <c r="C3153"/>
      <c r="D3153"/>
      <c r="E3153"/>
    </row>
    <row r="3154" spans="1:5" ht="12.75">
      <c r="A3154"/>
      <c r="B3154"/>
      <c r="C3154"/>
      <c r="D3154"/>
      <c r="E3154"/>
    </row>
    <row r="3155" spans="1:5" ht="12.75">
      <c r="A3155"/>
      <c r="B3155"/>
      <c r="C3155"/>
      <c r="D3155"/>
      <c r="E3155"/>
    </row>
    <row r="3156" spans="1:5" ht="12.75">
      <c r="A3156"/>
      <c r="B3156"/>
      <c r="C3156"/>
      <c r="D3156"/>
      <c r="E3156"/>
    </row>
    <row r="3157" spans="1:5" ht="12.75">
      <c r="A3157"/>
      <c r="B3157"/>
      <c r="C3157"/>
      <c r="D3157"/>
      <c r="E3157"/>
    </row>
    <row r="3158" spans="1:5" ht="12.75">
      <c r="A3158"/>
      <c r="B3158"/>
      <c r="C3158"/>
      <c r="D3158"/>
      <c r="E3158"/>
    </row>
    <row r="3159" spans="1:5" ht="12.75">
      <c r="A3159"/>
      <c r="B3159"/>
      <c r="C3159"/>
      <c r="D3159"/>
      <c r="E3159"/>
    </row>
    <row r="3160" spans="1:5" ht="12.75">
      <c r="A3160"/>
      <c r="B3160"/>
      <c r="C3160"/>
      <c r="D3160"/>
      <c r="E3160"/>
    </row>
    <row r="3161" spans="1:5" ht="12.75">
      <c r="A3161"/>
      <c r="B3161"/>
      <c r="C3161"/>
      <c r="D3161"/>
      <c r="E3161"/>
    </row>
    <row r="3162" spans="1:5" ht="12.75">
      <c r="A3162"/>
      <c r="B3162"/>
      <c r="C3162"/>
      <c r="D3162"/>
      <c r="E3162"/>
    </row>
    <row r="3163" spans="1:5" ht="12.75">
      <c r="A3163"/>
      <c r="B3163"/>
      <c r="C3163"/>
      <c r="D3163"/>
      <c r="E3163"/>
    </row>
    <row r="3164" spans="1:5" ht="12.75">
      <c r="A3164"/>
      <c r="B3164"/>
      <c r="C3164"/>
      <c r="D3164"/>
      <c r="E3164"/>
    </row>
    <row r="3165" spans="1:5" ht="12.75">
      <c r="A3165"/>
      <c r="B3165"/>
      <c r="C3165"/>
      <c r="D3165"/>
      <c r="E3165"/>
    </row>
    <row r="3166" spans="1:5" ht="12.75">
      <c r="A3166"/>
      <c r="B3166"/>
      <c r="C3166"/>
      <c r="D3166"/>
      <c r="E3166"/>
    </row>
    <row r="3167" spans="1:5" ht="12.75">
      <c r="A3167"/>
      <c r="B3167"/>
      <c r="C3167"/>
      <c r="D3167"/>
      <c r="E3167"/>
    </row>
    <row r="3168" spans="1:5" ht="12.75">
      <c r="A3168"/>
      <c r="B3168"/>
      <c r="C3168"/>
      <c r="D3168"/>
      <c r="E3168"/>
    </row>
    <row r="3169" spans="1:5" ht="12.75">
      <c r="A3169"/>
      <c r="B3169"/>
      <c r="C3169"/>
      <c r="D3169"/>
      <c r="E3169"/>
    </row>
    <row r="3170" spans="1:5" ht="12.75">
      <c r="A3170"/>
      <c r="B3170"/>
      <c r="C3170"/>
      <c r="D3170"/>
      <c r="E3170"/>
    </row>
    <row r="3171" spans="1:5" ht="12.75">
      <c r="A3171"/>
      <c r="B3171"/>
      <c r="C3171"/>
      <c r="D3171"/>
      <c r="E3171"/>
    </row>
    <row r="3172" spans="1:5" ht="12.75">
      <c r="A3172"/>
      <c r="B3172"/>
      <c r="C3172"/>
      <c r="D3172"/>
      <c r="E3172"/>
    </row>
    <row r="3173" spans="1:5" ht="12.75">
      <c r="A3173"/>
      <c r="B3173"/>
      <c r="C3173"/>
      <c r="D3173"/>
      <c r="E3173"/>
    </row>
    <row r="3174" spans="1:5" ht="12.75">
      <c r="A3174"/>
      <c r="B3174"/>
      <c r="C3174"/>
      <c r="D3174"/>
      <c r="E3174"/>
    </row>
    <row r="3175" spans="1:5" ht="12.75">
      <c r="A3175"/>
      <c r="B3175"/>
      <c r="C3175"/>
      <c r="D3175"/>
      <c r="E3175"/>
    </row>
    <row r="3176" spans="1:5" ht="12.75">
      <c r="A3176"/>
      <c r="B3176"/>
      <c r="C3176"/>
      <c r="D3176"/>
      <c r="E3176"/>
    </row>
    <row r="3177" spans="1:5" ht="12.75">
      <c r="A3177"/>
      <c r="B3177"/>
      <c r="C3177"/>
      <c r="D3177"/>
      <c r="E3177"/>
    </row>
    <row r="3178" spans="1:5" ht="12.75">
      <c r="A3178"/>
      <c r="B3178"/>
      <c r="C3178"/>
      <c r="D3178"/>
      <c r="E3178"/>
    </row>
    <row r="3179" spans="1:5" ht="12.75">
      <c r="A3179"/>
      <c r="B3179"/>
      <c r="C3179"/>
      <c r="D3179"/>
      <c r="E3179"/>
    </row>
    <row r="3180" spans="1:5" ht="12.75">
      <c r="A3180"/>
      <c r="B3180"/>
      <c r="C3180"/>
      <c r="D3180"/>
      <c r="E3180"/>
    </row>
    <row r="3181" spans="1:5" ht="12.75">
      <c r="A3181"/>
      <c r="B3181"/>
      <c r="C3181"/>
      <c r="D3181"/>
      <c r="E3181"/>
    </row>
    <row r="3182" spans="1:5" ht="12.75">
      <c r="A3182"/>
      <c r="B3182"/>
      <c r="C3182"/>
      <c r="D3182"/>
      <c r="E3182"/>
    </row>
    <row r="3183" spans="1:5" ht="12.75">
      <c r="A3183"/>
      <c r="B3183"/>
      <c r="C3183"/>
      <c r="D3183"/>
      <c r="E3183"/>
    </row>
    <row r="3184" spans="1:5" ht="12.75">
      <c r="A3184"/>
      <c r="B3184"/>
      <c r="C3184"/>
      <c r="D3184"/>
      <c r="E3184"/>
    </row>
    <row r="3185" spans="1:5" ht="12.75">
      <c r="A3185"/>
      <c r="B3185"/>
      <c r="C3185"/>
      <c r="D3185"/>
      <c r="E3185"/>
    </row>
    <row r="3186" spans="1:5" ht="12.75">
      <c r="A3186"/>
      <c r="B3186"/>
      <c r="C3186"/>
      <c r="D3186"/>
      <c r="E3186"/>
    </row>
    <row r="3187" spans="1:5" ht="12.75">
      <c r="A3187"/>
      <c r="B3187"/>
      <c r="C3187"/>
      <c r="D3187"/>
      <c r="E3187"/>
    </row>
    <row r="3188" spans="1:5" ht="12.75">
      <c r="A3188"/>
      <c r="B3188"/>
      <c r="C3188"/>
      <c r="D3188"/>
      <c r="E3188"/>
    </row>
    <row r="3189" spans="1:5" ht="12.75">
      <c r="A3189"/>
      <c r="B3189"/>
      <c r="C3189"/>
      <c r="D3189"/>
      <c r="E3189"/>
    </row>
    <row r="3190" spans="1:5" ht="12.75">
      <c r="A3190"/>
      <c r="B3190"/>
      <c r="C3190"/>
      <c r="D3190"/>
      <c r="E3190"/>
    </row>
    <row r="3191" spans="1:5" ht="12.75">
      <c r="A3191"/>
      <c r="B3191"/>
      <c r="C3191"/>
      <c r="D3191"/>
      <c r="E3191"/>
    </row>
    <row r="3192" spans="1:5" ht="12.75">
      <c r="A3192"/>
      <c r="B3192"/>
      <c r="C3192"/>
      <c r="D3192"/>
      <c r="E3192"/>
    </row>
    <row r="3193" spans="1:5" ht="12.75">
      <c r="A3193"/>
      <c r="B3193"/>
      <c r="C3193"/>
      <c r="D3193"/>
      <c r="E3193"/>
    </row>
    <row r="3194" spans="1:5" ht="12.75">
      <c r="A3194"/>
      <c r="B3194"/>
      <c r="C3194"/>
      <c r="D3194"/>
      <c r="E3194"/>
    </row>
    <row r="3195" spans="1:5" ht="12.75">
      <c r="A3195"/>
      <c r="B3195"/>
      <c r="C3195"/>
      <c r="D3195"/>
      <c r="E3195"/>
    </row>
    <row r="3196" spans="1:5" ht="12.75">
      <c r="A3196"/>
      <c r="B3196"/>
      <c r="C3196"/>
      <c r="D3196"/>
      <c r="E3196"/>
    </row>
    <row r="3197" spans="1:5" ht="12.75">
      <c r="A3197"/>
      <c r="B3197"/>
      <c r="C3197"/>
      <c r="D3197"/>
      <c r="E3197"/>
    </row>
    <row r="3198" spans="1:5" ht="12.75">
      <c r="A3198"/>
      <c r="B3198"/>
      <c r="C3198"/>
      <c r="D3198"/>
      <c r="E3198"/>
    </row>
    <row r="3199" spans="1:5" ht="12.75">
      <c r="A3199"/>
      <c r="B3199"/>
      <c r="C3199"/>
      <c r="D3199"/>
      <c r="E3199"/>
    </row>
    <row r="3200" spans="1:5" ht="12.75">
      <c r="A3200"/>
      <c r="B3200"/>
      <c r="C3200"/>
      <c r="D3200"/>
      <c r="E3200"/>
    </row>
    <row r="3201" spans="1:5" ht="12.75">
      <c r="A3201"/>
      <c r="B3201"/>
      <c r="C3201"/>
      <c r="D3201"/>
      <c r="E3201"/>
    </row>
    <row r="3202" spans="1:5" ht="12.75">
      <c r="A3202"/>
      <c r="B3202"/>
      <c r="C3202"/>
      <c r="D3202"/>
      <c r="E3202"/>
    </row>
    <row r="3203" spans="1:5" ht="12.75">
      <c r="A3203"/>
      <c r="B3203"/>
      <c r="C3203"/>
      <c r="D3203"/>
      <c r="E3203"/>
    </row>
    <row r="3204" spans="1:5" ht="12.75">
      <c r="A3204"/>
      <c r="B3204"/>
      <c r="C3204"/>
      <c r="D3204"/>
      <c r="E3204"/>
    </row>
    <row r="3205" spans="1:5" ht="12.75">
      <c r="A3205"/>
      <c r="B3205"/>
      <c r="C3205"/>
      <c r="D3205"/>
      <c r="E3205"/>
    </row>
    <row r="3206" spans="1:5" ht="12.75">
      <c r="A3206"/>
      <c r="B3206"/>
      <c r="C3206"/>
      <c r="D3206"/>
      <c r="E3206"/>
    </row>
    <row r="3207" spans="1:5" ht="12.75">
      <c r="A3207"/>
      <c r="B3207"/>
      <c r="C3207"/>
      <c r="D3207"/>
      <c r="E3207"/>
    </row>
    <row r="3208" spans="1:5" ht="12.75">
      <c r="A3208"/>
      <c r="B3208"/>
      <c r="C3208"/>
      <c r="D3208"/>
      <c r="E3208"/>
    </row>
    <row r="3209" spans="1:5" ht="12.75">
      <c r="A3209"/>
      <c r="B3209"/>
      <c r="C3209"/>
      <c r="D3209"/>
      <c r="E3209"/>
    </row>
    <row r="3210" spans="1:5" ht="12.75">
      <c r="A3210"/>
      <c r="B3210"/>
      <c r="C3210"/>
      <c r="D3210"/>
      <c r="E3210"/>
    </row>
    <row r="3211" spans="1:5" ht="12.75">
      <c r="A3211"/>
      <c r="B3211"/>
      <c r="C3211"/>
      <c r="D3211"/>
      <c r="E3211"/>
    </row>
    <row r="3212" spans="1:5" ht="12.75">
      <c r="A3212"/>
      <c r="B3212"/>
      <c r="C3212"/>
      <c r="D3212"/>
      <c r="E3212"/>
    </row>
    <row r="3213" spans="1:5" ht="12.75">
      <c r="A3213"/>
      <c r="B3213"/>
      <c r="C3213"/>
      <c r="D3213"/>
      <c r="E3213"/>
    </row>
    <row r="3214" spans="1:5" ht="12.75">
      <c r="A3214"/>
      <c r="B3214"/>
      <c r="C3214"/>
      <c r="D3214"/>
      <c r="E3214"/>
    </row>
    <row r="3215" spans="1:5" ht="12.75">
      <c r="A3215"/>
      <c r="B3215"/>
      <c r="C3215"/>
      <c r="D3215"/>
      <c r="E3215"/>
    </row>
    <row r="3216" spans="1:5" ht="12.75">
      <c r="A3216"/>
      <c r="B3216"/>
      <c r="C3216"/>
      <c r="D3216"/>
      <c r="E3216"/>
    </row>
    <row r="3217" spans="1:5" ht="12.75">
      <c r="A3217"/>
      <c r="B3217"/>
      <c r="C3217"/>
      <c r="D3217"/>
      <c r="E3217"/>
    </row>
    <row r="3218" spans="1:5" ht="12.75">
      <c r="A3218"/>
      <c r="B3218"/>
      <c r="C3218"/>
      <c r="D3218"/>
      <c r="E3218"/>
    </row>
    <row r="3219" spans="1:5" ht="12.75">
      <c r="A3219"/>
      <c r="B3219"/>
      <c r="C3219"/>
      <c r="D3219"/>
      <c r="E3219"/>
    </row>
    <row r="3220" spans="1:5" ht="12.75">
      <c r="A3220"/>
      <c r="B3220"/>
      <c r="C3220"/>
      <c r="D3220"/>
      <c r="E3220"/>
    </row>
    <row r="3221" spans="1:5" ht="12.75">
      <c r="A3221"/>
      <c r="B3221"/>
      <c r="C3221"/>
      <c r="D3221"/>
      <c r="E3221"/>
    </row>
    <row r="3222" spans="1:5" ht="12.75">
      <c r="A3222"/>
      <c r="B3222"/>
      <c r="C3222"/>
      <c r="D3222"/>
      <c r="E3222"/>
    </row>
    <row r="3223" spans="1:5" ht="12.75">
      <c r="A3223"/>
      <c r="B3223"/>
      <c r="C3223"/>
      <c r="D3223"/>
      <c r="E3223"/>
    </row>
    <row r="3224" spans="1:5" ht="12.75">
      <c r="A3224"/>
      <c r="B3224"/>
      <c r="C3224"/>
      <c r="D3224"/>
      <c r="E3224"/>
    </row>
    <row r="3225" spans="1:5" ht="12.75">
      <c r="A3225"/>
      <c r="B3225"/>
      <c r="C3225"/>
      <c r="D3225"/>
      <c r="E3225"/>
    </row>
    <row r="3226" spans="1:5" ht="12.75">
      <c r="A3226"/>
      <c r="B3226"/>
      <c r="C3226"/>
      <c r="D3226"/>
      <c r="E3226"/>
    </row>
    <row r="3227" spans="1:5" ht="12.75">
      <c r="A3227"/>
      <c r="B3227"/>
      <c r="C3227"/>
      <c r="D3227"/>
      <c r="E3227"/>
    </row>
    <row r="3228" spans="1:5" ht="12.75">
      <c r="A3228"/>
      <c r="B3228"/>
      <c r="C3228"/>
      <c r="D3228"/>
      <c r="E3228"/>
    </row>
    <row r="3229" spans="1:5" ht="12.75">
      <c r="A3229"/>
      <c r="B3229"/>
      <c r="C3229"/>
      <c r="D3229"/>
      <c r="E3229"/>
    </row>
    <row r="3230" spans="1:5" ht="12.75">
      <c r="A3230"/>
      <c r="B3230"/>
      <c r="C3230"/>
      <c r="D3230"/>
      <c r="E3230"/>
    </row>
    <row r="3231" spans="1:5" ht="12.75">
      <c r="A3231"/>
      <c r="B3231"/>
      <c r="C3231"/>
      <c r="D3231"/>
      <c r="E3231"/>
    </row>
    <row r="3232" spans="1:5" ht="12.75">
      <c r="A3232"/>
      <c r="B3232"/>
      <c r="C3232"/>
      <c r="D3232"/>
      <c r="E3232"/>
    </row>
    <row r="3233" spans="1:5" ht="12.75">
      <c r="A3233"/>
      <c r="B3233"/>
      <c r="C3233"/>
      <c r="D3233"/>
      <c r="E3233"/>
    </row>
    <row r="3234" spans="1:5" ht="12.75">
      <c r="A3234"/>
      <c r="B3234"/>
      <c r="C3234"/>
      <c r="D3234"/>
      <c r="E3234"/>
    </row>
    <row r="3235" spans="1:5" ht="12.75">
      <c r="A3235"/>
      <c r="B3235"/>
      <c r="C3235"/>
      <c r="D3235"/>
      <c r="E3235"/>
    </row>
    <row r="3236" spans="1:5" ht="12.75">
      <c r="A3236"/>
      <c r="B3236"/>
      <c r="C3236"/>
      <c r="D3236"/>
      <c r="E3236"/>
    </row>
    <row r="3237" spans="1:5" ht="12.75">
      <c r="A3237"/>
      <c r="B3237"/>
      <c r="C3237"/>
      <c r="D3237"/>
      <c r="E3237"/>
    </row>
    <row r="3238" spans="1:5" ht="12.75">
      <c r="A3238"/>
      <c r="B3238"/>
      <c r="C3238"/>
      <c r="D3238"/>
      <c r="E3238"/>
    </row>
    <row r="3239" spans="1:5" ht="12.75">
      <c r="A3239"/>
      <c r="B3239"/>
      <c r="C3239"/>
      <c r="D3239"/>
      <c r="E3239"/>
    </row>
    <row r="3240" spans="1:5" ht="12.75">
      <c r="A3240"/>
      <c r="B3240"/>
      <c r="C3240"/>
      <c r="D3240"/>
      <c r="E3240"/>
    </row>
    <row r="3241" spans="1:5" ht="12.75">
      <c r="A3241"/>
      <c r="B3241"/>
      <c r="C3241"/>
      <c r="D3241"/>
      <c r="E3241"/>
    </row>
    <row r="3242" spans="1:5" ht="12.75">
      <c r="A3242"/>
      <c r="B3242"/>
      <c r="C3242"/>
      <c r="D3242"/>
      <c r="E3242"/>
    </row>
    <row r="3243" spans="1:5" ht="12.75">
      <c r="A3243"/>
      <c r="B3243"/>
      <c r="C3243"/>
      <c r="D3243"/>
      <c r="E3243"/>
    </row>
    <row r="3244" spans="1:5" ht="12.75">
      <c r="A3244"/>
      <c r="B3244"/>
      <c r="C3244"/>
      <c r="D3244"/>
      <c r="E3244"/>
    </row>
    <row r="3245" spans="1:5" ht="12.75">
      <c r="A3245"/>
      <c r="B3245"/>
      <c r="C3245"/>
      <c r="D3245"/>
      <c r="E3245"/>
    </row>
    <row r="3246" spans="1:5" ht="12.75">
      <c r="A3246"/>
      <c r="B3246"/>
      <c r="C3246"/>
      <c r="D3246"/>
      <c r="E3246"/>
    </row>
    <row r="3247" spans="1:5" ht="12.75">
      <c r="A3247"/>
      <c r="B3247"/>
      <c r="C3247"/>
      <c r="D3247"/>
      <c r="E3247"/>
    </row>
    <row r="3248" spans="1:5" ht="12.75">
      <c r="A3248"/>
      <c r="B3248"/>
      <c r="C3248"/>
      <c r="D3248"/>
      <c r="E3248"/>
    </row>
    <row r="3249" spans="1:5" ht="12.75">
      <c r="A3249"/>
      <c r="B3249"/>
      <c r="C3249"/>
      <c r="D3249"/>
      <c r="E3249"/>
    </row>
    <row r="3250" spans="1:5" ht="12.75">
      <c r="A3250"/>
      <c r="B3250"/>
      <c r="C3250"/>
      <c r="D3250"/>
      <c r="E3250"/>
    </row>
    <row r="3251" spans="1:5" ht="12.75">
      <c r="A3251"/>
      <c r="B3251"/>
      <c r="C3251"/>
      <c r="D3251"/>
      <c r="E3251"/>
    </row>
    <row r="3252" spans="1:5" ht="12.75">
      <c r="A3252"/>
      <c r="B3252"/>
      <c r="C3252"/>
      <c r="D3252"/>
      <c r="E3252"/>
    </row>
    <row r="3253" spans="1:5" ht="12.75">
      <c r="A3253"/>
      <c r="B3253"/>
      <c r="C3253"/>
      <c r="D3253"/>
      <c r="E3253"/>
    </row>
    <row r="3254" spans="1:5" ht="12.75">
      <c r="A3254"/>
      <c r="B3254"/>
      <c r="C3254"/>
      <c r="D3254"/>
      <c r="E3254"/>
    </row>
    <row r="3255" spans="1:5" ht="12.75">
      <c r="A3255"/>
      <c r="B3255"/>
      <c r="C3255"/>
      <c r="D3255"/>
      <c r="E3255"/>
    </row>
    <row r="3256" spans="1:5" ht="12.75">
      <c r="A3256"/>
      <c r="B3256"/>
      <c r="C3256"/>
      <c r="D3256"/>
      <c r="E3256"/>
    </row>
    <row r="3257" spans="1:5" ht="12.75">
      <c r="A3257"/>
      <c r="B3257"/>
      <c r="C3257"/>
      <c r="D3257"/>
      <c r="E3257"/>
    </row>
    <row r="3258" spans="1:5" ht="12.75">
      <c r="A3258"/>
      <c r="B3258"/>
      <c r="C3258"/>
      <c r="D3258"/>
      <c r="E3258"/>
    </row>
    <row r="3259" spans="1:5" ht="12.75">
      <c r="A3259"/>
      <c r="B3259"/>
      <c r="C3259"/>
      <c r="D3259"/>
      <c r="E3259"/>
    </row>
    <row r="3260" spans="1:5" ht="12.75">
      <c r="A3260"/>
      <c r="B3260"/>
      <c r="C3260"/>
      <c r="D3260"/>
      <c r="E3260"/>
    </row>
    <row r="3261" spans="1:5" ht="12.75">
      <c r="A3261"/>
      <c r="B3261"/>
      <c r="C3261"/>
      <c r="D3261"/>
      <c r="E3261"/>
    </row>
    <row r="3262" spans="1:5" ht="12.75">
      <c r="A3262"/>
      <c r="B3262"/>
      <c r="C3262"/>
      <c r="D3262"/>
      <c r="E3262"/>
    </row>
    <row r="3263" spans="1:5" ht="12.75">
      <c r="A3263"/>
      <c r="B3263"/>
      <c r="C3263"/>
      <c r="D3263"/>
      <c r="E3263"/>
    </row>
    <row r="3264" spans="1:5" ht="12.75">
      <c r="A3264"/>
      <c r="B3264"/>
      <c r="C3264"/>
      <c r="D3264"/>
      <c r="E3264"/>
    </row>
    <row r="3265" spans="1:5" ht="12.75">
      <c r="A3265"/>
      <c r="B3265"/>
      <c r="C3265"/>
      <c r="D3265"/>
      <c r="E3265"/>
    </row>
    <row r="3266" spans="1:5" ht="12.75">
      <c r="A3266"/>
      <c r="B3266"/>
      <c r="C3266"/>
      <c r="D3266"/>
      <c r="E3266"/>
    </row>
    <row r="3267" spans="1:5" ht="12.75">
      <c r="A3267"/>
      <c r="B3267"/>
      <c r="C3267"/>
      <c r="D3267"/>
      <c r="E3267"/>
    </row>
    <row r="3268" spans="1:5" ht="12.75">
      <c r="A3268"/>
      <c r="B3268"/>
      <c r="C3268"/>
      <c r="D3268"/>
      <c r="E3268"/>
    </row>
    <row r="3269" spans="1:5" ht="12.75">
      <c r="A3269"/>
      <c r="B3269"/>
      <c r="C3269"/>
      <c r="D3269"/>
      <c r="E3269"/>
    </row>
    <row r="3270" spans="1:5" ht="12.75">
      <c r="A3270"/>
      <c r="B3270"/>
      <c r="C3270"/>
      <c r="D3270"/>
      <c r="E3270"/>
    </row>
    <row r="3271" spans="1:5" ht="12.75">
      <c r="A3271"/>
      <c r="B3271"/>
      <c r="C3271"/>
      <c r="D3271"/>
      <c r="E3271"/>
    </row>
    <row r="3272" spans="1:5" ht="12.75">
      <c r="A3272"/>
      <c r="B3272"/>
      <c r="C3272"/>
      <c r="D3272"/>
      <c r="E3272"/>
    </row>
    <row r="3273" spans="1:5" ht="12.75">
      <c r="A3273"/>
      <c r="B3273"/>
      <c r="C3273"/>
      <c r="D3273"/>
      <c r="E3273"/>
    </row>
    <row r="3274" spans="1:5" ht="12.75">
      <c r="A3274"/>
      <c r="B3274"/>
      <c r="C3274"/>
      <c r="D3274"/>
      <c r="E3274"/>
    </row>
    <row r="3275" spans="1:5" ht="12.75">
      <c r="A3275"/>
      <c r="B3275"/>
      <c r="C3275"/>
      <c r="D3275"/>
      <c r="E3275"/>
    </row>
    <row r="3276" spans="1:5" ht="12.75">
      <c r="A3276"/>
      <c r="B3276"/>
      <c r="C3276"/>
      <c r="D3276"/>
      <c r="E3276"/>
    </row>
    <row r="3277" spans="1:5" ht="12.75">
      <c r="A3277"/>
      <c r="B3277"/>
      <c r="C3277"/>
      <c r="D3277"/>
      <c r="E3277"/>
    </row>
    <row r="3278" spans="1:5" ht="12.75">
      <c r="A3278"/>
      <c r="B3278"/>
      <c r="C3278"/>
      <c r="D3278"/>
      <c r="E3278"/>
    </row>
    <row r="3279" spans="1:5" ht="12.75">
      <c r="A3279"/>
      <c r="B3279"/>
      <c r="C3279"/>
      <c r="D3279"/>
      <c r="E3279"/>
    </row>
    <row r="3280" spans="1:5" ht="12.75">
      <c r="A3280"/>
      <c r="B3280"/>
      <c r="C3280"/>
      <c r="D3280"/>
      <c r="E3280"/>
    </row>
    <row r="3281" spans="1:5" ht="12.75">
      <c r="A3281"/>
      <c r="B3281"/>
      <c r="C3281"/>
      <c r="D3281"/>
      <c r="E3281"/>
    </row>
    <row r="3282" spans="1:5" ht="12.75">
      <c r="A3282"/>
      <c r="B3282"/>
      <c r="C3282"/>
      <c r="D3282"/>
      <c r="E3282"/>
    </row>
    <row r="3283" spans="1:5" ht="12.75">
      <c r="A3283"/>
      <c r="B3283"/>
      <c r="C3283"/>
      <c r="D3283"/>
      <c r="E3283"/>
    </row>
    <row r="3284" spans="1:5" ht="12.75">
      <c r="A3284"/>
      <c r="B3284"/>
      <c r="C3284"/>
      <c r="D3284"/>
      <c r="E3284"/>
    </row>
    <row r="3285" spans="1:5" ht="12.75">
      <c r="A3285"/>
      <c r="B3285"/>
      <c r="C3285"/>
      <c r="D3285"/>
      <c r="E3285"/>
    </row>
    <row r="3286" spans="1:5" ht="12.75">
      <c r="A3286"/>
      <c r="B3286"/>
      <c r="C3286"/>
      <c r="D3286"/>
      <c r="E3286"/>
    </row>
    <row r="3287" spans="1:5" ht="12.75">
      <c r="A3287"/>
      <c r="B3287"/>
      <c r="C3287"/>
      <c r="D3287"/>
      <c r="E3287"/>
    </row>
    <row r="3288" spans="1:5" ht="12.75">
      <c r="A3288"/>
      <c r="B3288"/>
      <c r="C3288"/>
      <c r="D3288"/>
      <c r="E3288"/>
    </row>
    <row r="3289" spans="1:5" ht="12.75">
      <c r="A3289"/>
      <c r="B3289"/>
      <c r="C3289"/>
      <c r="D3289"/>
      <c r="E3289"/>
    </row>
    <row r="3290" spans="1:5" ht="12.75">
      <c r="A3290"/>
      <c r="B3290"/>
      <c r="C3290"/>
      <c r="D3290"/>
      <c r="E3290"/>
    </row>
    <row r="3291" spans="1:5" ht="12.75">
      <c r="A3291"/>
      <c r="B3291"/>
      <c r="C3291"/>
      <c r="D3291"/>
      <c r="E3291"/>
    </row>
    <row r="3292" spans="1:5" ht="12.75">
      <c r="A3292"/>
      <c r="B3292"/>
      <c r="C3292"/>
      <c r="D3292"/>
      <c r="E3292"/>
    </row>
    <row r="3293" spans="1:5" ht="12.75">
      <c r="A3293"/>
      <c r="B3293"/>
      <c r="C3293"/>
      <c r="D3293"/>
      <c r="E3293"/>
    </row>
    <row r="3294" spans="1:5" ht="12.75">
      <c r="A3294"/>
      <c r="B3294"/>
      <c r="C3294"/>
      <c r="D3294"/>
      <c r="E3294"/>
    </row>
    <row r="3295" spans="1:5" ht="12.75">
      <c r="A3295"/>
      <c r="B3295"/>
      <c r="C3295"/>
      <c r="D3295"/>
      <c r="E3295"/>
    </row>
    <row r="3296" spans="1:5" ht="12.75">
      <c r="A3296"/>
      <c r="B3296"/>
      <c r="C3296"/>
      <c r="D3296"/>
      <c r="E3296"/>
    </row>
    <row r="3297" spans="1:5" ht="12.75">
      <c r="A3297"/>
      <c r="B3297"/>
      <c r="C3297"/>
      <c r="D3297"/>
      <c r="E3297"/>
    </row>
    <row r="3298" spans="1:5" ht="12.75">
      <c r="A3298"/>
      <c r="B3298"/>
      <c r="C3298"/>
      <c r="D3298"/>
      <c r="E3298"/>
    </row>
    <row r="3299" spans="1:5" ht="12.75">
      <c r="A3299"/>
      <c r="B3299"/>
      <c r="C3299"/>
      <c r="D3299"/>
      <c r="E3299"/>
    </row>
    <row r="3300" spans="1:5" ht="12.75">
      <c r="A3300"/>
      <c r="B3300"/>
      <c r="C3300"/>
      <c r="D3300"/>
      <c r="E3300"/>
    </row>
    <row r="3301" spans="1:5" ht="12.75">
      <c r="A3301"/>
      <c r="B3301"/>
      <c r="C3301"/>
      <c r="D3301"/>
      <c r="E3301"/>
    </row>
    <row r="3302" spans="1:5" ht="12.75">
      <c r="A3302"/>
      <c r="B3302"/>
      <c r="C3302"/>
      <c r="D3302"/>
      <c r="E3302"/>
    </row>
    <row r="3303" spans="1:5" ht="12.75">
      <c r="A3303"/>
      <c r="B3303"/>
      <c r="C3303"/>
      <c r="D3303"/>
      <c r="E3303"/>
    </row>
    <row r="3304" spans="1:5" ht="12.75">
      <c r="A3304"/>
      <c r="B3304"/>
      <c r="C3304"/>
      <c r="D3304"/>
      <c r="E3304"/>
    </row>
    <row r="3305" spans="1:5" ht="12.75">
      <c r="A3305"/>
      <c r="B3305"/>
      <c r="C3305"/>
      <c r="D3305"/>
      <c r="E3305"/>
    </row>
    <row r="3306" spans="1:5" ht="12.75">
      <c r="A3306"/>
      <c r="B3306"/>
      <c r="C3306"/>
      <c r="D3306"/>
      <c r="E3306"/>
    </row>
    <row r="3307" spans="1:5" ht="12.75">
      <c r="A3307"/>
      <c r="B3307"/>
      <c r="C3307"/>
      <c r="D3307"/>
      <c r="E3307"/>
    </row>
    <row r="3308" spans="1:5" ht="12.75">
      <c r="A3308"/>
      <c r="B3308"/>
      <c r="C3308"/>
      <c r="D3308"/>
      <c r="E3308"/>
    </row>
    <row r="3309" spans="1:5" ht="12.75">
      <c r="A3309"/>
      <c r="B3309"/>
      <c r="C3309"/>
      <c r="D3309"/>
      <c r="E3309"/>
    </row>
    <row r="3310" spans="1:5" ht="12.75">
      <c r="A3310"/>
      <c r="B3310"/>
      <c r="C3310"/>
      <c r="D3310"/>
      <c r="E3310"/>
    </row>
    <row r="3311" spans="1:5" ht="12.75">
      <c r="A3311"/>
      <c r="B3311"/>
      <c r="C3311"/>
      <c r="D3311"/>
      <c r="E3311"/>
    </row>
    <row r="3312" spans="1:5" ht="12.75">
      <c r="A3312"/>
      <c r="B3312"/>
      <c r="C3312"/>
      <c r="D3312"/>
      <c r="E3312"/>
    </row>
    <row r="3313" spans="1:5" ht="12.75">
      <c r="A3313"/>
      <c r="B3313"/>
      <c r="C3313"/>
      <c r="D3313"/>
      <c r="E3313"/>
    </row>
    <row r="3314" spans="1:5" ht="12.75">
      <c r="A3314"/>
      <c r="B3314"/>
      <c r="C3314"/>
      <c r="D3314"/>
      <c r="E3314"/>
    </row>
    <row r="3315" spans="1:5" ht="12.75">
      <c r="A3315"/>
      <c r="B3315"/>
      <c r="C3315"/>
      <c r="D3315"/>
      <c r="E3315"/>
    </row>
    <row r="3316" spans="1:5" ht="12.75">
      <c r="A3316"/>
      <c r="B3316"/>
      <c r="C3316"/>
      <c r="D3316"/>
      <c r="E3316"/>
    </row>
    <row r="3317" spans="1:5" ht="12.75">
      <c r="A3317"/>
      <c r="B3317"/>
      <c r="C3317"/>
      <c r="D3317"/>
      <c r="E3317"/>
    </row>
    <row r="3318" spans="1:5" ht="12.75">
      <c r="A3318"/>
      <c r="B3318"/>
      <c r="C3318"/>
      <c r="D3318"/>
      <c r="E3318"/>
    </row>
    <row r="3319" spans="1:5" ht="12.75">
      <c r="A3319"/>
      <c r="B3319"/>
      <c r="C3319"/>
      <c r="D3319"/>
      <c r="E3319"/>
    </row>
    <row r="3320" spans="1:5" ht="12.75">
      <c r="A3320"/>
      <c r="B3320"/>
      <c r="C3320"/>
      <c r="D3320"/>
      <c r="E3320"/>
    </row>
    <row r="3321" spans="1:5" ht="12.75">
      <c r="A3321"/>
      <c r="B3321"/>
      <c r="C3321"/>
      <c r="D3321"/>
      <c r="E3321"/>
    </row>
    <row r="3322" spans="1:5" ht="12.75">
      <c r="A3322"/>
      <c r="B3322"/>
      <c r="C3322"/>
      <c r="D3322"/>
      <c r="E3322"/>
    </row>
    <row r="3323" spans="1:5" ht="12.75">
      <c r="A3323"/>
      <c r="B3323"/>
      <c r="C3323"/>
      <c r="D3323"/>
      <c r="E3323"/>
    </row>
    <row r="3324" spans="1:5" ht="12.75">
      <c r="A3324"/>
      <c r="B3324"/>
      <c r="C3324"/>
      <c r="D3324"/>
      <c r="E3324"/>
    </row>
    <row r="3325" spans="1:5" ht="12.75">
      <c r="A3325"/>
      <c r="B3325"/>
      <c r="C3325"/>
      <c r="D3325"/>
      <c r="E3325"/>
    </row>
    <row r="3326" spans="1:5" ht="12.75">
      <c r="A3326"/>
      <c r="B3326"/>
      <c r="C3326"/>
      <c r="D3326"/>
      <c r="E3326"/>
    </row>
    <row r="3327" spans="1:5" ht="12.75">
      <c r="A3327"/>
      <c r="B3327"/>
      <c r="C3327"/>
      <c r="D3327"/>
      <c r="E3327"/>
    </row>
    <row r="3328" spans="1:5" ht="12.75">
      <c r="A3328"/>
      <c r="B3328"/>
      <c r="C3328"/>
      <c r="D3328"/>
      <c r="E3328"/>
    </row>
    <row r="3329" spans="1:5" ht="12.75">
      <c r="A3329"/>
      <c r="B3329"/>
      <c r="C3329"/>
      <c r="D3329"/>
      <c r="E3329"/>
    </row>
    <row r="3330" spans="1:5" ht="12.75">
      <c r="A3330"/>
      <c r="B3330"/>
      <c r="C3330"/>
      <c r="D3330"/>
      <c r="E3330"/>
    </row>
    <row r="3331" spans="1:5" ht="12.75">
      <c r="A3331"/>
      <c r="B3331"/>
      <c r="C3331"/>
      <c r="D3331"/>
      <c r="E3331"/>
    </row>
    <row r="3332" spans="1:5" ht="12.75">
      <c r="A3332"/>
      <c r="B3332"/>
      <c r="C3332"/>
      <c r="D3332"/>
      <c r="E3332"/>
    </row>
    <row r="3333" spans="1:5" ht="12.75">
      <c r="A3333"/>
      <c r="B3333"/>
      <c r="C3333"/>
      <c r="D3333"/>
      <c r="E3333"/>
    </row>
    <row r="3334" spans="1:5" ht="12.75">
      <c r="A3334"/>
      <c r="B3334"/>
      <c r="C3334"/>
      <c r="D3334"/>
      <c r="E3334"/>
    </row>
    <row r="3335" spans="1:5" ht="12.75">
      <c r="A3335"/>
      <c r="B3335"/>
      <c r="C3335"/>
      <c r="D3335"/>
      <c r="E3335"/>
    </row>
    <row r="3336" spans="1:5" ht="12.75">
      <c r="A3336"/>
      <c r="B3336"/>
      <c r="C3336"/>
      <c r="D3336"/>
      <c r="E3336"/>
    </row>
    <row r="3337" spans="1:5" ht="12.75">
      <c r="A3337"/>
      <c r="B3337"/>
      <c r="C3337"/>
      <c r="D3337"/>
      <c r="E3337"/>
    </row>
    <row r="3338" spans="1:5" ht="12.75">
      <c r="A3338"/>
      <c r="B3338"/>
      <c r="C3338"/>
      <c r="D3338"/>
      <c r="E3338"/>
    </row>
    <row r="3339" spans="1:5" ht="12.75">
      <c r="A3339"/>
      <c r="B3339"/>
      <c r="C3339"/>
      <c r="D3339"/>
      <c r="E3339"/>
    </row>
    <row r="3340" spans="1:5" ht="12.75">
      <c r="A3340"/>
      <c r="B3340"/>
      <c r="C3340"/>
      <c r="D3340"/>
      <c r="E3340"/>
    </row>
    <row r="3341" spans="1:5" ht="12.75">
      <c r="A3341"/>
      <c r="B3341"/>
      <c r="C3341"/>
      <c r="D3341"/>
      <c r="E3341"/>
    </row>
    <row r="3342" spans="1:5" ht="12.75">
      <c r="A3342"/>
      <c r="B3342"/>
      <c r="C3342"/>
      <c r="D3342"/>
      <c r="E3342"/>
    </row>
    <row r="3343" spans="1:5" ht="12.75">
      <c r="A3343"/>
      <c r="B3343"/>
      <c r="C3343"/>
      <c r="D3343"/>
      <c r="E3343"/>
    </row>
    <row r="3344" spans="1:5" ht="12.75">
      <c r="A3344"/>
      <c r="B3344"/>
      <c r="C3344"/>
      <c r="D3344"/>
      <c r="E3344"/>
    </row>
    <row r="3345" spans="1:5" ht="12.75">
      <c r="A3345"/>
      <c r="B3345"/>
      <c r="C3345"/>
      <c r="D3345"/>
      <c r="E3345"/>
    </row>
    <row r="3346" spans="1:5" ht="12.75">
      <c r="A3346"/>
      <c r="B3346"/>
      <c r="C3346"/>
      <c r="D3346"/>
      <c r="E3346"/>
    </row>
    <row r="3347" spans="1:5" ht="12.75">
      <c r="A3347"/>
      <c r="B3347"/>
      <c r="C3347"/>
      <c r="D3347"/>
      <c r="E3347"/>
    </row>
    <row r="3348" spans="1:5" ht="12.75">
      <c r="A3348"/>
      <c r="B3348"/>
      <c r="C3348"/>
      <c r="D3348"/>
      <c r="E3348"/>
    </row>
    <row r="3349" spans="1:5" ht="12.75">
      <c r="A3349"/>
      <c r="B3349"/>
      <c r="C3349"/>
      <c r="D3349"/>
      <c r="E3349"/>
    </row>
    <row r="3350" spans="1:5" ht="12.75">
      <c r="A3350"/>
      <c r="B3350"/>
      <c r="C3350"/>
      <c r="D3350"/>
      <c r="E3350"/>
    </row>
    <row r="3351" spans="1:5" ht="12.75">
      <c r="A3351"/>
      <c r="B3351"/>
      <c r="C3351"/>
      <c r="D3351"/>
      <c r="E3351"/>
    </row>
    <row r="3352" spans="1:5" ht="12.75">
      <c r="A3352"/>
      <c r="B3352"/>
      <c r="C3352"/>
      <c r="D3352"/>
      <c r="E3352"/>
    </row>
    <row r="3353" spans="1:5" ht="12.75">
      <c r="A3353"/>
      <c r="B3353"/>
      <c r="C3353"/>
      <c r="D3353"/>
      <c r="E3353"/>
    </row>
    <row r="3354" spans="1:5" ht="12.75">
      <c r="A3354"/>
      <c r="B3354"/>
      <c r="C3354"/>
      <c r="D3354"/>
      <c r="E3354"/>
    </row>
    <row r="3355" spans="1:5" ht="12.75">
      <c r="A3355"/>
      <c r="B3355"/>
      <c r="C3355"/>
      <c r="D3355"/>
      <c r="E3355"/>
    </row>
    <row r="3356" spans="1:5" ht="12.75">
      <c r="A3356"/>
      <c r="B3356"/>
      <c r="C3356"/>
      <c r="D3356"/>
      <c r="E3356"/>
    </row>
    <row r="3357" spans="1:5" ht="12.75">
      <c r="A3357"/>
      <c r="B3357"/>
      <c r="C3357"/>
      <c r="D3357"/>
      <c r="E3357"/>
    </row>
    <row r="3358" spans="1:5" ht="12.75">
      <c r="A3358"/>
      <c r="B3358"/>
      <c r="C3358"/>
      <c r="D3358"/>
      <c r="E3358"/>
    </row>
    <row r="3359" spans="1:5" ht="12.75">
      <c r="A3359"/>
      <c r="B3359"/>
      <c r="C3359"/>
      <c r="D3359"/>
      <c r="E3359"/>
    </row>
    <row r="3360" spans="1:5" ht="12.75">
      <c r="A3360"/>
      <c r="B3360"/>
      <c r="C3360"/>
      <c r="D3360"/>
      <c r="E3360"/>
    </row>
    <row r="3361" spans="1:5" ht="12.75">
      <c r="A3361"/>
      <c r="B3361"/>
      <c r="C3361"/>
      <c r="D3361"/>
      <c r="E3361"/>
    </row>
    <row r="3362" spans="1:5" ht="12.75">
      <c r="A3362"/>
      <c r="B3362"/>
      <c r="C3362"/>
      <c r="D3362"/>
      <c r="E3362"/>
    </row>
    <row r="3363" spans="1:5" ht="12.75">
      <c r="A3363"/>
      <c r="B3363"/>
      <c r="C3363"/>
      <c r="D3363"/>
      <c r="E3363"/>
    </row>
    <row r="3364" spans="1:5" ht="12.75">
      <c r="A3364"/>
      <c r="B3364"/>
      <c r="C3364"/>
      <c r="D3364"/>
      <c r="E3364"/>
    </row>
    <row r="3365" spans="1:5" ht="12.75">
      <c r="A3365"/>
      <c r="B3365"/>
      <c r="C3365"/>
      <c r="D3365"/>
      <c r="E3365"/>
    </row>
    <row r="3366" spans="1:5" ht="12.75">
      <c r="A3366"/>
      <c r="B3366"/>
      <c r="C3366"/>
      <c r="D3366"/>
      <c r="E3366"/>
    </row>
    <row r="3367" spans="1:5" ht="12.75">
      <c r="A3367"/>
      <c r="B3367"/>
      <c r="C3367"/>
      <c r="D3367"/>
      <c r="E3367"/>
    </row>
    <row r="3368" spans="1:5" ht="12.75">
      <c r="A3368"/>
      <c r="B3368"/>
      <c r="C3368"/>
      <c r="D3368"/>
      <c r="E3368"/>
    </row>
    <row r="3369" spans="1:5" ht="12.75">
      <c r="A3369"/>
      <c r="B3369"/>
      <c r="C3369"/>
      <c r="D3369"/>
      <c r="E3369"/>
    </row>
    <row r="3370" spans="1:5" ht="12.75">
      <c r="A3370"/>
      <c r="B3370"/>
      <c r="C3370"/>
      <c r="D3370"/>
      <c r="E3370"/>
    </row>
    <row r="3371" spans="1:5" ht="12.75">
      <c r="A3371"/>
      <c r="B3371"/>
      <c r="C3371"/>
      <c r="D3371"/>
      <c r="E3371"/>
    </row>
    <row r="3372" spans="1:5" ht="12.75">
      <c r="A3372"/>
      <c r="B3372"/>
      <c r="C3372"/>
      <c r="D3372"/>
      <c r="E3372"/>
    </row>
    <row r="3373" spans="1:5" ht="12.75">
      <c r="A3373"/>
      <c r="B3373"/>
      <c r="C3373"/>
      <c r="D3373"/>
      <c r="E3373"/>
    </row>
    <row r="3374" spans="1:5" ht="12.75">
      <c r="A3374"/>
      <c r="B3374"/>
      <c r="C3374"/>
      <c r="D3374"/>
      <c r="E3374"/>
    </row>
    <row r="3375" spans="1:5" ht="12.75">
      <c r="A3375"/>
      <c r="B3375"/>
      <c r="C3375"/>
      <c r="D3375"/>
      <c r="E3375"/>
    </row>
    <row r="3376" spans="1:5" ht="12.75">
      <c r="A3376"/>
      <c r="B3376"/>
      <c r="C3376"/>
      <c r="D3376"/>
      <c r="E3376"/>
    </row>
    <row r="3377" spans="1:5" ht="12.75">
      <c r="A3377"/>
      <c r="B3377"/>
      <c r="C3377"/>
      <c r="D3377"/>
      <c r="E3377"/>
    </row>
    <row r="3378" spans="1:5" ht="12.75">
      <c r="A3378"/>
      <c r="B3378"/>
      <c r="C3378"/>
      <c r="D3378"/>
      <c r="E3378"/>
    </row>
    <row r="3379" spans="1:5" ht="12.75">
      <c r="A3379"/>
      <c r="B3379"/>
      <c r="C3379"/>
      <c r="D3379"/>
      <c r="E3379"/>
    </row>
    <row r="3380" spans="1:5" ht="12.75">
      <c r="A3380"/>
      <c r="B3380"/>
      <c r="C3380"/>
      <c r="D3380"/>
      <c r="E3380"/>
    </row>
    <row r="3381" spans="1:5" ht="12.75">
      <c r="A3381"/>
      <c r="B3381"/>
      <c r="C3381"/>
      <c r="D3381"/>
      <c r="E3381"/>
    </row>
    <row r="3382" spans="1:5" ht="12.75">
      <c r="A3382"/>
      <c r="B3382"/>
      <c r="C3382"/>
      <c r="D3382"/>
      <c r="E3382"/>
    </row>
    <row r="3383" spans="1:5" ht="12.75">
      <c r="A3383"/>
      <c r="B3383"/>
      <c r="C3383"/>
      <c r="D3383"/>
      <c r="E3383"/>
    </row>
    <row r="3384" spans="1:5" ht="12.75">
      <c r="A3384"/>
      <c r="B3384"/>
      <c r="C3384"/>
      <c r="D3384"/>
      <c r="E3384"/>
    </row>
    <row r="3385" spans="1:5" ht="12.75">
      <c r="A3385"/>
      <c r="B3385"/>
      <c r="C3385"/>
      <c r="D3385"/>
      <c r="E3385"/>
    </row>
    <row r="3386" spans="1:5" ht="12.75">
      <c r="A3386"/>
      <c r="B3386"/>
      <c r="C3386"/>
      <c r="D3386"/>
      <c r="E3386"/>
    </row>
    <row r="3387" spans="1:5" ht="12.75">
      <c r="A3387"/>
      <c r="B3387"/>
      <c r="C3387"/>
      <c r="D3387"/>
      <c r="E3387"/>
    </row>
    <row r="3388" spans="1:5" ht="12.75">
      <c r="A3388"/>
      <c r="B3388"/>
      <c r="C3388"/>
      <c r="D3388"/>
      <c r="E3388"/>
    </row>
    <row r="3389" spans="1:5" ht="12.75">
      <c r="A3389"/>
      <c r="B3389"/>
      <c r="C3389"/>
      <c r="D3389"/>
      <c r="E3389"/>
    </row>
    <row r="3390" spans="1:5" ht="12.75">
      <c r="A3390"/>
      <c r="B3390"/>
      <c r="C3390"/>
      <c r="D3390"/>
      <c r="E3390"/>
    </row>
    <row r="3391" spans="1:5" ht="12.75">
      <c r="A3391"/>
      <c r="B3391"/>
      <c r="C3391"/>
      <c r="D3391"/>
      <c r="E3391"/>
    </row>
    <row r="3392" spans="1:5" ht="12.75">
      <c r="A3392"/>
      <c r="B3392"/>
      <c r="C3392"/>
      <c r="D3392"/>
      <c r="E3392"/>
    </row>
    <row r="3393" spans="1:5" ht="12.75">
      <c r="A3393"/>
      <c r="B3393"/>
      <c r="C3393"/>
      <c r="D3393"/>
      <c r="E3393"/>
    </row>
    <row r="3394" spans="1:5" ht="12.75">
      <c r="A3394"/>
      <c r="B3394"/>
      <c r="C3394"/>
      <c r="D3394"/>
      <c r="E3394"/>
    </row>
    <row r="3395" spans="1:5" ht="12.75">
      <c r="A3395"/>
      <c r="B3395"/>
      <c r="C3395"/>
      <c r="D3395"/>
      <c r="E3395"/>
    </row>
    <row r="3396" spans="1:5" ht="12.75">
      <c r="A3396"/>
      <c r="B3396"/>
      <c r="C3396"/>
      <c r="D3396"/>
      <c r="E3396"/>
    </row>
    <row r="3397" spans="1:5" ht="12.75">
      <c r="A3397"/>
      <c r="B3397"/>
      <c r="C3397"/>
      <c r="D3397"/>
      <c r="E3397"/>
    </row>
    <row r="3398" spans="1:5" ht="12.75">
      <c r="A3398"/>
      <c r="B3398"/>
      <c r="C3398"/>
      <c r="D3398"/>
      <c r="E3398"/>
    </row>
    <row r="3399" spans="1:5" ht="12.75">
      <c r="A3399"/>
      <c r="B3399"/>
      <c r="C3399"/>
      <c r="D3399"/>
      <c r="E3399"/>
    </row>
    <row r="3400" spans="1:5" ht="12.75">
      <c r="A3400"/>
      <c r="B3400"/>
      <c r="C3400"/>
      <c r="D3400"/>
      <c r="E3400"/>
    </row>
    <row r="3401" spans="1:5" ht="12.75">
      <c r="A3401"/>
      <c r="B3401"/>
      <c r="C3401"/>
      <c r="D3401"/>
      <c r="E3401"/>
    </row>
    <row r="3402" spans="1:5" ht="12.75">
      <c r="A3402"/>
      <c r="B3402"/>
      <c r="C3402"/>
      <c r="D3402"/>
      <c r="E3402"/>
    </row>
    <row r="3403" spans="1:5" ht="12.75">
      <c r="A3403"/>
      <c r="B3403"/>
      <c r="C3403"/>
      <c r="D3403"/>
      <c r="E3403"/>
    </row>
    <row r="3404" spans="1:5" ht="12.75">
      <c r="A3404"/>
      <c r="B3404"/>
      <c r="C3404"/>
      <c r="D3404"/>
      <c r="E3404"/>
    </row>
    <row r="3405" spans="1:5" ht="12.75">
      <c r="A3405"/>
      <c r="B3405"/>
      <c r="C3405"/>
      <c r="D3405"/>
      <c r="E3405"/>
    </row>
    <row r="3406" spans="1:5" ht="12.75">
      <c r="A3406"/>
      <c r="B3406"/>
      <c r="C3406"/>
      <c r="D3406"/>
      <c r="E3406"/>
    </row>
    <row r="3407" spans="1:5" ht="12.75">
      <c r="A3407"/>
      <c r="B3407"/>
      <c r="C3407"/>
      <c r="D3407"/>
      <c r="E3407"/>
    </row>
    <row r="3408" spans="1:5" ht="12.75">
      <c r="A3408"/>
      <c r="B3408"/>
      <c r="C3408"/>
      <c r="D3408"/>
      <c r="E3408"/>
    </row>
    <row r="3409" spans="1:5" ht="12.75">
      <c r="A3409"/>
      <c r="B3409"/>
      <c r="C3409"/>
      <c r="D3409"/>
      <c r="E3409"/>
    </row>
    <row r="3410" spans="1:5" ht="12.75">
      <c r="A3410"/>
      <c r="B3410"/>
      <c r="C3410"/>
      <c r="D3410"/>
      <c r="E3410"/>
    </row>
    <row r="3411" spans="1:5" ht="12.75">
      <c r="A3411"/>
      <c r="B3411"/>
      <c r="C3411"/>
      <c r="D3411"/>
      <c r="E3411"/>
    </row>
    <row r="3412" spans="1:5" ht="12.75">
      <c r="A3412"/>
      <c r="B3412"/>
      <c r="C3412"/>
      <c r="D3412"/>
      <c r="E3412"/>
    </row>
    <row r="3413" spans="1:5" ht="12.75">
      <c r="A3413"/>
      <c r="B3413"/>
      <c r="C3413"/>
      <c r="D3413"/>
      <c r="E3413"/>
    </row>
    <row r="3414" spans="1:5" ht="12.75">
      <c r="A3414"/>
      <c r="B3414"/>
      <c r="C3414"/>
      <c r="D3414"/>
      <c r="E3414"/>
    </row>
    <row r="3415" spans="1:5" ht="12.75">
      <c r="A3415"/>
      <c r="B3415"/>
      <c r="C3415"/>
      <c r="D3415"/>
      <c r="E3415"/>
    </row>
    <row r="3416" spans="1:5" ht="12.75">
      <c r="A3416"/>
      <c r="B3416"/>
      <c r="C3416"/>
      <c r="D3416"/>
      <c r="E3416"/>
    </row>
    <row r="3417" spans="1:5" ht="12.75">
      <c r="A3417"/>
      <c r="B3417"/>
      <c r="C3417"/>
      <c r="D3417"/>
      <c r="E3417"/>
    </row>
    <row r="3418" spans="1:5" ht="12.75">
      <c r="A3418"/>
      <c r="B3418"/>
      <c r="C3418"/>
      <c r="D3418"/>
      <c r="E3418"/>
    </row>
    <row r="3419" spans="1:5" ht="12.75">
      <c r="A3419"/>
      <c r="B3419"/>
      <c r="C3419"/>
      <c r="D3419"/>
      <c r="E3419"/>
    </row>
    <row r="3420" spans="1:5" ht="12.75">
      <c r="A3420"/>
      <c r="B3420"/>
      <c r="C3420"/>
      <c r="D3420"/>
      <c r="E3420"/>
    </row>
    <row r="3421" spans="1:5" ht="12.75">
      <c r="A3421"/>
      <c r="B3421"/>
      <c r="C3421"/>
      <c r="D3421"/>
      <c r="E3421"/>
    </row>
    <row r="3422" spans="1:5" ht="12.75">
      <c r="A3422"/>
      <c r="B3422"/>
      <c r="C3422"/>
      <c r="D3422"/>
      <c r="E3422"/>
    </row>
    <row r="3423" spans="1:5" ht="12.75">
      <c r="A3423"/>
      <c r="B3423"/>
      <c r="C3423"/>
      <c r="D3423"/>
      <c r="E3423"/>
    </row>
    <row r="3424" spans="1:5" ht="12.75">
      <c r="A3424"/>
      <c r="B3424"/>
      <c r="C3424"/>
      <c r="D3424"/>
      <c r="E3424"/>
    </row>
    <row r="3425" spans="1:5" ht="12.75">
      <c r="A3425"/>
      <c r="B3425"/>
      <c r="C3425"/>
      <c r="D3425"/>
      <c r="E3425"/>
    </row>
    <row r="3426" spans="1:5" ht="12.75">
      <c r="A3426"/>
      <c r="B3426"/>
      <c r="C3426"/>
      <c r="D3426"/>
      <c r="E3426"/>
    </row>
    <row r="3427" spans="1:5" ht="12.75">
      <c r="A3427"/>
      <c r="B3427"/>
      <c r="C3427"/>
      <c r="D3427"/>
      <c r="E3427"/>
    </row>
    <row r="3428" spans="1:5" ht="12.75">
      <c r="A3428"/>
      <c r="B3428"/>
      <c r="C3428"/>
      <c r="D3428"/>
      <c r="E3428"/>
    </row>
    <row r="3429" spans="1:5" ht="12.75">
      <c r="A3429"/>
      <c r="B3429"/>
      <c r="C3429"/>
      <c r="D3429"/>
      <c r="E3429"/>
    </row>
    <row r="3430" spans="1:5" ht="12.75">
      <c r="A3430"/>
      <c r="B3430"/>
      <c r="C3430"/>
      <c r="D3430"/>
      <c r="E3430"/>
    </row>
    <row r="3431" spans="1:5" ht="12.75">
      <c r="A3431"/>
      <c r="B3431"/>
      <c r="C3431"/>
      <c r="D3431"/>
      <c r="E3431"/>
    </row>
    <row r="3432" spans="1:5" ht="12.75">
      <c r="A3432"/>
      <c r="B3432"/>
      <c r="C3432"/>
      <c r="D3432"/>
      <c r="E3432"/>
    </row>
    <row r="3433" spans="1:5" ht="12.75">
      <c r="A3433"/>
      <c r="B3433"/>
      <c r="C3433"/>
      <c r="D3433"/>
      <c r="E3433"/>
    </row>
    <row r="3434" spans="1:5" ht="12.75">
      <c r="A3434"/>
      <c r="B3434"/>
      <c r="C3434"/>
      <c r="D3434"/>
      <c r="E3434"/>
    </row>
    <row r="3435" spans="1:5" ht="12.75">
      <c r="A3435"/>
      <c r="B3435"/>
      <c r="C3435"/>
      <c r="D3435"/>
      <c r="E3435"/>
    </row>
    <row r="3436" spans="1:5" ht="12.75">
      <c r="A3436"/>
      <c r="B3436"/>
      <c r="C3436"/>
      <c r="D3436"/>
      <c r="E3436"/>
    </row>
    <row r="3437" spans="1:5" ht="12.75">
      <c r="A3437"/>
      <c r="B3437"/>
      <c r="C3437"/>
      <c r="D3437"/>
      <c r="E3437"/>
    </row>
    <row r="3438" spans="1:5" ht="12.75">
      <c r="A3438"/>
      <c r="B3438"/>
      <c r="C3438"/>
      <c r="D3438"/>
      <c r="E3438"/>
    </row>
    <row r="3439" spans="1:5" ht="12.75">
      <c r="A3439"/>
      <c r="B3439"/>
      <c r="C3439"/>
      <c r="D3439"/>
      <c r="E3439"/>
    </row>
    <row r="3440" spans="1:5" ht="12.75">
      <c r="A3440"/>
      <c r="B3440"/>
      <c r="C3440"/>
      <c r="D3440"/>
      <c r="E3440"/>
    </row>
    <row r="3441" spans="1:5" ht="12.75">
      <c r="A3441"/>
      <c r="B3441"/>
      <c r="C3441"/>
      <c r="D3441"/>
      <c r="E3441"/>
    </row>
    <row r="3442" spans="1:5" ht="12.75">
      <c r="A3442"/>
      <c r="B3442"/>
      <c r="C3442"/>
      <c r="D3442"/>
      <c r="E3442"/>
    </row>
    <row r="3443" spans="1:5" ht="12.75">
      <c r="A3443"/>
      <c r="B3443"/>
      <c r="C3443"/>
      <c r="D3443"/>
      <c r="E3443"/>
    </row>
    <row r="3444" spans="1:5" ht="12.75">
      <c r="A3444"/>
      <c r="B3444"/>
      <c r="C3444"/>
      <c r="D3444"/>
      <c r="E3444"/>
    </row>
    <row r="3445" spans="1:5" ht="12.75">
      <c r="A3445"/>
      <c r="B3445"/>
      <c r="C3445"/>
      <c r="D3445"/>
      <c r="E3445"/>
    </row>
    <row r="3446" spans="1:5" ht="12.75">
      <c r="A3446"/>
      <c r="B3446"/>
      <c r="C3446"/>
      <c r="D3446"/>
      <c r="E3446"/>
    </row>
    <row r="3447" spans="1:5" ht="12.75">
      <c r="A3447"/>
      <c r="B3447"/>
      <c r="C3447"/>
      <c r="D3447"/>
      <c r="E3447"/>
    </row>
    <row r="3448" spans="1:5" ht="12.75">
      <c r="A3448"/>
      <c r="B3448"/>
      <c r="C3448"/>
      <c r="D3448"/>
      <c r="E3448"/>
    </row>
    <row r="3449" spans="1:5" ht="12.75">
      <c r="A3449"/>
      <c r="B3449"/>
      <c r="C3449"/>
      <c r="D3449"/>
      <c r="E3449"/>
    </row>
    <row r="3450" spans="1:5" ht="12.75">
      <c r="A3450"/>
      <c r="B3450"/>
      <c r="C3450"/>
      <c r="D3450"/>
      <c r="E3450"/>
    </row>
    <row r="3451" spans="1:5" ht="12.75">
      <c r="A3451"/>
      <c r="B3451"/>
      <c r="C3451"/>
      <c r="D3451"/>
      <c r="E3451"/>
    </row>
    <row r="3452" spans="1:5" ht="12.75">
      <c r="A3452"/>
      <c r="B3452"/>
      <c r="C3452"/>
      <c r="D3452"/>
      <c r="E3452"/>
    </row>
    <row r="3453" spans="1:5" ht="12.75">
      <c r="A3453"/>
      <c r="B3453"/>
      <c r="C3453"/>
      <c r="D3453"/>
      <c r="E3453"/>
    </row>
    <row r="3454" spans="1:5" ht="12.75">
      <c r="A3454"/>
      <c r="B3454"/>
      <c r="C3454"/>
      <c r="D3454"/>
      <c r="E3454"/>
    </row>
    <row r="3455" spans="1:5" ht="12.75">
      <c r="A3455"/>
      <c r="B3455"/>
      <c r="C3455"/>
      <c r="D3455"/>
      <c r="E3455"/>
    </row>
    <row r="3456" spans="1:5" ht="12.75">
      <c r="A3456"/>
      <c r="B3456"/>
      <c r="C3456"/>
      <c r="D3456"/>
      <c r="E3456"/>
    </row>
    <row r="3457" spans="1:5" ht="12.75">
      <c r="A3457"/>
      <c r="B3457"/>
      <c r="C3457"/>
      <c r="D3457"/>
      <c r="E3457"/>
    </row>
    <row r="3458" spans="1:5" ht="12.75">
      <c r="A3458"/>
      <c r="B3458"/>
      <c r="C3458"/>
      <c r="D3458"/>
      <c r="E3458"/>
    </row>
    <row r="3459" spans="1:5" ht="12.75">
      <c r="A3459"/>
      <c r="B3459"/>
      <c r="C3459"/>
      <c r="D3459"/>
      <c r="E3459"/>
    </row>
    <row r="3460" spans="1:5" ht="12.75">
      <c r="A3460"/>
      <c r="B3460"/>
      <c r="C3460"/>
      <c r="D3460"/>
      <c r="E3460"/>
    </row>
    <row r="3461" spans="1:5" ht="12.75">
      <c r="A3461"/>
      <c r="B3461"/>
      <c r="C3461"/>
      <c r="D3461"/>
      <c r="E3461"/>
    </row>
    <row r="3462" spans="1:5" ht="12.75">
      <c r="A3462"/>
      <c r="B3462"/>
      <c r="C3462"/>
      <c r="D3462"/>
      <c r="E3462"/>
    </row>
    <row r="3463" spans="1:5" ht="12.75">
      <c r="A3463"/>
      <c r="B3463"/>
      <c r="C3463"/>
      <c r="D3463"/>
      <c r="E3463"/>
    </row>
    <row r="3464" spans="1:5" ht="12.75">
      <c r="A3464"/>
      <c r="B3464"/>
      <c r="C3464"/>
      <c r="D3464"/>
      <c r="E3464"/>
    </row>
    <row r="3465" spans="1:5" ht="12.75">
      <c r="A3465"/>
      <c r="B3465"/>
      <c r="C3465"/>
      <c r="D3465"/>
      <c r="E3465"/>
    </row>
    <row r="3466" spans="1:5" ht="12.75">
      <c r="A3466"/>
      <c r="B3466"/>
      <c r="C3466"/>
      <c r="D3466"/>
      <c r="E3466"/>
    </row>
    <row r="3467" spans="1:5" ht="12.75">
      <c r="A3467"/>
      <c r="B3467"/>
      <c r="C3467"/>
      <c r="D3467"/>
      <c r="E3467"/>
    </row>
    <row r="3468" spans="1:5" ht="12.75">
      <c r="A3468"/>
      <c r="B3468"/>
      <c r="C3468"/>
      <c r="D3468"/>
      <c r="E3468"/>
    </row>
    <row r="3469" spans="1:5" ht="12.75">
      <c r="A3469"/>
      <c r="B3469"/>
      <c r="C3469"/>
      <c r="D3469"/>
      <c r="E3469"/>
    </row>
    <row r="3470" spans="1:5" ht="12.75">
      <c r="A3470"/>
      <c r="B3470"/>
      <c r="C3470"/>
      <c r="D3470"/>
      <c r="E3470"/>
    </row>
    <row r="3471" spans="1:5" ht="12.75">
      <c r="A3471"/>
      <c r="B3471"/>
      <c r="C3471"/>
      <c r="D3471"/>
      <c r="E3471"/>
    </row>
    <row r="3472" spans="1:5" ht="12.75">
      <c r="A3472"/>
      <c r="B3472"/>
      <c r="C3472"/>
      <c r="D3472"/>
      <c r="E3472"/>
    </row>
    <row r="3473" spans="1:5" ht="12.75">
      <c r="A3473"/>
      <c r="B3473"/>
      <c r="C3473"/>
      <c r="D3473"/>
      <c r="E3473"/>
    </row>
    <row r="3474" spans="1:5" ht="12.75">
      <c r="A3474"/>
      <c r="B3474"/>
      <c r="C3474"/>
      <c r="D3474"/>
      <c r="E3474"/>
    </row>
    <row r="3475" spans="1:5" ht="12.75">
      <c r="A3475"/>
      <c r="B3475"/>
      <c r="C3475"/>
      <c r="D3475"/>
      <c r="E3475"/>
    </row>
    <row r="3476" spans="1:5" ht="12.75">
      <c r="A3476"/>
      <c r="B3476"/>
      <c r="C3476"/>
      <c r="D3476"/>
      <c r="E3476"/>
    </row>
    <row r="3477" spans="1:5" ht="12.75">
      <c r="A3477"/>
      <c r="B3477"/>
      <c r="C3477"/>
      <c r="D3477"/>
      <c r="E3477"/>
    </row>
    <row r="3478" spans="1:5" ht="12.75">
      <c r="A3478"/>
      <c r="B3478"/>
      <c r="C3478"/>
      <c r="D3478"/>
      <c r="E3478"/>
    </row>
    <row r="3479" spans="1:5" ht="12.75">
      <c r="A3479"/>
      <c r="B3479"/>
      <c r="C3479"/>
      <c r="D3479"/>
      <c r="E3479"/>
    </row>
    <row r="3480" spans="1:5" ht="12.75">
      <c r="A3480"/>
      <c r="B3480"/>
      <c r="C3480"/>
      <c r="D3480"/>
      <c r="E3480"/>
    </row>
    <row r="3481" spans="1:5" ht="12.75">
      <c r="A3481"/>
      <c r="B3481"/>
      <c r="C3481"/>
      <c r="D3481"/>
      <c r="E3481"/>
    </row>
    <row r="3482" spans="1:5" ht="12.75">
      <c r="A3482"/>
      <c r="B3482"/>
      <c r="C3482"/>
      <c r="D3482"/>
      <c r="E3482"/>
    </row>
    <row r="3483" spans="1:5" ht="12.75">
      <c r="A3483"/>
      <c r="B3483"/>
      <c r="C3483"/>
      <c r="D3483"/>
      <c r="E3483"/>
    </row>
    <row r="3484" spans="1:5" ht="12.75">
      <c r="A3484"/>
      <c r="B3484"/>
      <c r="C3484"/>
      <c r="D3484"/>
      <c r="E3484"/>
    </row>
    <row r="3485" spans="1:5" ht="12.75">
      <c r="A3485"/>
      <c r="B3485"/>
      <c r="C3485"/>
      <c r="D3485"/>
      <c r="E3485"/>
    </row>
    <row r="3486" spans="1:5" ht="12.75">
      <c r="A3486"/>
      <c r="B3486"/>
      <c r="C3486"/>
      <c r="D3486"/>
      <c r="E3486"/>
    </row>
    <row r="3487" spans="1:5" ht="12.75">
      <c r="A3487"/>
      <c r="B3487"/>
      <c r="C3487"/>
      <c r="D3487"/>
      <c r="E3487"/>
    </row>
    <row r="3488" spans="1:5" ht="12.75">
      <c r="A3488"/>
      <c r="B3488"/>
      <c r="C3488"/>
      <c r="D3488"/>
      <c r="E3488"/>
    </row>
    <row r="3489" spans="1:5" ht="12.75">
      <c r="A3489"/>
      <c r="B3489"/>
      <c r="C3489"/>
      <c r="D3489"/>
      <c r="E3489"/>
    </row>
    <row r="3490" spans="1:5" ht="12.75">
      <c r="A3490"/>
      <c r="B3490"/>
      <c r="C3490"/>
      <c r="D3490"/>
      <c r="E3490"/>
    </row>
    <row r="3491" spans="1:5" ht="12.75">
      <c r="A3491"/>
      <c r="B3491"/>
      <c r="C3491"/>
      <c r="D3491"/>
      <c r="E3491"/>
    </row>
    <row r="3492" spans="1:5" ht="12.75">
      <c r="A3492"/>
      <c r="B3492"/>
      <c r="C3492"/>
      <c r="D3492"/>
      <c r="E3492"/>
    </row>
    <row r="3493" spans="1:5" ht="12.75">
      <c r="A3493"/>
      <c r="B3493"/>
      <c r="C3493"/>
      <c r="D3493"/>
      <c r="E3493"/>
    </row>
    <row r="3494" spans="1:5" ht="12.75">
      <c r="A3494"/>
      <c r="B3494"/>
      <c r="C3494"/>
      <c r="D3494"/>
      <c r="E3494"/>
    </row>
    <row r="3495" spans="1:5" ht="12.75">
      <c r="A3495"/>
      <c r="B3495"/>
      <c r="C3495"/>
      <c r="D3495"/>
      <c r="E3495"/>
    </row>
    <row r="3496" spans="1:5" ht="12.75">
      <c r="A3496"/>
      <c r="B3496"/>
      <c r="C3496"/>
      <c r="D3496"/>
      <c r="E3496"/>
    </row>
    <row r="3497" spans="1:5" ht="12.75">
      <c r="A3497"/>
      <c r="B3497"/>
      <c r="C3497"/>
      <c r="D3497"/>
      <c r="E3497"/>
    </row>
    <row r="3498" spans="1:5" ht="12.75">
      <c r="A3498"/>
      <c r="B3498"/>
      <c r="C3498"/>
      <c r="D3498"/>
      <c r="E3498"/>
    </row>
    <row r="3499" spans="1:5" ht="12.75">
      <c r="A3499"/>
      <c r="B3499"/>
      <c r="C3499"/>
      <c r="D3499"/>
      <c r="E3499"/>
    </row>
    <row r="3500" spans="1:5" ht="12.75">
      <c r="A3500"/>
      <c r="B3500"/>
      <c r="C3500"/>
      <c r="D3500"/>
      <c r="E3500"/>
    </row>
    <row r="3501" spans="1:5" ht="12.75">
      <c r="A3501"/>
      <c r="B3501"/>
      <c r="C3501"/>
      <c r="D3501"/>
      <c r="E3501"/>
    </row>
    <row r="3502" spans="1:5" ht="12.75">
      <c r="A3502"/>
      <c r="B3502"/>
      <c r="C3502"/>
      <c r="D3502"/>
      <c r="E3502"/>
    </row>
    <row r="3503" spans="1:5" ht="12.75">
      <c r="A3503"/>
      <c r="B3503"/>
      <c r="C3503"/>
      <c r="D3503"/>
      <c r="E3503"/>
    </row>
    <row r="3504" spans="1:5" ht="12.75">
      <c r="A3504"/>
      <c r="B3504"/>
      <c r="C3504"/>
      <c r="D3504"/>
      <c r="E3504"/>
    </row>
    <row r="3505" spans="1:5" ht="12.75">
      <c r="A3505"/>
      <c r="B3505"/>
      <c r="C3505"/>
      <c r="D3505"/>
      <c r="E3505"/>
    </row>
    <row r="3506" spans="1:5" ht="12.75">
      <c r="A3506"/>
      <c r="B3506"/>
      <c r="C3506"/>
      <c r="D3506"/>
      <c r="E3506"/>
    </row>
    <row r="3507" spans="1:5" ht="12.75">
      <c r="A3507"/>
      <c r="B3507"/>
      <c r="C3507"/>
      <c r="D3507"/>
      <c r="E3507"/>
    </row>
    <row r="3508" spans="1:5" ht="12.75">
      <c r="A3508"/>
      <c r="B3508"/>
      <c r="C3508"/>
      <c r="D3508"/>
      <c r="E3508"/>
    </row>
    <row r="3509" spans="1:5" ht="12.75">
      <c r="A3509"/>
      <c r="B3509"/>
      <c r="C3509"/>
      <c r="D3509"/>
      <c r="E3509"/>
    </row>
    <row r="3510" spans="1:5" ht="12.75">
      <c r="A3510"/>
      <c r="B3510"/>
      <c r="C3510"/>
      <c r="D3510"/>
      <c r="E3510"/>
    </row>
    <row r="3511" spans="1:5" ht="12.75">
      <c r="A3511"/>
      <c r="B3511"/>
      <c r="C3511"/>
      <c r="D3511"/>
      <c r="E3511"/>
    </row>
    <row r="3512" spans="1:5" ht="12.75">
      <c r="A3512"/>
      <c r="B3512"/>
      <c r="C3512"/>
      <c r="D3512"/>
      <c r="E3512"/>
    </row>
    <row r="3513" spans="1:5" ht="12.75">
      <c r="A3513"/>
      <c r="B3513"/>
      <c r="C3513"/>
      <c r="D3513"/>
      <c r="E3513"/>
    </row>
    <row r="3514" spans="1:5" ht="12.75">
      <c r="A3514"/>
      <c r="B3514"/>
      <c r="C3514"/>
      <c r="D3514"/>
      <c r="E3514"/>
    </row>
    <row r="3515" spans="1:5" ht="12.75">
      <c r="A3515"/>
      <c r="B3515"/>
      <c r="C3515"/>
      <c r="D3515"/>
      <c r="E3515"/>
    </row>
    <row r="3516" spans="1:5" ht="12.75">
      <c r="A3516"/>
      <c r="B3516"/>
      <c r="C3516"/>
      <c r="D3516"/>
      <c r="E3516"/>
    </row>
    <row r="3517" spans="1:5" ht="12.75">
      <c r="A3517"/>
      <c r="B3517"/>
      <c r="C3517"/>
      <c r="D3517"/>
      <c r="E3517"/>
    </row>
    <row r="3518" spans="1:5" ht="12.75">
      <c r="A3518"/>
      <c r="B3518"/>
      <c r="C3518"/>
      <c r="D3518"/>
      <c r="E3518"/>
    </row>
    <row r="3519" spans="1:5" ht="12.75">
      <c r="A3519"/>
      <c r="B3519"/>
      <c r="C3519"/>
      <c r="D3519"/>
      <c r="E3519"/>
    </row>
    <row r="3520" spans="1:5" ht="12.75">
      <c r="A3520"/>
      <c r="B3520"/>
      <c r="C3520"/>
      <c r="D3520"/>
      <c r="E3520"/>
    </row>
    <row r="3521" spans="1:5" ht="12.75">
      <c r="A3521"/>
      <c r="B3521"/>
      <c r="C3521"/>
      <c r="D3521"/>
      <c r="E3521"/>
    </row>
    <row r="3522" spans="1:5" ht="12.75">
      <c r="A3522"/>
      <c r="B3522"/>
      <c r="C3522"/>
      <c r="D3522"/>
      <c r="E3522"/>
    </row>
    <row r="3523" spans="1:5" ht="12.75">
      <c r="A3523"/>
      <c r="B3523"/>
      <c r="C3523"/>
      <c r="D3523"/>
      <c r="E3523"/>
    </row>
    <row r="3524" spans="1:5" ht="12.75">
      <c r="A3524"/>
      <c r="B3524"/>
      <c r="C3524"/>
      <c r="D3524"/>
      <c r="E3524"/>
    </row>
    <row r="3525" spans="1:5" ht="12.75">
      <c r="A3525"/>
      <c r="B3525"/>
      <c r="C3525"/>
      <c r="D3525"/>
      <c r="E3525"/>
    </row>
    <row r="3526" spans="1:5" ht="12.75">
      <c r="A3526"/>
      <c r="B3526"/>
      <c r="C3526"/>
      <c r="D3526"/>
      <c r="E3526"/>
    </row>
    <row r="3527" spans="1:5" ht="12.75">
      <c r="A3527"/>
      <c r="B3527"/>
      <c r="C3527"/>
      <c r="D3527"/>
      <c r="E3527"/>
    </row>
    <row r="3528" spans="1:5" ht="12.75">
      <c r="A3528"/>
      <c r="B3528"/>
      <c r="C3528"/>
      <c r="D3528"/>
      <c r="E3528"/>
    </row>
    <row r="3529" spans="1:5" ht="12.75">
      <c r="A3529"/>
      <c r="B3529"/>
      <c r="C3529"/>
      <c r="D3529"/>
      <c r="E3529"/>
    </row>
    <row r="3530" spans="1:5" ht="12.75">
      <c r="A3530"/>
      <c r="B3530"/>
      <c r="C3530"/>
      <c r="D3530"/>
      <c r="E3530"/>
    </row>
    <row r="3531" spans="1:5" ht="12.75">
      <c r="A3531"/>
      <c r="B3531"/>
      <c r="C3531"/>
      <c r="D3531"/>
      <c r="E3531"/>
    </row>
    <row r="3532" spans="1:5" ht="12.75">
      <c r="A3532"/>
      <c r="B3532"/>
      <c r="C3532"/>
      <c r="D3532"/>
      <c r="E3532"/>
    </row>
    <row r="3533" spans="1:5" ht="12.75">
      <c r="A3533"/>
      <c r="B3533"/>
      <c r="C3533"/>
      <c r="D3533"/>
      <c r="E3533"/>
    </row>
    <row r="3534" spans="1:5" ht="12.75">
      <c r="A3534"/>
      <c r="B3534"/>
      <c r="C3534"/>
      <c r="D3534"/>
      <c r="E3534"/>
    </row>
    <row r="3535" spans="1:5" ht="12.75">
      <c r="A3535"/>
      <c r="B3535"/>
      <c r="C3535"/>
      <c r="D3535"/>
      <c r="E3535"/>
    </row>
    <row r="3536" spans="1:5" ht="12.75">
      <c r="A3536"/>
      <c r="B3536"/>
      <c r="C3536"/>
      <c r="D3536"/>
      <c r="E3536"/>
    </row>
    <row r="3537" spans="1:5" ht="12.75">
      <c r="A3537"/>
      <c r="B3537"/>
      <c r="C3537"/>
      <c r="D3537"/>
      <c r="E3537"/>
    </row>
    <row r="3538" spans="1:5" ht="12.75">
      <c r="A3538"/>
      <c r="B3538"/>
      <c r="C3538"/>
      <c r="D3538"/>
      <c r="E3538"/>
    </row>
    <row r="3539" spans="1:5" ht="12.75">
      <c r="A3539"/>
      <c r="B3539"/>
      <c r="C3539"/>
      <c r="D3539"/>
      <c r="E3539"/>
    </row>
    <row r="3540" spans="1:5" ht="12.75">
      <c r="A3540"/>
      <c r="B3540"/>
      <c r="C3540"/>
      <c r="D3540"/>
      <c r="E3540"/>
    </row>
    <row r="3541" spans="1:5" ht="12.75">
      <c r="A3541"/>
      <c r="B3541"/>
      <c r="C3541"/>
      <c r="D3541"/>
      <c r="E3541"/>
    </row>
    <row r="3542" spans="1:5" ht="12.75">
      <c r="A3542"/>
      <c r="B3542"/>
      <c r="C3542"/>
      <c r="D3542"/>
      <c r="E3542"/>
    </row>
    <row r="3543" spans="1:5" ht="12.75">
      <c r="A3543"/>
      <c r="B3543"/>
      <c r="C3543"/>
      <c r="D3543"/>
      <c r="E3543"/>
    </row>
    <row r="3544" spans="1:5" ht="12.75">
      <c r="A3544"/>
      <c r="B3544"/>
      <c r="C3544"/>
      <c r="D3544"/>
      <c r="E3544"/>
    </row>
    <row r="3545" spans="1:5" ht="12.75">
      <c r="A3545"/>
      <c r="B3545"/>
      <c r="C3545"/>
      <c r="D3545"/>
      <c r="E3545"/>
    </row>
    <row r="3546" spans="1:5" ht="12.75">
      <c r="A3546"/>
      <c r="B3546"/>
      <c r="C3546"/>
      <c r="D3546"/>
      <c r="E3546"/>
    </row>
    <row r="3547" spans="1:5" ht="12.75">
      <c r="A3547"/>
      <c r="B3547"/>
      <c r="C3547"/>
      <c r="D3547"/>
      <c r="E3547"/>
    </row>
    <row r="3548" spans="1:5" ht="12.75">
      <c r="A3548"/>
      <c r="B3548"/>
      <c r="C3548"/>
      <c r="D3548"/>
      <c r="E3548"/>
    </row>
    <row r="3549" spans="1:5" ht="12.75">
      <c r="A3549"/>
      <c r="B3549"/>
      <c r="C3549"/>
      <c r="D3549"/>
      <c r="E3549"/>
    </row>
    <row r="3550" spans="1:5" ht="12.75">
      <c r="A3550"/>
      <c r="B3550"/>
      <c r="C3550"/>
      <c r="D3550"/>
      <c r="E3550"/>
    </row>
    <row r="3551" spans="1:5" ht="12.75">
      <c r="A3551"/>
      <c r="B3551"/>
      <c r="C3551"/>
      <c r="D3551"/>
      <c r="E3551"/>
    </row>
    <row r="3552" spans="1:5" ht="12.75">
      <c r="A3552"/>
      <c r="B3552"/>
      <c r="C3552"/>
      <c r="D3552"/>
      <c r="E3552"/>
    </row>
    <row r="3553" spans="1:5" ht="12.75">
      <c r="A3553"/>
      <c r="B3553"/>
      <c r="C3553"/>
      <c r="D3553"/>
      <c r="E3553"/>
    </row>
    <row r="3554" spans="1:5" ht="12.75">
      <c r="A3554"/>
      <c r="B3554"/>
      <c r="C3554"/>
      <c r="D3554"/>
      <c r="E3554"/>
    </row>
    <row r="3555" spans="1:5" ht="12.75">
      <c r="A3555"/>
      <c r="B3555"/>
      <c r="C3555"/>
      <c r="D3555"/>
      <c r="E3555"/>
    </row>
    <row r="3556" spans="1:5" ht="12.75">
      <c r="A3556"/>
      <c r="B3556"/>
      <c r="C3556"/>
      <c r="D3556"/>
      <c r="E3556"/>
    </row>
    <row r="3557" spans="1:5" ht="12.75">
      <c r="A3557"/>
      <c r="B3557"/>
      <c r="C3557"/>
      <c r="D3557"/>
      <c r="E3557"/>
    </row>
    <row r="3558" spans="1:5" ht="12.75">
      <c r="A3558"/>
      <c r="B3558"/>
      <c r="C3558"/>
      <c r="D3558"/>
      <c r="E3558"/>
    </row>
    <row r="3559" spans="1:5" ht="12.75">
      <c r="A3559"/>
      <c r="B3559"/>
      <c r="C3559"/>
      <c r="D3559"/>
      <c r="E3559"/>
    </row>
    <row r="3560" spans="1:5" ht="12.75">
      <c r="A3560"/>
      <c r="B3560"/>
      <c r="C3560"/>
      <c r="D3560"/>
      <c r="E3560"/>
    </row>
    <row r="3561" spans="1:5" ht="12.75">
      <c r="A3561"/>
      <c r="B3561"/>
      <c r="C3561"/>
      <c r="D3561"/>
      <c r="E3561"/>
    </row>
    <row r="3562" spans="1:5" ht="12.75">
      <c r="A3562"/>
      <c r="B3562"/>
      <c r="C3562"/>
      <c r="D3562"/>
      <c r="E3562"/>
    </row>
    <row r="3563" spans="1:5" ht="12.75">
      <c r="A3563"/>
      <c r="B3563"/>
      <c r="C3563"/>
      <c r="D3563"/>
      <c r="E3563"/>
    </row>
    <row r="3564" spans="1:5" ht="12.75">
      <c r="A3564"/>
      <c r="B3564"/>
      <c r="C3564"/>
      <c r="D3564"/>
      <c r="E3564"/>
    </row>
    <row r="3565" spans="1:5" ht="12.75">
      <c r="A3565"/>
      <c r="B3565"/>
      <c r="C3565"/>
      <c r="D3565"/>
      <c r="E3565"/>
    </row>
    <row r="3566" spans="1:5" ht="12.75">
      <c r="A3566"/>
      <c r="B3566"/>
      <c r="C3566"/>
      <c r="D3566"/>
      <c r="E3566"/>
    </row>
    <row r="3567" spans="1:5" ht="12.75">
      <c r="A3567"/>
      <c r="B3567"/>
      <c r="C3567"/>
      <c r="D3567"/>
      <c r="E3567"/>
    </row>
    <row r="3568" spans="1:5" ht="12.75">
      <c r="A3568"/>
      <c r="B3568"/>
      <c r="C3568"/>
      <c r="D3568"/>
      <c r="E3568"/>
    </row>
    <row r="3569" spans="1:5" ht="12.75">
      <c r="A3569"/>
      <c r="B3569"/>
      <c r="C3569"/>
      <c r="D3569"/>
      <c r="E3569"/>
    </row>
    <row r="3570" spans="1:5" ht="12.75">
      <c r="A3570"/>
      <c r="B3570"/>
      <c r="C3570"/>
      <c r="D3570"/>
      <c r="E3570"/>
    </row>
    <row r="3571" spans="1:5" ht="12.75">
      <c r="A3571"/>
      <c r="B3571"/>
      <c r="C3571"/>
      <c r="D3571"/>
      <c r="E3571"/>
    </row>
    <row r="3572" spans="1:5" ht="12.75">
      <c r="A3572"/>
      <c r="B3572"/>
      <c r="C3572"/>
      <c r="D3572"/>
      <c r="E3572"/>
    </row>
    <row r="3573" spans="1:5" ht="12.75">
      <c r="A3573"/>
      <c r="B3573"/>
      <c r="C3573"/>
      <c r="D3573"/>
      <c r="E3573"/>
    </row>
    <row r="3574" spans="1:5" ht="12.75">
      <c r="A3574"/>
      <c r="B3574"/>
      <c r="C3574"/>
      <c r="D3574"/>
      <c r="E3574"/>
    </row>
    <row r="3575" spans="1:5" ht="12.75">
      <c r="A3575"/>
      <c r="B3575"/>
      <c r="C3575"/>
      <c r="D3575"/>
      <c r="E3575"/>
    </row>
    <row r="3576" spans="1:5" ht="12.75">
      <c r="A3576"/>
      <c r="B3576"/>
      <c r="C3576"/>
      <c r="D3576"/>
      <c r="E3576"/>
    </row>
    <row r="3577" spans="1:5" ht="12.75">
      <c r="A3577"/>
      <c r="B3577"/>
      <c r="C3577"/>
      <c r="D3577"/>
      <c r="E3577"/>
    </row>
    <row r="3578" spans="1:5" ht="12.75">
      <c r="A3578"/>
      <c r="B3578"/>
      <c r="C3578"/>
      <c r="D3578"/>
      <c r="E3578"/>
    </row>
    <row r="3579" spans="1:5" ht="12.75">
      <c r="A3579"/>
      <c r="B3579"/>
      <c r="C3579"/>
      <c r="D3579"/>
      <c r="E3579"/>
    </row>
    <row r="3580" spans="1:5" ht="12.75">
      <c r="A3580"/>
      <c r="B3580"/>
      <c r="C3580"/>
      <c r="D3580"/>
      <c r="E3580"/>
    </row>
    <row r="3581" spans="1:5" ht="12.75">
      <c r="A3581"/>
      <c r="B3581"/>
      <c r="C3581"/>
      <c r="D3581"/>
      <c r="E3581"/>
    </row>
    <row r="3582" spans="1:5" ht="12.75">
      <c r="A3582"/>
      <c r="B3582"/>
      <c r="C3582"/>
      <c r="D3582"/>
      <c r="E3582"/>
    </row>
    <row r="3583" spans="1:5" ht="12.75">
      <c r="A3583"/>
      <c r="B3583"/>
      <c r="C3583"/>
      <c r="D3583"/>
      <c r="E3583"/>
    </row>
    <row r="3584" spans="1:5" ht="12.75">
      <c r="A3584"/>
      <c r="B3584"/>
      <c r="C3584"/>
      <c r="D3584"/>
      <c r="E3584"/>
    </row>
    <row r="3585" spans="1:5" ht="12.75">
      <c r="A3585"/>
      <c r="B3585"/>
      <c r="C3585"/>
      <c r="D3585"/>
      <c r="E3585"/>
    </row>
    <row r="3586" spans="1:5" ht="12.75">
      <c r="A3586"/>
      <c r="B3586"/>
      <c r="C3586"/>
      <c r="D3586"/>
      <c r="E3586"/>
    </row>
    <row r="3587" spans="1:5" ht="12.75">
      <c r="A3587"/>
      <c r="B3587"/>
      <c r="C3587"/>
      <c r="D3587"/>
      <c r="E3587"/>
    </row>
    <row r="3588" spans="1:5" ht="12.75">
      <c r="A3588"/>
      <c r="B3588"/>
      <c r="C3588"/>
      <c r="D3588"/>
      <c r="E3588"/>
    </row>
    <row r="3589" spans="1:5" ht="12.75">
      <c r="A3589"/>
      <c r="B3589"/>
      <c r="C3589"/>
      <c r="D3589"/>
      <c r="E3589"/>
    </row>
    <row r="3590" spans="1:5" ht="12.75">
      <c r="A3590"/>
      <c r="B3590"/>
      <c r="C3590"/>
      <c r="D3590"/>
      <c r="E3590"/>
    </row>
    <row r="3591" spans="1:5" ht="12.75">
      <c r="A3591"/>
      <c r="B3591"/>
      <c r="C3591"/>
      <c r="D3591"/>
      <c r="E3591"/>
    </row>
    <row r="3592" spans="1:5" ht="12.75">
      <c r="A3592"/>
      <c r="B3592"/>
      <c r="C3592"/>
      <c r="D3592"/>
      <c r="E3592"/>
    </row>
    <row r="3593" spans="1:5" ht="12.75">
      <c r="A3593"/>
      <c r="B3593"/>
      <c r="C3593"/>
      <c r="D3593"/>
      <c r="E3593"/>
    </row>
    <row r="3594" spans="1:5" ht="12.75">
      <c r="A3594"/>
      <c r="B3594"/>
      <c r="C3594"/>
      <c r="D3594"/>
      <c r="E3594"/>
    </row>
    <row r="3595" spans="1:5" ht="12.75">
      <c r="A3595"/>
      <c r="B3595"/>
      <c r="C3595"/>
      <c r="D3595"/>
      <c r="E3595"/>
    </row>
    <row r="3596" spans="1:5" ht="12.75">
      <c r="A3596"/>
      <c r="B3596"/>
      <c r="C3596"/>
      <c r="D3596"/>
      <c r="E3596"/>
    </row>
    <row r="3597" spans="1:5" ht="12.75">
      <c r="A3597"/>
      <c r="B3597"/>
      <c r="C3597"/>
      <c r="D3597"/>
      <c r="E3597"/>
    </row>
    <row r="3598" spans="1:5" ht="12.75">
      <c r="A3598"/>
      <c r="B3598"/>
      <c r="C3598"/>
      <c r="D3598"/>
      <c r="E3598"/>
    </row>
    <row r="3599" spans="1:5" ht="12.75">
      <c r="A3599"/>
      <c r="B3599"/>
      <c r="C3599"/>
      <c r="D3599"/>
      <c r="E3599"/>
    </row>
    <row r="3600" spans="1:5" ht="12.75">
      <c r="A3600"/>
      <c r="B3600"/>
      <c r="C3600"/>
      <c r="D3600"/>
      <c r="E3600"/>
    </row>
    <row r="3601" spans="1:5" ht="12.75">
      <c r="A3601"/>
      <c r="B3601"/>
      <c r="C3601"/>
      <c r="D3601"/>
      <c r="E3601"/>
    </row>
    <row r="3602" spans="1:5" ht="12.75">
      <c r="A3602"/>
      <c r="B3602"/>
      <c r="C3602"/>
      <c r="D3602"/>
      <c r="E3602"/>
    </row>
    <row r="3603" spans="1:5" ht="12.75">
      <c r="A3603"/>
      <c r="B3603"/>
      <c r="C3603"/>
      <c r="D3603"/>
      <c r="E3603"/>
    </row>
    <row r="3604" spans="1:5" ht="12.75">
      <c r="A3604"/>
      <c r="B3604"/>
      <c r="C3604"/>
      <c r="D3604"/>
      <c r="E3604"/>
    </row>
    <row r="3605" spans="1:5" ht="12.75">
      <c r="A3605"/>
      <c r="B3605"/>
      <c r="C3605"/>
      <c r="D3605"/>
      <c r="E3605"/>
    </row>
    <row r="3606" spans="1:5" ht="12.75">
      <c r="A3606"/>
      <c r="B3606"/>
      <c r="C3606"/>
      <c r="D3606"/>
      <c r="E3606"/>
    </row>
    <row r="3607" spans="1:5" ht="12.75">
      <c r="A3607"/>
      <c r="B3607"/>
      <c r="C3607"/>
      <c r="D3607"/>
      <c r="E3607"/>
    </row>
    <row r="3608" spans="1:5" ht="12.75">
      <c r="A3608"/>
      <c r="B3608"/>
      <c r="C3608"/>
      <c r="D3608"/>
      <c r="E3608"/>
    </row>
    <row r="3609" spans="1:5" ht="12.75">
      <c r="A3609"/>
      <c r="B3609"/>
      <c r="C3609"/>
      <c r="D3609"/>
      <c r="E3609"/>
    </row>
    <row r="3610" spans="1:5" ht="12.75">
      <c r="A3610"/>
      <c r="B3610"/>
      <c r="C3610"/>
      <c r="D3610"/>
      <c r="E3610"/>
    </row>
    <row r="3611" spans="1:5" ht="12.75">
      <c r="A3611"/>
      <c r="B3611"/>
      <c r="C3611"/>
      <c r="D3611"/>
      <c r="E3611"/>
    </row>
    <row r="3612" spans="1:5" ht="12.75">
      <c r="A3612"/>
      <c r="B3612"/>
      <c r="C3612"/>
      <c r="D3612"/>
      <c r="E3612"/>
    </row>
    <row r="3613" spans="1:5" ht="12.75">
      <c r="A3613"/>
      <c r="B3613"/>
      <c r="C3613"/>
      <c r="D3613"/>
      <c r="E3613"/>
    </row>
    <row r="3614" spans="1:5" ht="12.75">
      <c r="A3614"/>
      <c r="B3614"/>
      <c r="C3614"/>
      <c r="D3614"/>
      <c r="E3614"/>
    </row>
    <row r="3615" spans="1:5" ht="12.75">
      <c r="A3615"/>
      <c r="B3615"/>
      <c r="C3615"/>
      <c r="D3615"/>
      <c r="E3615"/>
    </row>
    <row r="3616" spans="1:5" ht="12.75">
      <c r="A3616"/>
      <c r="B3616"/>
      <c r="C3616"/>
      <c r="D3616"/>
      <c r="E3616"/>
    </row>
    <row r="3617" spans="1:5" ht="12.75">
      <c r="A3617"/>
      <c r="B3617"/>
      <c r="C3617"/>
      <c r="D3617"/>
      <c r="E3617"/>
    </row>
    <row r="3618" spans="1:5" ht="12.75">
      <c r="A3618"/>
      <c r="B3618"/>
      <c r="C3618"/>
      <c r="D3618"/>
      <c r="E3618"/>
    </row>
    <row r="3619" spans="1:5" ht="12.75">
      <c r="A3619"/>
      <c r="B3619"/>
      <c r="C3619"/>
      <c r="D3619"/>
      <c r="E3619"/>
    </row>
    <row r="3620" spans="1:5" ht="12.75">
      <c r="A3620"/>
      <c r="B3620"/>
      <c r="C3620"/>
      <c r="D3620"/>
      <c r="E3620"/>
    </row>
    <row r="3621" spans="1:5" ht="12.75">
      <c r="A3621"/>
      <c r="B3621"/>
      <c r="C3621"/>
      <c r="D3621"/>
      <c r="E3621"/>
    </row>
    <row r="3622" spans="1:5" ht="12.75">
      <c r="A3622"/>
      <c r="B3622"/>
      <c r="C3622"/>
      <c r="D3622"/>
      <c r="E3622"/>
    </row>
    <row r="3623" spans="1:5" ht="12.75">
      <c r="A3623"/>
      <c r="B3623"/>
      <c r="C3623"/>
      <c r="D3623"/>
      <c r="E3623"/>
    </row>
    <row r="3624" spans="1:5" ht="12.75">
      <c r="A3624"/>
      <c r="B3624"/>
      <c r="C3624"/>
      <c r="D3624"/>
      <c r="E3624"/>
    </row>
    <row r="3625" spans="1:5" ht="12.75">
      <c r="A3625"/>
      <c r="B3625"/>
      <c r="C3625"/>
      <c r="D3625"/>
      <c r="E3625"/>
    </row>
    <row r="3626" spans="1:5" ht="12.75">
      <c r="A3626"/>
      <c r="B3626"/>
      <c r="C3626"/>
      <c r="D3626"/>
      <c r="E3626"/>
    </row>
    <row r="3627" spans="1:5" ht="12.75">
      <c r="A3627"/>
      <c r="B3627"/>
      <c r="C3627"/>
      <c r="D3627"/>
      <c r="E3627"/>
    </row>
    <row r="3628" spans="1:5" ht="12.75">
      <c r="A3628"/>
      <c r="B3628"/>
      <c r="C3628"/>
      <c r="D3628"/>
      <c r="E3628"/>
    </row>
    <row r="3629" spans="1:5" ht="12.75">
      <c r="A3629"/>
      <c r="B3629"/>
      <c r="C3629"/>
      <c r="D3629"/>
      <c r="E3629"/>
    </row>
    <row r="3630" spans="1:5" ht="12.75">
      <c r="A3630"/>
      <c r="B3630"/>
      <c r="C3630"/>
      <c r="D3630"/>
      <c r="E3630"/>
    </row>
    <row r="3631" spans="1:5" ht="12.75">
      <c r="A3631"/>
      <c r="B3631"/>
      <c r="C3631"/>
      <c r="D3631"/>
      <c r="E3631"/>
    </row>
    <row r="3632" spans="1:5" ht="12.75">
      <c r="A3632"/>
      <c r="B3632"/>
      <c r="C3632"/>
      <c r="D3632"/>
      <c r="E3632"/>
    </row>
    <row r="3633" spans="1:5" ht="12.75">
      <c r="A3633"/>
      <c r="B3633"/>
      <c r="C3633"/>
      <c r="D3633"/>
      <c r="E3633"/>
    </row>
    <row r="3634" spans="1:5" ht="12.75">
      <c r="A3634"/>
      <c r="B3634"/>
      <c r="C3634"/>
      <c r="D3634"/>
      <c r="E3634"/>
    </row>
    <row r="3635" spans="1:5" ht="12.75">
      <c r="A3635"/>
      <c r="B3635"/>
      <c r="C3635"/>
      <c r="D3635"/>
      <c r="E3635"/>
    </row>
    <row r="3636" spans="1:5" ht="12.75">
      <c r="A3636"/>
      <c r="B3636"/>
      <c r="C3636"/>
      <c r="D3636"/>
      <c r="E3636"/>
    </row>
    <row r="3637" spans="1:5" ht="12.75">
      <c r="A3637"/>
      <c r="B3637"/>
      <c r="C3637"/>
      <c r="D3637"/>
      <c r="E3637"/>
    </row>
    <row r="3638" spans="1:5" ht="12.75">
      <c r="A3638"/>
      <c r="B3638"/>
      <c r="C3638"/>
      <c r="D3638"/>
      <c r="E3638"/>
    </row>
    <row r="3639" spans="1:5" ht="12.75">
      <c r="A3639"/>
      <c r="B3639"/>
      <c r="C3639"/>
      <c r="D3639"/>
      <c r="E3639"/>
    </row>
    <row r="3640" spans="1:5" ht="12.75">
      <c r="A3640"/>
      <c r="B3640"/>
      <c r="C3640"/>
      <c r="D3640"/>
      <c r="E3640"/>
    </row>
    <row r="3641" spans="1:5" ht="12.75">
      <c r="A3641"/>
      <c r="B3641"/>
      <c r="C3641"/>
      <c r="D3641"/>
      <c r="E3641"/>
    </row>
    <row r="3642" spans="1:5" ht="12.75">
      <c r="A3642"/>
      <c r="B3642"/>
      <c r="C3642"/>
      <c r="D3642"/>
      <c r="E3642"/>
    </row>
    <row r="3643" spans="1:5" ht="12.75">
      <c r="A3643"/>
      <c r="B3643"/>
      <c r="C3643"/>
      <c r="D3643"/>
      <c r="E3643"/>
    </row>
    <row r="3644" spans="1:5" ht="12.75">
      <c r="A3644"/>
      <c r="B3644"/>
      <c r="C3644"/>
      <c r="D3644"/>
      <c r="E3644"/>
    </row>
    <row r="3645" spans="1:5" ht="12.75">
      <c r="A3645"/>
      <c r="B3645"/>
      <c r="C3645"/>
      <c r="D3645"/>
      <c r="E3645"/>
    </row>
    <row r="3646" spans="1:5" ht="12.75">
      <c r="A3646"/>
      <c r="B3646"/>
      <c r="C3646"/>
      <c r="D3646"/>
      <c r="E3646"/>
    </row>
    <row r="3647" spans="1:5" ht="12.75">
      <c r="A3647"/>
      <c r="B3647"/>
      <c r="C3647"/>
      <c r="D3647"/>
      <c r="E3647"/>
    </row>
    <row r="3648" spans="1:5" ht="12.75">
      <c r="A3648"/>
      <c r="B3648"/>
      <c r="C3648"/>
      <c r="D3648"/>
      <c r="E3648"/>
    </row>
    <row r="3649" spans="1:5" ht="12.75">
      <c r="A3649"/>
      <c r="B3649"/>
      <c r="C3649"/>
      <c r="D3649"/>
      <c r="E3649"/>
    </row>
    <row r="3650" spans="1:5" ht="12.75">
      <c r="A3650"/>
      <c r="B3650"/>
      <c r="C3650"/>
      <c r="D3650"/>
      <c r="E3650"/>
    </row>
    <row r="3651" spans="1:5" ht="12.75">
      <c r="A3651"/>
      <c r="B3651"/>
      <c r="C3651"/>
      <c r="D3651"/>
      <c r="E3651"/>
    </row>
    <row r="3652" spans="1:5" ht="12.75">
      <c r="A3652"/>
      <c r="B3652"/>
      <c r="C3652"/>
      <c r="D3652"/>
      <c r="E3652"/>
    </row>
    <row r="3653" spans="1:5" ht="12.75">
      <c r="A3653"/>
      <c r="B3653"/>
      <c r="C3653"/>
      <c r="D3653"/>
      <c r="E3653"/>
    </row>
    <row r="3654" spans="1:5" ht="12.75">
      <c r="A3654"/>
      <c r="B3654"/>
      <c r="C3654"/>
      <c r="D3654"/>
      <c r="E3654"/>
    </row>
    <row r="3655" spans="1:5" ht="12.75">
      <c r="A3655"/>
      <c r="B3655"/>
      <c r="C3655"/>
      <c r="D3655"/>
      <c r="E3655"/>
    </row>
    <row r="3656" spans="1:5" ht="12.75">
      <c r="A3656"/>
      <c r="B3656"/>
      <c r="C3656"/>
      <c r="D3656"/>
      <c r="E3656"/>
    </row>
    <row r="3657" spans="1:5" ht="12.75">
      <c r="A3657"/>
      <c r="B3657"/>
      <c r="C3657"/>
      <c r="D3657"/>
      <c r="E3657"/>
    </row>
    <row r="3658" spans="1:5" ht="12.75">
      <c r="A3658"/>
      <c r="B3658"/>
      <c r="C3658"/>
      <c r="D3658"/>
      <c r="E3658"/>
    </row>
    <row r="3659" spans="1:5" ht="12.75">
      <c r="A3659"/>
      <c r="B3659"/>
      <c r="C3659"/>
      <c r="D3659"/>
      <c r="E3659"/>
    </row>
    <row r="3660" spans="1:5" ht="12.75">
      <c r="A3660"/>
      <c r="B3660"/>
      <c r="C3660"/>
      <c r="D3660"/>
      <c r="E3660"/>
    </row>
    <row r="3661" spans="1:5" ht="12.75">
      <c r="A3661"/>
      <c r="B3661"/>
      <c r="C3661"/>
      <c r="D3661"/>
      <c r="E3661"/>
    </row>
    <row r="3662" spans="1:5" ht="12.75">
      <c r="A3662"/>
      <c r="B3662"/>
      <c r="C3662"/>
      <c r="D3662"/>
      <c r="E3662"/>
    </row>
    <row r="3663" spans="1:5" ht="12.75">
      <c r="A3663"/>
      <c r="B3663"/>
      <c r="C3663"/>
      <c r="D3663"/>
      <c r="E3663"/>
    </row>
    <row r="3664" spans="1:5" ht="12.75">
      <c r="A3664"/>
      <c r="B3664"/>
      <c r="C3664"/>
      <c r="D3664"/>
      <c r="E3664"/>
    </row>
    <row r="3665" spans="1:5" ht="12.75">
      <c r="A3665"/>
      <c r="B3665"/>
      <c r="C3665"/>
      <c r="D3665"/>
      <c r="E3665"/>
    </row>
    <row r="3666" spans="1:5" ht="12.75">
      <c r="A3666"/>
      <c r="B3666"/>
      <c r="C3666"/>
      <c r="D3666"/>
      <c r="E3666"/>
    </row>
    <row r="3667" spans="1:5" ht="12.75">
      <c r="A3667"/>
      <c r="B3667"/>
      <c r="C3667"/>
      <c r="D3667"/>
      <c r="E3667"/>
    </row>
    <row r="3668" spans="1:5" ht="12.75">
      <c r="A3668"/>
      <c r="B3668"/>
      <c r="C3668"/>
      <c r="D3668"/>
      <c r="E3668"/>
    </row>
    <row r="3669" spans="1:5" ht="12.75">
      <c r="A3669"/>
      <c r="B3669"/>
      <c r="C3669"/>
      <c r="D3669"/>
      <c r="E3669"/>
    </row>
    <row r="3670" spans="1:5" ht="12.75">
      <c r="A3670"/>
      <c r="B3670"/>
      <c r="C3670"/>
      <c r="D3670"/>
      <c r="E3670"/>
    </row>
    <row r="3671" spans="1:5" ht="12.75">
      <c r="A3671"/>
      <c r="B3671"/>
      <c r="C3671"/>
      <c r="D3671"/>
      <c r="E3671"/>
    </row>
    <row r="3672" spans="1:5" ht="12.75">
      <c r="A3672"/>
      <c r="B3672"/>
      <c r="C3672"/>
      <c r="D3672"/>
      <c r="E3672"/>
    </row>
    <row r="3673" spans="1:5" ht="12.75">
      <c r="A3673"/>
      <c r="B3673"/>
      <c r="C3673"/>
      <c r="D3673"/>
      <c r="E3673"/>
    </row>
    <row r="3674" spans="1:5" ht="12.75">
      <c r="A3674"/>
      <c r="B3674"/>
      <c r="C3674"/>
      <c r="D3674"/>
      <c r="E3674"/>
    </row>
    <row r="3675" spans="1:5" ht="12.75">
      <c r="A3675"/>
      <c r="B3675"/>
      <c r="C3675"/>
      <c r="D3675"/>
      <c r="E3675"/>
    </row>
    <row r="3676" spans="1:5" ht="12.75">
      <c r="A3676"/>
      <c r="B3676"/>
      <c r="C3676"/>
      <c r="D3676"/>
      <c r="E3676"/>
    </row>
    <row r="3677" spans="1:5" ht="12.75">
      <c r="A3677"/>
      <c r="B3677"/>
      <c r="C3677"/>
      <c r="D3677"/>
      <c r="E3677"/>
    </row>
    <row r="3678" spans="1:5" ht="12.75">
      <c r="A3678"/>
      <c r="B3678"/>
      <c r="C3678"/>
      <c r="D3678"/>
      <c r="E3678"/>
    </row>
    <row r="3679" spans="1:5" ht="12.75">
      <c r="A3679"/>
      <c r="B3679"/>
      <c r="C3679"/>
      <c r="D3679"/>
      <c r="E3679"/>
    </row>
    <row r="3680" spans="1:5" ht="12.75">
      <c r="A3680"/>
      <c r="B3680"/>
      <c r="C3680"/>
      <c r="D3680"/>
      <c r="E3680"/>
    </row>
    <row r="3681" spans="1:5" ht="12.75">
      <c r="A3681"/>
      <c r="B3681"/>
      <c r="C3681"/>
      <c r="D3681"/>
      <c r="E3681"/>
    </row>
    <row r="3682" spans="1:5" ht="12.75">
      <c r="A3682"/>
      <c r="B3682"/>
      <c r="C3682"/>
      <c r="D3682"/>
      <c r="E3682"/>
    </row>
    <row r="3683" spans="1:5" ht="12.75">
      <c r="A3683"/>
      <c r="B3683"/>
      <c r="C3683"/>
      <c r="D3683"/>
      <c r="E3683"/>
    </row>
    <row r="3684" spans="1:5" ht="12.75">
      <c r="A3684"/>
      <c r="B3684"/>
      <c r="C3684"/>
      <c r="D3684"/>
      <c r="E3684"/>
    </row>
    <row r="3685" spans="1:5" ht="12.75">
      <c r="A3685"/>
      <c r="B3685"/>
      <c r="C3685"/>
      <c r="D3685"/>
      <c r="E3685"/>
    </row>
    <row r="3686" spans="1:5" ht="12.75">
      <c r="A3686"/>
      <c r="B3686"/>
      <c r="C3686"/>
      <c r="D3686"/>
      <c r="E3686"/>
    </row>
    <row r="3687" spans="1:5" ht="12.75">
      <c r="A3687"/>
      <c r="B3687"/>
      <c r="C3687"/>
      <c r="D3687"/>
      <c r="E3687"/>
    </row>
    <row r="3688" spans="1:5" ht="12.75">
      <c r="A3688"/>
      <c r="B3688"/>
      <c r="C3688"/>
      <c r="D3688"/>
      <c r="E3688"/>
    </row>
    <row r="3689" spans="1:5" ht="12.75">
      <c r="A3689"/>
      <c r="B3689"/>
      <c r="C3689"/>
      <c r="D3689"/>
      <c r="E3689"/>
    </row>
    <row r="3690" spans="1:5" ht="12.75">
      <c r="A3690"/>
      <c r="B3690"/>
      <c r="C3690"/>
      <c r="D3690"/>
      <c r="E3690"/>
    </row>
    <row r="3691" spans="1:5" ht="12.75">
      <c r="A3691"/>
      <c r="B3691"/>
      <c r="C3691"/>
      <c r="D3691"/>
      <c r="E3691"/>
    </row>
    <row r="3692" spans="1:5" ht="12.75">
      <c r="A3692"/>
      <c r="B3692"/>
      <c r="C3692"/>
      <c r="D3692"/>
      <c r="E3692"/>
    </row>
    <row r="3693" spans="1:5" ht="12.75">
      <c r="A3693"/>
      <c r="B3693"/>
      <c r="C3693"/>
      <c r="D3693"/>
      <c r="E3693"/>
    </row>
    <row r="3694" spans="1:5" ht="12.75">
      <c r="A3694"/>
      <c r="B3694"/>
      <c r="C3694"/>
      <c r="D3694"/>
      <c r="E3694"/>
    </row>
    <row r="3695" spans="1:5" ht="12.75">
      <c r="A3695"/>
      <c r="B3695"/>
      <c r="C3695"/>
      <c r="D3695"/>
      <c r="E3695"/>
    </row>
    <row r="3696" spans="1:5" ht="12.75">
      <c r="A3696"/>
      <c r="B3696"/>
      <c r="C3696"/>
      <c r="D3696"/>
      <c r="E3696"/>
    </row>
    <row r="3697" spans="1:5" ht="12.75">
      <c r="A3697"/>
      <c r="B3697"/>
      <c r="C3697"/>
      <c r="D3697"/>
      <c r="E3697"/>
    </row>
    <row r="3698" spans="1:5" ht="12.75">
      <c r="A3698"/>
      <c r="B3698"/>
      <c r="C3698"/>
      <c r="D3698"/>
      <c r="E3698"/>
    </row>
    <row r="3699" spans="1:5" ht="12.75">
      <c r="A3699"/>
      <c r="B3699"/>
      <c r="C3699"/>
      <c r="D3699"/>
      <c r="E3699"/>
    </row>
    <row r="3700" spans="1:5" ht="12.75">
      <c r="A3700"/>
      <c r="B3700"/>
      <c r="C3700"/>
      <c r="D3700"/>
      <c r="E3700"/>
    </row>
    <row r="3701" spans="1:5" ht="12.75">
      <c r="A3701"/>
      <c r="B3701"/>
      <c r="C3701"/>
      <c r="D3701"/>
      <c r="E3701"/>
    </row>
    <row r="3702" spans="1:5" ht="12.75">
      <c r="A3702"/>
      <c r="B3702"/>
      <c r="C3702"/>
      <c r="D3702"/>
      <c r="E3702"/>
    </row>
    <row r="3703" spans="1:5" ht="12.75">
      <c r="A3703"/>
      <c r="B3703"/>
      <c r="C3703"/>
      <c r="D3703"/>
      <c r="E3703"/>
    </row>
    <row r="3704" spans="1:5" ht="12.75">
      <c r="A3704"/>
      <c r="B3704"/>
      <c r="C3704"/>
      <c r="D3704"/>
      <c r="E3704"/>
    </row>
    <row r="3705" spans="1:5" ht="12.75">
      <c r="A3705"/>
      <c r="B3705"/>
      <c r="C3705"/>
      <c r="D3705"/>
      <c r="E3705"/>
    </row>
    <row r="3706" spans="1:5" ht="12.75">
      <c r="A3706"/>
      <c r="B3706"/>
      <c r="C3706"/>
      <c r="D3706"/>
      <c r="E3706"/>
    </row>
    <row r="3707" spans="1:5" ht="12.75">
      <c r="A3707"/>
      <c r="B3707"/>
      <c r="C3707"/>
      <c r="D3707"/>
      <c r="E3707"/>
    </row>
    <row r="3708" spans="1:5" ht="12.75">
      <c r="A3708"/>
      <c r="B3708"/>
      <c r="C3708"/>
      <c r="D3708"/>
      <c r="E3708"/>
    </row>
    <row r="3709" spans="1:5" ht="12.75">
      <c r="A3709"/>
      <c r="B3709"/>
      <c r="C3709"/>
      <c r="D3709"/>
      <c r="E3709"/>
    </row>
    <row r="3710" spans="1:5" ht="12.75">
      <c r="A3710"/>
      <c r="B3710"/>
      <c r="C3710"/>
      <c r="D3710"/>
      <c r="E3710"/>
    </row>
    <row r="3711" spans="1:5" ht="12.75">
      <c r="A3711"/>
      <c r="B3711"/>
      <c r="C3711"/>
      <c r="D3711"/>
      <c r="E3711"/>
    </row>
    <row r="3712" spans="1:5" ht="12.75">
      <c r="A3712"/>
      <c r="B3712"/>
      <c r="C3712"/>
      <c r="D3712"/>
      <c r="E3712"/>
    </row>
    <row r="3713" spans="1:5" ht="12.75">
      <c r="A3713"/>
      <c r="B3713"/>
      <c r="C3713"/>
      <c r="D3713"/>
      <c r="E3713"/>
    </row>
    <row r="3714" spans="1:5" ht="12.75">
      <c r="A3714"/>
      <c r="B3714"/>
      <c r="C3714"/>
      <c r="D3714"/>
      <c r="E3714"/>
    </row>
    <row r="3715" spans="1:5" ht="12.75">
      <c r="A3715"/>
      <c r="B3715"/>
      <c r="C3715"/>
      <c r="D3715"/>
      <c r="E3715"/>
    </row>
    <row r="3716" spans="1:5" ht="12.75">
      <c r="A3716"/>
      <c r="B3716"/>
      <c r="C3716"/>
      <c r="D3716"/>
      <c r="E3716"/>
    </row>
    <row r="3717" spans="1:5" ht="12.75">
      <c r="A3717"/>
      <c r="B3717"/>
      <c r="C3717"/>
      <c r="D3717"/>
      <c r="E3717"/>
    </row>
    <row r="3718" spans="1:5" ht="12.75">
      <c r="A3718"/>
      <c r="B3718"/>
      <c r="C3718"/>
      <c r="D3718"/>
      <c r="E3718"/>
    </row>
    <row r="3719" spans="1:5" ht="12.75">
      <c r="A3719"/>
      <c r="B3719"/>
      <c r="C3719"/>
      <c r="D3719"/>
      <c r="E3719"/>
    </row>
    <row r="3720" spans="1:5" ht="12.75">
      <c r="A3720"/>
      <c r="B3720"/>
      <c r="C3720"/>
      <c r="D3720"/>
      <c r="E3720"/>
    </row>
    <row r="3721" spans="1:5" ht="12.75">
      <c r="A3721"/>
      <c r="B3721"/>
      <c r="C3721"/>
      <c r="D3721"/>
      <c r="E3721"/>
    </row>
    <row r="3722" spans="1:5" ht="12.75">
      <c r="A3722"/>
      <c r="B3722"/>
      <c r="C3722"/>
      <c r="D3722"/>
      <c r="E3722"/>
    </row>
    <row r="3723" spans="1:5" ht="12.75">
      <c r="A3723"/>
      <c r="B3723"/>
      <c r="C3723"/>
      <c r="D3723"/>
      <c r="E3723"/>
    </row>
    <row r="3724" spans="1:5" ht="12.75">
      <c r="A3724"/>
      <c r="B3724"/>
      <c r="C3724"/>
      <c r="D3724"/>
      <c r="E3724"/>
    </row>
    <row r="3725" spans="1:5" ht="12.75">
      <c r="A3725"/>
      <c r="B3725"/>
      <c r="C3725"/>
      <c r="D3725"/>
      <c r="E3725"/>
    </row>
    <row r="3726" spans="1:5" ht="12.75">
      <c r="A3726"/>
      <c r="B3726"/>
      <c r="C3726"/>
      <c r="D3726"/>
      <c r="E3726"/>
    </row>
    <row r="3727" spans="1:5" ht="12.75">
      <c r="A3727"/>
      <c r="B3727"/>
      <c r="C3727"/>
      <c r="D3727"/>
      <c r="E3727"/>
    </row>
    <row r="3728" spans="1:5" ht="12.75">
      <c r="A3728"/>
      <c r="B3728"/>
      <c r="C3728"/>
      <c r="D3728"/>
      <c r="E3728"/>
    </row>
    <row r="3729" spans="1:5" ht="12.75">
      <c r="A3729"/>
      <c r="B3729"/>
      <c r="C3729"/>
      <c r="D3729"/>
      <c r="E3729"/>
    </row>
    <row r="3730" spans="1:5" ht="12.75">
      <c r="A3730"/>
      <c r="B3730"/>
      <c r="C3730"/>
      <c r="D3730"/>
      <c r="E3730"/>
    </row>
    <row r="3731" spans="1:5" ht="12.75">
      <c r="A3731"/>
      <c r="B3731"/>
      <c r="C3731"/>
      <c r="D3731"/>
      <c r="E3731"/>
    </row>
    <row r="3732" spans="1:5" ht="12.75">
      <c r="A3732"/>
      <c r="B3732"/>
      <c r="C3732"/>
      <c r="D3732"/>
      <c r="E3732"/>
    </row>
    <row r="3733" spans="1:5" ht="12.75">
      <c r="A3733"/>
      <c r="B3733"/>
      <c r="C3733"/>
      <c r="D3733"/>
      <c r="E3733"/>
    </row>
    <row r="3734" spans="1:5" ht="12.75">
      <c r="A3734"/>
      <c r="B3734"/>
      <c r="C3734"/>
      <c r="D3734"/>
      <c r="E3734"/>
    </row>
    <row r="3735" spans="1:5" ht="12.75">
      <c r="A3735"/>
      <c r="B3735"/>
      <c r="C3735"/>
      <c r="D3735"/>
      <c r="E3735"/>
    </row>
    <row r="3736" spans="1:5" ht="12.75">
      <c r="A3736"/>
      <c r="B3736"/>
      <c r="C3736"/>
      <c r="D3736"/>
      <c r="E3736"/>
    </row>
    <row r="3737" spans="1:5" ht="12.75">
      <c r="A3737"/>
      <c r="B3737"/>
      <c r="C3737"/>
      <c r="D3737"/>
      <c r="E3737"/>
    </row>
    <row r="3738" spans="1:5" ht="12.75">
      <c r="A3738"/>
      <c r="B3738"/>
      <c r="C3738"/>
      <c r="D3738"/>
      <c r="E3738"/>
    </row>
    <row r="3739" spans="1:5" ht="12.75">
      <c r="A3739"/>
      <c r="B3739"/>
      <c r="C3739"/>
      <c r="D3739"/>
      <c r="E3739"/>
    </row>
    <row r="3740" spans="1:5" ht="12.75">
      <c r="A3740"/>
      <c r="B3740"/>
      <c r="C3740"/>
      <c r="D3740"/>
      <c r="E3740"/>
    </row>
    <row r="3741" spans="1:5" ht="12.75">
      <c r="A3741"/>
      <c r="B3741"/>
      <c r="C3741"/>
      <c r="D3741"/>
      <c r="E3741"/>
    </row>
    <row r="3742" spans="1:5" ht="12.75">
      <c r="A3742"/>
      <c r="B3742"/>
      <c r="C3742"/>
      <c r="D3742"/>
      <c r="E3742"/>
    </row>
    <row r="3743" spans="1:5" ht="12.75">
      <c r="A3743"/>
      <c r="B3743"/>
      <c r="C3743"/>
      <c r="D3743"/>
      <c r="E3743"/>
    </row>
    <row r="3744" spans="1:5" ht="12.75">
      <c r="A3744"/>
      <c r="B3744"/>
      <c r="C3744"/>
      <c r="D3744"/>
      <c r="E3744"/>
    </row>
    <row r="3745" spans="1:5" ht="12.75">
      <c r="A3745"/>
      <c r="B3745"/>
      <c r="C3745"/>
      <c r="D3745"/>
      <c r="E3745"/>
    </row>
    <row r="3746" spans="1:5" ht="12.75">
      <c r="A3746"/>
      <c r="B3746"/>
      <c r="C3746"/>
      <c r="D3746"/>
      <c r="E3746"/>
    </row>
    <row r="3747" spans="1:5" ht="12.75">
      <c r="A3747"/>
      <c r="B3747"/>
      <c r="C3747"/>
      <c r="D3747"/>
      <c r="E3747"/>
    </row>
    <row r="3748" spans="1:5" ht="12.75">
      <c r="A3748"/>
      <c r="B3748"/>
      <c r="C3748"/>
      <c r="D3748"/>
      <c r="E3748"/>
    </row>
    <row r="3749" spans="1:5" ht="12.75">
      <c r="A3749"/>
      <c r="B3749"/>
      <c r="C3749"/>
      <c r="D3749"/>
      <c r="E3749"/>
    </row>
    <row r="3750" spans="1:5" ht="12.75">
      <c r="A3750"/>
      <c r="B3750"/>
      <c r="C3750"/>
      <c r="D3750"/>
      <c r="E3750"/>
    </row>
    <row r="3751" spans="1:5" ht="12.75">
      <c r="A3751"/>
      <c r="B3751"/>
      <c r="C3751"/>
      <c r="D3751"/>
      <c r="E3751"/>
    </row>
    <row r="3752" spans="1:5" ht="12.75">
      <c r="A3752"/>
      <c r="B3752"/>
      <c r="C3752"/>
      <c r="D3752"/>
      <c r="E3752"/>
    </row>
    <row r="3753" spans="1:5" ht="12.75">
      <c r="A3753"/>
      <c r="B3753"/>
      <c r="C3753"/>
      <c r="D3753"/>
      <c r="E3753"/>
    </row>
    <row r="3754" spans="1:5" ht="12.75">
      <c r="A3754"/>
      <c r="B3754"/>
      <c r="C3754"/>
      <c r="D3754"/>
      <c r="E3754"/>
    </row>
    <row r="3755" spans="1:5" ht="12.75">
      <c r="A3755"/>
      <c r="B3755"/>
      <c r="C3755"/>
      <c r="D3755"/>
      <c r="E3755"/>
    </row>
    <row r="3756" spans="1:5" ht="12.75">
      <c r="A3756"/>
      <c r="B3756"/>
      <c r="C3756"/>
      <c r="D3756"/>
      <c r="E3756"/>
    </row>
    <row r="3757" spans="1:5" ht="12.75">
      <c r="A3757"/>
      <c r="B3757"/>
      <c r="C3757"/>
      <c r="D3757"/>
      <c r="E3757"/>
    </row>
    <row r="3758" spans="1:5" ht="12.75">
      <c r="A3758"/>
      <c r="B3758"/>
      <c r="C3758"/>
      <c r="D3758"/>
      <c r="E3758"/>
    </row>
    <row r="3759" spans="1:5" ht="12.75">
      <c r="A3759"/>
      <c r="B3759"/>
      <c r="C3759"/>
      <c r="D3759"/>
      <c r="E3759"/>
    </row>
    <row r="3760" spans="1:5" ht="12.75">
      <c r="A3760"/>
      <c r="B3760"/>
      <c r="C3760"/>
      <c r="D3760"/>
      <c r="E3760"/>
    </row>
    <row r="3761" spans="1:5" ht="12.75">
      <c r="A3761"/>
      <c r="B3761"/>
      <c r="C3761"/>
      <c r="D3761"/>
      <c r="E3761"/>
    </row>
    <row r="3762" spans="1:5" ht="12.75">
      <c r="A3762"/>
      <c r="B3762"/>
      <c r="C3762"/>
      <c r="D3762"/>
      <c r="E3762"/>
    </row>
    <row r="3763" spans="1:5" ht="12.75">
      <c r="A3763"/>
      <c r="B3763"/>
      <c r="C3763"/>
      <c r="D3763"/>
      <c r="E3763"/>
    </row>
    <row r="3764" spans="1:5" ht="12.75">
      <c r="A3764"/>
      <c r="B3764"/>
      <c r="C3764"/>
      <c r="D3764"/>
      <c r="E3764"/>
    </row>
    <row r="3765" spans="1:5" ht="12.75">
      <c r="A3765"/>
      <c r="B3765"/>
      <c r="C3765"/>
      <c r="D3765"/>
      <c r="E3765"/>
    </row>
    <row r="3766" spans="1:5" ht="12.75">
      <c r="A3766"/>
      <c r="B3766"/>
      <c r="C3766"/>
      <c r="D3766"/>
      <c r="E3766"/>
    </row>
    <row r="3767" spans="1:5" ht="12.75">
      <c r="A3767"/>
      <c r="B3767"/>
      <c r="C3767"/>
      <c r="D3767"/>
      <c r="E3767"/>
    </row>
    <row r="3768" spans="1:5" ht="12.75">
      <c r="A3768"/>
      <c r="B3768"/>
      <c r="C3768"/>
      <c r="D3768"/>
      <c r="E3768"/>
    </row>
    <row r="3769" spans="1:5" ht="12.75">
      <c r="A3769"/>
      <c r="B3769"/>
      <c r="C3769"/>
      <c r="D3769"/>
      <c r="E3769"/>
    </row>
    <row r="3770" spans="1:5" ht="12.75">
      <c r="A3770"/>
      <c r="B3770"/>
      <c r="C3770"/>
      <c r="D3770"/>
      <c r="E3770"/>
    </row>
    <row r="3771" spans="1:5" ht="12.75">
      <c r="A3771"/>
      <c r="B3771"/>
      <c r="C3771"/>
      <c r="D3771"/>
      <c r="E3771"/>
    </row>
    <row r="3772" spans="1:5" ht="12.75">
      <c r="A3772"/>
      <c r="B3772"/>
      <c r="C3772"/>
      <c r="D3772"/>
      <c r="E3772"/>
    </row>
    <row r="3773" spans="1:5" ht="12.75">
      <c r="A3773"/>
      <c r="B3773"/>
      <c r="C3773"/>
      <c r="D3773"/>
      <c r="E3773"/>
    </row>
    <row r="3774" spans="1:5" ht="12.75">
      <c r="A3774"/>
      <c r="B3774"/>
      <c r="C3774"/>
      <c r="D3774"/>
      <c r="E3774"/>
    </row>
    <row r="3775" spans="1:5" ht="12.75">
      <c r="A3775"/>
      <c r="B3775"/>
      <c r="C3775"/>
      <c r="D3775"/>
      <c r="E3775"/>
    </row>
    <row r="3776" spans="1:5" ht="12.75">
      <c r="A3776"/>
      <c r="B3776"/>
      <c r="C3776"/>
      <c r="D3776"/>
      <c r="E3776"/>
    </row>
    <row r="3777" spans="1:5" ht="12.75">
      <c r="A3777"/>
      <c r="B3777"/>
      <c r="C3777"/>
      <c r="D3777"/>
      <c r="E3777"/>
    </row>
    <row r="3778" spans="1:5" ht="12.75">
      <c r="A3778"/>
      <c r="B3778"/>
      <c r="C3778"/>
      <c r="D3778"/>
      <c r="E3778"/>
    </row>
    <row r="3779" spans="1:5" ht="12.75">
      <c r="A3779"/>
      <c r="B3779"/>
      <c r="C3779"/>
      <c r="D3779"/>
      <c r="E3779"/>
    </row>
    <row r="3780" spans="1:5" ht="12.75">
      <c r="A3780"/>
      <c r="B3780"/>
      <c r="C3780"/>
      <c r="D3780"/>
      <c r="E3780"/>
    </row>
    <row r="3781" spans="1:5" ht="12.75">
      <c r="A3781"/>
      <c r="B3781"/>
      <c r="C3781"/>
      <c r="D3781"/>
      <c r="E3781"/>
    </row>
    <row r="3782" spans="1:5" ht="12.75">
      <c r="A3782"/>
      <c r="B3782"/>
      <c r="C3782"/>
      <c r="D3782"/>
      <c r="E3782"/>
    </row>
    <row r="3783" spans="1:5" ht="12.75">
      <c r="A3783"/>
      <c r="B3783"/>
      <c r="C3783"/>
      <c r="D3783"/>
      <c r="E3783"/>
    </row>
    <row r="3784" spans="1:5" ht="12.75">
      <c r="A3784"/>
      <c r="B3784"/>
      <c r="C3784"/>
      <c r="D3784"/>
      <c r="E3784"/>
    </row>
    <row r="3785" spans="1:5" ht="12.75">
      <c r="A3785"/>
      <c r="B3785"/>
      <c r="C3785"/>
      <c r="D3785"/>
      <c r="E3785"/>
    </row>
    <row r="3786" spans="1:5" ht="12.75">
      <c r="A3786"/>
      <c r="B3786"/>
      <c r="C3786"/>
      <c r="D3786"/>
      <c r="E3786"/>
    </row>
    <row r="3787" spans="1:5" ht="12.75">
      <c r="A3787"/>
      <c r="B3787"/>
      <c r="C3787"/>
      <c r="D3787"/>
      <c r="E3787"/>
    </row>
    <row r="3788" spans="1:5" ht="12.75">
      <c r="A3788"/>
      <c r="B3788"/>
      <c r="C3788"/>
      <c r="D3788"/>
      <c r="E3788"/>
    </row>
    <row r="3789" spans="1:5" ht="12.75">
      <c r="A3789"/>
      <c r="B3789"/>
      <c r="C3789"/>
      <c r="D3789"/>
      <c r="E3789"/>
    </row>
    <row r="3790" spans="1:5" ht="12.75">
      <c r="A3790"/>
      <c r="B3790"/>
      <c r="C3790"/>
      <c r="D3790"/>
      <c r="E3790"/>
    </row>
    <row r="3791" spans="1:5" ht="12.75">
      <c r="A3791"/>
      <c r="B3791"/>
      <c r="C3791"/>
      <c r="D3791"/>
      <c r="E3791"/>
    </row>
    <row r="3792" spans="1:5" ht="12.75">
      <c r="A3792"/>
      <c r="B3792"/>
      <c r="C3792"/>
      <c r="D3792"/>
      <c r="E3792"/>
    </row>
    <row r="3793" spans="1:5" ht="12.75">
      <c r="A3793"/>
      <c r="B3793"/>
      <c r="C3793"/>
      <c r="D3793"/>
      <c r="E3793"/>
    </row>
    <row r="3794" spans="1:5" ht="12.75">
      <c r="A3794"/>
      <c r="B3794"/>
      <c r="C3794"/>
      <c r="D3794"/>
      <c r="E3794"/>
    </row>
    <row r="3795" spans="1:5" ht="12.75">
      <c r="A3795"/>
      <c r="B3795"/>
      <c r="C3795"/>
      <c r="D3795"/>
      <c r="E3795"/>
    </row>
    <row r="3796" spans="1:5" ht="12.75">
      <c r="A3796"/>
      <c r="B3796"/>
      <c r="C3796"/>
      <c r="D3796"/>
      <c r="E3796"/>
    </row>
    <row r="3797" spans="1:5" ht="12.75">
      <c r="A3797"/>
      <c r="B3797"/>
      <c r="C3797"/>
      <c r="D3797"/>
      <c r="E3797"/>
    </row>
    <row r="3798" spans="1:5" ht="12.75">
      <c r="A3798"/>
      <c r="B3798"/>
      <c r="C3798"/>
      <c r="D3798"/>
      <c r="E3798"/>
    </row>
    <row r="3799" spans="1:5" ht="12.75">
      <c r="A3799"/>
      <c r="B3799"/>
      <c r="C3799"/>
      <c r="D3799"/>
      <c r="E3799"/>
    </row>
    <row r="3800" spans="1:5" ht="12.75">
      <c r="A3800"/>
      <c r="B3800"/>
      <c r="C3800"/>
      <c r="D3800"/>
      <c r="E3800"/>
    </row>
    <row r="3801" spans="1:5" ht="12.75">
      <c r="A3801"/>
      <c r="B3801"/>
      <c r="C3801"/>
      <c r="D3801"/>
      <c r="E3801"/>
    </row>
    <row r="3802" spans="1:5" ht="12.75">
      <c r="A3802"/>
      <c r="B3802"/>
      <c r="C3802"/>
      <c r="D3802"/>
      <c r="E3802"/>
    </row>
    <row r="3803" spans="1:5" ht="12.75">
      <c r="A3803"/>
      <c r="B3803"/>
      <c r="C3803"/>
      <c r="D3803"/>
      <c r="E3803"/>
    </row>
    <row r="3804" spans="1:5" ht="12.75">
      <c r="A3804"/>
      <c r="B3804"/>
      <c r="C3804"/>
      <c r="D3804"/>
      <c r="E3804"/>
    </row>
    <row r="3805" spans="1:5" ht="12.75">
      <c r="A3805"/>
      <c r="B3805"/>
      <c r="C3805"/>
      <c r="D3805"/>
      <c r="E3805"/>
    </row>
    <row r="3806" spans="1:5" ht="12.75">
      <c r="A3806"/>
      <c r="B3806"/>
      <c r="C3806"/>
      <c r="D3806"/>
      <c r="E3806"/>
    </row>
    <row r="3807" spans="1:5" ht="12.75">
      <c r="A3807"/>
      <c r="B3807"/>
      <c r="C3807"/>
      <c r="D3807"/>
      <c r="E3807"/>
    </row>
    <row r="3808" spans="1:5" ht="12.75">
      <c r="A3808"/>
      <c r="B3808"/>
      <c r="C3808"/>
      <c r="D3808"/>
      <c r="E3808"/>
    </row>
    <row r="3809" spans="1:5" ht="12.75">
      <c r="A3809"/>
      <c r="B3809"/>
      <c r="C3809"/>
      <c r="D3809"/>
      <c r="E3809"/>
    </row>
    <row r="3810" spans="1:5" ht="12.75">
      <c r="A3810"/>
      <c r="B3810"/>
      <c r="C3810"/>
      <c r="D3810"/>
      <c r="E3810"/>
    </row>
    <row r="3811" spans="1:5" ht="12.75">
      <c r="A3811"/>
      <c r="B3811"/>
      <c r="C3811"/>
      <c r="D3811"/>
      <c r="E3811"/>
    </row>
    <row r="3812" spans="1:5" ht="12.75">
      <c r="A3812"/>
      <c r="B3812"/>
      <c r="C3812"/>
      <c r="D3812"/>
      <c r="E3812"/>
    </row>
    <row r="3813" spans="1:5" ht="12.75">
      <c r="A3813"/>
      <c r="B3813"/>
      <c r="C3813"/>
      <c r="D3813"/>
      <c r="E3813"/>
    </row>
    <row r="3814" spans="1:5" ht="12.75">
      <c r="A3814"/>
      <c r="B3814"/>
      <c r="C3814"/>
      <c r="D3814"/>
      <c r="E3814"/>
    </row>
    <row r="3815" spans="1:5" ht="12.75">
      <c r="A3815"/>
      <c r="B3815"/>
      <c r="C3815"/>
      <c r="D3815"/>
      <c r="E3815"/>
    </row>
    <row r="3816" spans="1:5" ht="12.75">
      <c r="A3816"/>
      <c r="B3816"/>
      <c r="C3816"/>
      <c r="D3816"/>
      <c r="E3816"/>
    </row>
    <row r="3817" spans="1:5" ht="12.75">
      <c r="A3817"/>
      <c r="B3817"/>
      <c r="C3817"/>
      <c r="D3817"/>
      <c r="E3817"/>
    </row>
    <row r="3818" spans="1:5" ht="12.75">
      <c r="A3818"/>
      <c r="B3818"/>
      <c r="C3818"/>
      <c r="D3818"/>
      <c r="E3818"/>
    </row>
    <row r="3819" spans="1:5" ht="12.75">
      <c r="A3819"/>
      <c r="B3819"/>
      <c r="C3819"/>
      <c r="D3819"/>
      <c r="E3819"/>
    </row>
    <row r="3820" spans="1:5" ht="12.75">
      <c r="A3820"/>
      <c r="B3820"/>
      <c r="C3820"/>
      <c r="D3820"/>
      <c r="E3820"/>
    </row>
    <row r="3821" spans="1:5" ht="12.75">
      <c r="A3821"/>
      <c r="B3821"/>
      <c r="C3821"/>
      <c r="D3821"/>
      <c r="E3821"/>
    </row>
    <row r="3822" spans="1:5" ht="12.75">
      <c r="A3822"/>
      <c r="B3822"/>
      <c r="C3822"/>
      <c r="D3822"/>
      <c r="E3822"/>
    </row>
    <row r="3823" spans="1:5" ht="12.75">
      <c r="A3823"/>
      <c r="B3823"/>
      <c r="C3823"/>
      <c r="D3823"/>
      <c r="E3823"/>
    </row>
    <row r="3824" spans="1:5" ht="12.75">
      <c r="A3824"/>
      <c r="B3824"/>
      <c r="C3824"/>
      <c r="D3824"/>
      <c r="E3824"/>
    </row>
    <row r="3825" spans="1:5" ht="12.75">
      <c r="A3825"/>
      <c r="B3825"/>
      <c r="C3825"/>
      <c r="D3825"/>
      <c r="E3825"/>
    </row>
    <row r="3826" spans="1:5" ht="12.75">
      <c r="A3826"/>
      <c r="B3826"/>
      <c r="C3826"/>
      <c r="D3826"/>
      <c r="E3826"/>
    </row>
    <row r="3827" spans="1:5" ht="12.75">
      <c r="A3827"/>
      <c r="B3827"/>
      <c r="C3827"/>
      <c r="D3827"/>
      <c r="E3827"/>
    </row>
    <row r="3828" spans="1:5" ht="12.75">
      <c r="A3828"/>
      <c r="B3828"/>
      <c r="C3828"/>
      <c r="D3828"/>
      <c r="E3828"/>
    </row>
    <row r="3829" spans="1:5" ht="12.75">
      <c r="A3829"/>
      <c r="B3829"/>
      <c r="C3829"/>
      <c r="D3829"/>
      <c r="E3829"/>
    </row>
    <row r="3830" spans="1:5" ht="12.75">
      <c r="A3830"/>
      <c r="B3830"/>
      <c r="C3830"/>
      <c r="D3830"/>
      <c r="E3830"/>
    </row>
    <row r="3831" spans="1:5" ht="12.75">
      <c r="A3831"/>
      <c r="B3831"/>
      <c r="C3831"/>
      <c r="D3831"/>
      <c r="E3831"/>
    </row>
    <row r="3832" spans="1:5" ht="12.75">
      <c r="A3832"/>
      <c r="B3832"/>
      <c r="C3832"/>
      <c r="D3832"/>
      <c r="E3832"/>
    </row>
    <row r="3833" spans="1:5" ht="12.75">
      <c r="A3833"/>
      <c r="B3833"/>
      <c r="C3833"/>
      <c r="D3833"/>
      <c r="E3833"/>
    </row>
    <row r="3834" spans="1:5" ht="12.75">
      <c r="A3834"/>
      <c r="B3834"/>
      <c r="C3834"/>
      <c r="D3834"/>
      <c r="E3834"/>
    </row>
    <row r="3835" spans="1:5" ht="12.75">
      <c r="A3835"/>
      <c r="B3835"/>
      <c r="C3835"/>
      <c r="D3835"/>
      <c r="E3835"/>
    </row>
    <row r="3836" spans="1:5" ht="12.75">
      <c r="A3836"/>
      <c r="B3836"/>
      <c r="C3836"/>
      <c r="D3836"/>
      <c r="E3836"/>
    </row>
    <row r="3837" spans="1:5" ht="12.75">
      <c r="A3837"/>
      <c r="B3837"/>
      <c r="C3837"/>
      <c r="D3837"/>
      <c r="E3837"/>
    </row>
    <row r="3838" spans="1:5" ht="12.75">
      <c r="A3838"/>
      <c r="B3838"/>
      <c r="C3838"/>
      <c r="D3838"/>
      <c r="E3838"/>
    </row>
    <row r="3839" spans="1:5" ht="12.75">
      <c r="A3839"/>
      <c r="B3839"/>
      <c r="C3839"/>
      <c r="D3839"/>
      <c r="E3839"/>
    </row>
    <row r="3840" spans="1:5" ht="12.75">
      <c r="A3840"/>
      <c r="B3840"/>
      <c r="C3840"/>
      <c r="D3840"/>
      <c r="E3840"/>
    </row>
    <row r="3841" spans="1:5" ht="12.75">
      <c r="A3841"/>
      <c r="B3841"/>
      <c r="C3841"/>
      <c r="D3841"/>
      <c r="E3841"/>
    </row>
    <row r="3842" spans="1:5" ht="12.75">
      <c r="A3842"/>
      <c r="B3842"/>
      <c r="C3842"/>
      <c r="D3842"/>
      <c r="E3842"/>
    </row>
    <row r="3843" spans="1:5" ht="12.75">
      <c r="A3843"/>
      <c r="B3843"/>
      <c r="C3843"/>
      <c r="D3843"/>
      <c r="E3843"/>
    </row>
    <row r="3844" spans="1:5" ht="12.75">
      <c r="A3844"/>
      <c r="B3844"/>
      <c r="C3844"/>
      <c r="D3844"/>
      <c r="E3844"/>
    </row>
    <row r="3845" spans="1:5" ht="12.75">
      <c r="A3845"/>
      <c r="B3845"/>
      <c r="C3845"/>
      <c r="D3845"/>
      <c r="E3845"/>
    </row>
    <row r="3846" spans="1:5" ht="12.75">
      <c r="A3846"/>
      <c r="B3846"/>
      <c r="C3846"/>
      <c r="D3846"/>
      <c r="E3846"/>
    </row>
    <row r="3847" spans="1:5" ht="12.75">
      <c r="A3847"/>
      <c r="B3847"/>
      <c r="C3847"/>
      <c r="D3847"/>
      <c r="E3847"/>
    </row>
    <row r="3848" spans="1:5" ht="12.75">
      <c r="A3848"/>
      <c r="B3848"/>
      <c r="C3848"/>
      <c r="D3848"/>
      <c r="E3848"/>
    </row>
    <row r="3849" spans="1:5" ht="12.75">
      <c r="A3849"/>
      <c r="B3849"/>
      <c r="C3849"/>
      <c r="D3849"/>
      <c r="E3849"/>
    </row>
    <row r="3850" spans="1:5" ht="12.75">
      <c r="A3850"/>
      <c r="B3850"/>
      <c r="C3850"/>
      <c r="D3850"/>
      <c r="E3850"/>
    </row>
    <row r="3851" spans="1:5" ht="12.75">
      <c r="A3851"/>
      <c r="B3851"/>
      <c r="C3851"/>
      <c r="D3851"/>
      <c r="E3851"/>
    </row>
    <row r="3852" spans="1:5" ht="12.75">
      <c r="A3852"/>
      <c r="B3852"/>
      <c r="C3852"/>
      <c r="D3852"/>
      <c r="E3852"/>
    </row>
    <row r="3853" spans="1:5" ht="12.75">
      <c r="A3853"/>
      <c r="B3853"/>
      <c r="C3853"/>
      <c r="D3853"/>
      <c r="E3853"/>
    </row>
    <row r="3854" spans="1:5" ht="12.75">
      <c r="A3854"/>
      <c r="B3854"/>
      <c r="C3854"/>
      <c r="D3854"/>
      <c r="E3854"/>
    </row>
    <row r="3855" spans="1:5" ht="12.75">
      <c r="A3855"/>
      <c r="B3855"/>
      <c r="C3855"/>
      <c r="D3855"/>
      <c r="E3855"/>
    </row>
    <row r="3856" spans="1:5" ht="12.75">
      <c r="A3856"/>
      <c r="B3856"/>
      <c r="C3856"/>
      <c r="D3856"/>
      <c r="E3856"/>
    </row>
    <row r="3857" spans="1:5" ht="12.75">
      <c r="A3857"/>
      <c r="B3857"/>
      <c r="C3857"/>
      <c r="D3857"/>
      <c r="E3857"/>
    </row>
    <row r="3858" spans="1:5" ht="12.75">
      <c r="A3858"/>
      <c r="B3858"/>
      <c r="C3858"/>
      <c r="D3858"/>
      <c r="E3858"/>
    </row>
    <row r="3859" spans="1:5" ht="12.75">
      <c r="A3859"/>
      <c r="B3859"/>
      <c r="C3859"/>
      <c r="D3859"/>
      <c r="E3859"/>
    </row>
    <row r="3860" spans="1:5" ht="12.75">
      <c r="A3860"/>
      <c r="B3860"/>
      <c r="C3860"/>
      <c r="D3860"/>
      <c r="E3860"/>
    </row>
    <row r="3861" spans="1:5" ht="12.75">
      <c r="A3861"/>
      <c r="B3861"/>
      <c r="C3861"/>
      <c r="D3861"/>
      <c r="E3861"/>
    </row>
    <row r="3862" spans="1:5" ht="12.75">
      <c r="A3862"/>
      <c r="B3862"/>
      <c r="C3862"/>
      <c r="D3862"/>
      <c r="E3862"/>
    </row>
    <row r="3863" spans="1:5" ht="12.75">
      <c r="A3863"/>
      <c r="B3863"/>
      <c r="C3863"/>
      <c r="D3863"/>
      <c r="E3863"/>
    </row>
    <row r="3864" spans="1:5" ht="12.75">
      <c r="A3864"/>
      <c r="B3864"/>
      <c r="C3864"/>
      <c r="D3864"/>
      <c r="E3864"/>
    </row>
    <row r="3865" spans="1:5" ht="12.75">
      <c r="A3865"/>
      <c r="B3865"/>
      <c r="C3865"/>
      <c r="D3865"/>
      <c r="E3865"/>
    </row>
    <row r="3866" spans="1:5" ht="12.75">
      <c r="A3866"/>
      <c r="B3866"/>
      <c r="C3866"/>
      <c r="D3866"/>
      <c r="E3866"/>
    </row>
    <row r="3867" spans="1:5" ht="12.75">
      <c r="A3867"/>
      <c r="B3867"/>
      <c r="C3867"/>
      <c r="D3867"/>
      <c r="E3867"/>
    </row>
    <row r="3868" spans="1:5" ht="12.75">
      <c r="A3868"/>
      <c r="B3868"/>
      <c r="C3868"/>
      <c r="D3868"/>
      <c r="E3868"/>
    </row>
    <row r="3869" spans="1:5" ht="12.75">
      <c r="A3869"/>
      <c r="B3869"/>
      <c r="C3869"/>
      <c r="D3869"/>
      <c r="E3869"/>
    </row>
    <row r="3870" spans="1:5" ht="12.75">
      <c r="A3870"/>
      <c r="B3870"/>
      <c r="C3870"/>
      <c r="D3870"/>
      <c r="E3870"/>
    </row>
    <row r="3871" spans="1:5" ht="12.75">
      <c r="A3871"/>
      <c r="B3871"/>
      <c r="C3871"/>
      <c r="D3871"/>
      <c r="E3871"/>
    </row>
    <row r="3872" spans="1:5" ht="12.75">
      <c r="A3872"/>
      <c r="B3872"/>
      <c r="C3872"/>
      <c r="D3872"/>
      <c r="E3872"/>
    </row>
    <row r="3873" spans="1:5" ht="12.75">
      <c r="A3873"/>
      <c r="B3873"/>
      <c r="C3873"/>
      <c r="D3873"/>
      <c r="E3873"/>
    </row>
    <row r="3874" spans="1:5" ht="12.75">
      <c r="A3874"/>
      <c r="B3874"/>
      <c r="C3874"/>
      <c r="D3874"/>
      <c r="E3874"/>
    </row>
    <row r="3875" spans="1:5" ht="12.75">
      <c r="A3875"/>
      <c r="B3875"/>
      <c r="C3875"/>
      <c r="D3875"/>
      <c r="E3875"/>
    </row>
    <row r="3876" spans="1:5" ht="12.75">
      <c r="A3876"/>
      <c r="B3876"/>
      <c r="C3876"/>
      <c r="D3876"/>
      <c r="E3876"/>
    </row>
    <row r="3877" spans="1:5" ht="12.75">
      <c r="A3877"/>
      <c r="B3877"/>
      <c r="C3877"/>
      <c r="D3877"/>
      <c r="E3877"/>
    </row>
    <row r="3878" spans="1:5" ht="12.75">
      <c r="A3878"/>
      <c r="B3878"/>
      <c r="C3878"/>
      <c r="D3878"/>
      <c r="E3878"/>
    </row>
    <row r="3879" spans="1:5" ht="12.75">
      <c r="A3879"/>
      <c r="B3879"/>
      <c r="C3879"/>
      <c r="D3879"/>
      <c r="E3879"/>
    </row>
    <row r="3880" spans="1:5" ht="12.75">
      <c r="A3880"/>
      <c r="B3880"/>
      <c r="C3880"/>
      <c r="D3880"/>
      <c r="E3880"/>
    </row>
    <row r="3881" spans="1:5" ht="12.75">
      <c r="A3881"/>
      <c r="B3881"/>
      <c r="C3881"/>
      <c r="D3881"/>
      <c r="E3881"/>
    </row>
    <row r="3882" spans="1:5" ht="12.75">
      <c r="A3882"/>
      <c r="B3882"/>
      <c r="C3882"/>
      <c r="D3882"/>
      <c r="E3882"/>
    </row>
    <row r="3883" spans="1:5" ht="12.75">
      <c r="A3883"/>
      <c r="B3883"/>
      <c r="C3883"/>
      <c r="D3883"/>
      <c r="E3883"/>
    </row>
    <row r="3884" spans="1:5" ht="12.75">
      <c r="A3884"/>
      <c r="B3884"/>
      <c r="C3884"/>
      <c r="D3884"/>
      <c r="E3884"/>
    </row>
    <row r="3885" spans="1:5" ht="12.75">
      <c r="A3885"/>
      <c r="B3885"/>
      <c r="C3885"/>
      <c r="D3885"/>
      <c r="E3885"/>
    </row>
    <row r="3886" spans="1:5" ht="12.75">
      <c r="A3886"/>
      <c r="B3886"/>
      <c r="C3886"/>
      <c r="D3886"/>
      <c r="E3886"/>
    </row>
    <row r="3887" spans="1:5" ht="12.75">
      <c r="A3887"/>
      <c r="B3887"/>
      <c r="C3887"/>
      <c r="D3887"/>
      <c r="E3887"/>
    </row>
    <row r="3888" spans="1:5" ht="12.75">
      <c r="A3888"/>
      <c r="B3888"/>
      <c r="C3888"/>
      <c r="D3888"/>
      <c r="E3888"/>
    </row>
    <row r="3889" spans="1:5" ht="12.75">
      <c r="A3889"/>
      <c r="B3889"/>
      <c r="C3889"/>
      <c r="D3889"/>
      <c r="E3889"/>
    </row>
    <row r="3890" spans="1:5" ht="12.75">
      <c r="A3890"/>
      <c r="B3890"/>
      <c r="C3890"/>
      <c r="D3890"/>
      <c r="E3890"/>
    </row>
    <row r="3891" spans="1:5" ht="12.75">
      <c r="A3891"/>
      <c r="B3891"/>
      <c r="C3891"/>
      <c r="D3891"/>
      <c r="E3891"/>
    </row>
    <row r="3892" spans="1:5" ht="12.75">
      <c r="A3892"/>
      <c r="B3892"/>
      <c r="C3892"/>
      <c r="D3892"/>
      <c r="E3892"/>
    </row>
    <row r="3893" spans="1:5" ht="12.75">
      <c r="A3893"/>
      <c r="B3893"/>
      <c r="C3893"/>
      <c r="D3893"/>
      <c r="E3893"/>
    </row>
    <row r="3894" spans="1:5" ht="12.75">
      <c r="A3894"/>
      <c r="B3894"/>
      <c r="C3894"/>
      <c r="D3894"/>
      <c r="E3894"/>
    </row>
    <row r="3895" spans="1:5" ht="12.75">
      <c r="A3895"/>
      <c r="B3895"/>
      <c r="C3895"/>
      <c r="D3895"/>
      <c r="E3895"/>
    </row>
    <row r="3896" spans="1:5" ht="12.75">
      <c r="A3896"/>
      <c r="B3896"/>
      <c r="C3896"/>
      <c r="D3896"/>
      <c r="E3896"/>
    </row>
    <row r="3897" spans="1:5" ht="12.75">
      <c r="A3897"/>
      <c r="B3897"/>
      <c r="C3897"/>
      <c r="D3897"/>
      <c r="E3897"/>
    </row>
    <row r="3898" spans="1:5" ht="12.75">
      <c r="A3898"/>
      <c r="B3898"/>
      <c r="C3898"/>
      <c r="D3898"/>
      <c r="E3898"/>
    </row>
    <row r="3899" spans="1:5" ht="12.75">
      <c r="A3899"/>
      <c r="B3899"/>
      <c r="C3899"/>
      <c r="D3899"/>
      <c r="E3899"/>
    </row>
    <row r="3900" spans="1:5" ht="12.75">
      <c r="A3900"/>
      <c r="B3900"/>
      <c r="C3900"/>
      <c r="D3900"/>
      <c r="E3900"/>
    </row>
    <row r="3901" spans="1:5" ht="12.75">
      <c r="A3901"/>
      <c r="B3901"/>
      <c r="C3901"/>
      <c r="D3901"/>
      <c r="E3901"/>
    </row>
    <row r="3902" spans="1:5" ht="12.75">
      <c r="A3902"/>
      <c r="B3902"/>
      <c r="C3902"/>
      <c r="D3902"/>
      <c r="E3902"/>
    </row>
    <row r="3903" spans="1:5" ht="12.75">
      <c r="A3903"/>
      <c r="B3903"/>
      <c r="C3903"/>
      <c r="D3903"/>
      <c r="E3903"/>
    </row>
    <row r="3904" spans="1:5" ht="12.75">
      <c r="A3904"/>
      <c r="B3904"/>
      <c r="C3904"/>
      <c r="D3904"/>
      <c r="E3904"/>
    </row>
    <row r="3905" spans="1:5" ht="12.75">
      <c r="A3905"/>
      <c r="B3905"/>
      <c r="C3905"/>
      <c r="D3905"/>
      <c r="E3905"/>
    </row>
    <row r="3906" spans="1:5" ht="12.75">
      <c r="A3906"/>
      <c r="B3906"/>
      <c r="C3906"/>
      <c r="D3906"/>
      <c r="E3906"/>
    </row>
    <row r="3907" spans="1:5" ht="12.75">
      <c r="A3907"/>
      <c r="B3907"/>
      <c r="C3907"/>
      <c r="D3907"/>
      <c r="E3907"/>
    </row>
    <row r="3908" spans="1:5" ht="12.75">
      <c r="A3908"/>
      <c r="B3908"/>
      <c r="C3908"/>
      <c r="D3908"/>
      <c r="E3908"/>
    </row>
    <row r="3909" spans="1:5" ht="12.75">
      <c r="A3909"/>
      <c r="B3909"/>
      <c r="C3909"/>
      <c r="D3909"/>
      <c r="E3909"/>
    </row>
    <row r="3910" spans="1:5" ht="12.75">
      <c r="A3910"/>
      <c r="B3910"/>
      <c r="C3910"/>
      <c r="D3910"/>
      <c r="E3910"/>
    </row>
    <row r="3911" spans="1:5" ht="12.75">
      <c r="A3911"/>
      <c r="B3911"/>
      <c r="C3911"/>
      <c r="D3911"/>
      <c r="E3911"/>
    </row>
    <row r="3912" spans="1:5" ht="12.75">
      <c r="A3912"/>
      <c r="B3912"/>
      <c r="C3912"/>
      <c r="D3912"/>
      <c r="E3912"/>
    </row>
    <row r="3913" spans="1:5" ht="12.75">
      <c r="A3913"/>
      <c r="B3913"/>
      <c r="C3913"/>
      <c r="D3913"/>
      <c r="E3913"/>
    </row>
    <row r="3914" spans="1:5" ht="12.75">
      <c r="A3914"/>
      <c r="B3914"/>
      <c r="C3914"/>
      <c r="D3914"/>
      <c r="E3914"/>
    </row>
    <row r="3915" spans="1:5" ht="12.75">
      <c r="A3915"/>
      <c r="B3915"/>
      <c r="C3915"/>
      <c r="D3915"/>
      <c r="E3915"/>
    </row>
    <row r="3916" spans="1:5" ht="12.75">
      <c r="A3916"/>
      <c r="B3916"/>
      <c r="C3916"/>
      <c r="D3916"/>
      <c r="E3916"/>
    </row>
    <row r="3917" spans="1:5" ht="12.75">
      <c r="A3917"/>
      <c r="B3917"/>
      <c r="C3917"/>
      <c r="D3917"/>
      <c r="E3917"/>
    </row>
    <row r="3918" spans="1:5" ht="12.75">
      <c r="A3918"/>
      <c r="B3918"/>
      <c r="C3918"/>
      <c r="D3918"/>
      <c r="E3918"/>
    </row>
    <row r="3919" spans="1:5" ht="12.75">
      <c r="A3919"/>
      <c r="B3919"/>
      <c r="C3919"/>
      <c r="D3919"/>
      <c r="E3919"/>
    </row>
    <row r="3920" spans="1:5" ht="12.75">
      <c r="A3920"/>
      <c r="B3920"/>
      <c r="C3920"/>
      <c r="D3920"/>
      <c r="E3920"/>
    </row>
    <row r="3921" spans="1:5" ht="12.75">
      <c r="A3921"/>
      <c r="B3921"/>
      <c r="C3921"/>
      <c r="D3921"/>
      <c r="E3921"/>
    </row>
    <row r="3922" spans="1:5" ht="12.75">
      <c r="A3922"/>
      <c r="B3922"/>
      <c r="C3922"/>
      <c r="D3922"/>
      <c r="E3922"/>
    </row>
    <row r="3923" spans="1:5" ht="12.75">
      <c r="A3923"/>
      <c r="B3923"/>
      <c r="C3923"/>
      <c r="D3923"/>
      <c r="E3923"/>
    </row>
    <row r="3924" spans="1:5" ht="12.75">
      <c r="A3924"/>
      <c r="B3924"/>
      <c r="C3924"/>
      <c r="D3924"/>
      <c r="E3924"/>
    </row>
    <row r="3925" spans="1:5" ht="12.75">
      <c r="A3925"/>
      <c r="B3925"/>
      <c r="C3925"/>
      <c r="D3925"/>
      <c r="E3925"/>
    </row>
    <row r="3926" spans="1:5" ht="12.75">
      <c r="A3926"/>
      <c r="B3926"/>
      <c r="C3926"/>
      <c r="D3926"/>
      <c r="E3926"/>
    </row>
    <row r="3927" spans="1:5" ht="12.75">
      <c r="A3927"/>
      <c r="B3927"/>
      <c r="C3927"/>
      <c r="D3927"/>
      <c r="E3927"/>
    </row>
    <row r="3928" spans="1:5" ht="12.75">
      <c r="A3928"/>
      <c r="B3928"/>
      <c r="C3928"/>
      <c r="D3928"/>
      <c r="E3928"/>
    </row>
    <row r="3929" spans="1:5" ht="12.75">
      <c r="A3929"/>
      <c r="B3929"/>
      <c r="C3929"/>
      <c r="D3929"/>
      <c r="E3929"/>
    </row>
    <row r="3930" spans="1:5" ht="12.75">
      <c r="A3930"/>
      <c r="B3930"/>
      <c r="C3930"/>
      <c r="D3930"/>
      <c r="E3930"/>
    </row>
    <row r="3931" spans="1:5" ht="12.75">
      <c r="A3931"/>
      <c r="B3931"/>
      <c r="C3931"/>
      <c r="D3931"/>
      <c r="E3931"/>
    </row>
    <row r="3932" spans="1:5" ht="12.75">
      <c r="A3932"/>
      <c r="B3932"/>
      <c r="C3932"/>
      <c r="D3932"/>
      <c r="E3932"/>
    </row>
    <row r="3933" spans="1:5" ht="12.75">
      <c r="A3933"/>
      <c r="B3933"/>
      <c r="C3933"/>
      <c r="D3933"/>
      <c r="E3933"/>
    </row>
    <row r="3934" spans="1:5" ht="12.75">
      <c r="A3934"/>
      <c r="B3934"/>
      <c r="C3934"/>
      <c r="D3934"/>
      <c r="E3934"/>
    </row>
    <row r="3935" spans="1:5" ht="12.75">
      <c r="A3935"/>
      <c r="B3935"/>
      <c r="C3935"/>
      <c r="D3935"/>
      <c r="E3935"/>
    </row>
    <row r="3936" spans="1:5" ht="12.75">
      <c r="A3936"/>
      <c r="B3936"/>
      <c r="C3936"/>
      <c r="D3936"/>
      <c r="E3936"/>
    </row>
    <row r="3937" spans="1:5" ht="12.75">
      <c r="A3937"/>
      <c r="B3937"/>
      <c r="C3937"/>
      <c r="D3937"/>
      <c r="E3937"/>
    </row>
    <row r="3938" spans="1:5" ht="12.75">
      <c r="A3938"/>
      <c r="B3938"/>
      <c r="C3938"/>
      <c r="D3938"/>
      <c r="E3938"/>
    </row>
    <row r="3939" spans="1:5" ht="12.75">
      <c r="A3939"/>
      <c r="B3939"/>
      <c r="C3939"/>
      <c r="D3939"/>
      <c r="E3939"/>
    </row>
    <row r="3940" spans="1:5" ht="12.75">
      <c r="A3940"/>
      <c r="B3940"/>
      <c r="C3940"/>
      <c r="D3940"/>
      <c r="E3940"/>
    </row>
    <row r="3941" spans="1:5" ht="12.75">
      <c r="A3941"/>
      <c r="B3941"/>
      <c r="C3941"/>
      <c r="D3941"/>
      <c r="E3941"/>
    </row>
    <row r="3942" spans="1:5" ht="12.75">
      <c r="A3942"/>
      <c r="B3942"/>
      <c r="C3942"/>
      <c r="D3942"/>
      <c r="E3942"/>
    </row>
    <row r="3943" spans="1:5" ht="12.75">
      <c r="A3943"/>
      <c r="B3943"/>
      <c r="C3943"/>
      <c r="D3943"/>
      <c r="E3943"/>
    </row>
    <row r="3944" spans="1:5" ht="12.75">
      <c r="A3944"/>
      <c r="B3944"/>
      <c r="C3944"/>
      <c r="D3944"/>
      <c r="E3944"/>
    </row>
    <row r="3945" spans="1:5" ht="12.75">
      <c r="A3945"/>
      <c r="B3945"/>
      <c r="C3945"/>
      <c r="D3945"/>
      <c r="E3945"/>
    </row>
    <row r="3946" spans="1:5" ht="12.75">
      <c r="A3946"/>
      <c r="B3946"/>
      <c r="C3946"/>
      <c r="D3946"/>
      <c r="E3946"/>
    </row>
    <row r="3947" spans="1:5" ht="12.75">
      <c r="A3947"/>
      <c r="B3947"/>
      <c r="C3947"/>
      <c r="D3947"/>
      <c r="E3947"/>
    </row>
    <row r="3948" spans="1:5" ht="12.75">
      <c r="A3948"/>
      <c r="B3948"/>
      <c r="C3948"/>
      <c r="D3948"/>
      <c r="E3948"/>
    </row>
    <row r="3949" spans="1:5" ht="12.75">
      <c r="A3949"/>
      <c r="B3949"/>
      <c r="C3949"/>
      <c r="D3949"/>
      <c r="E3949"/>
    </row>
    <row r="3950" spans="1:5" ht="12.75">
      <c r="A3950"/>
      <c r="B3950"/>
      <c r="C3950"/>
      <c r="D3950"/>
      <c r="E3950"/>
    </row>
    <row r="3951" spans="1:5" ht="12.75">
      <c r="A3951"/>
      <c r="B3951"/>
      <c r="C3951"/>
      <c r="D3951"/>
      <c r="E3951"/>
    </row>
    <row r="3952" spans="1:5" ht="12.75">
      <c r="A3952"/>
      <c r="B3952"/>
      <c r="C3952"/>
      <c r="D3952"/>
      <c r="E3952"/>
    </row>
    <row r="3953" spans="1:5" ht="12.75">
      <c r="A3953"/>
      <c r="B3953"/>
      <c r="C3953"/>
      <c r="D3953"/>
      <c r="E3953"/>
    </row>
    <row r="3954" spans="1:5" ht="12.75">
      <c r="A3954"/>
      <c r="B3954"/>
      <c r="C3954"/>
      <c r="D3954"/>
      <c r="E3954"/>
    </row>
    <row r="3955" spans="1:5" ht="12.75">
      <c r="A3955"/>
      <c r="B3955"/>
      <c r="C3955"/>
      <c r="D3955"/>
      <c r="E3955"/>
    </row>
    <row r="3956" spans="1:5" ht="12.75">
      <c r="A3956"/>
      <c r="B3956"/>
      <c r="C3956"/>
      <c r="D3956"/>
      <c r="E3956"/>
    </row>
    <row r="3957" spans="1:5" ht="12.75">
      <c r="A3957"/>
      <c r="B3957"/>
      <c r="C3957"/>
      <c r="D3957"/>
      <c r="E3957"/>
    </row>
    <row r="3958" spans="1:5" ht="12.75">
      <c r="A3958"/>
      <c r="B3958"/>
      <c r="C3958"/>
      <c r="D3958"/>
      <c r="E3958"/>
    </row>
    <row r="3959" spans="1:5" ht="12.75">
      <c r="A3959"/>
      <c r="B3959"/>
      <c r="C3959"/>
      <c r="D3959"/>
      <c r="E3959"/>
    </row>
    <row r="3960" spans="1:5" ht="12.75">
      <c r="A3960"/>
      <c r="B3960"/>
      <c r="C3960"/>
      <c r="D3960"/>
      <c r="E3960"/>
    </row>
    <row r="3961" spans="1:5" ht="12.75">
      <c r="A3961"/>
      <c r="B3961"/>
      <c r="C3961"/>
      <c r="D3961"/>
      <c r="E3961"/>
    </row>
    <row r="3962" spans="1:5" ht="12.75">
      <c r="A3962"/>
      <c r="B3962"/>
      <c r="C3962"/>
      <c r="D3962"/>
      <c r="E3962"/>
    </row>
    <row r="3963" spans="1:5" ht="12.75">
      <c r="A3963"/>
      <c r="B3963"/>
      <c r="C3963"/>
      <c r="D3963"/>
      <c r="E3963"/>
    </row>
    <row r="3964" spans="1:5" ht="12.75">
      <c r="A3964"/>
      <c r="B3964"/>
      <c r="C3964"/>
      <c r="D3964"/>
      <c r="E3964"/>
    </row>
    <row r="3965" spans="1:5" ht="12.75">
      <c r="A3965"/>
      <c r="B3965"/>
      <c r="C3965"/>
      <c r="D3965"/>
      <c r="E3965"/>
    </row>
    <row r="3966" spans="1:5" ht="12.75">
      <c r="A3966"/>
      <c r="B3966"/>
      <c r="C3966"/>
      <c r="D3966"/>
      <c r="E3966"/>
    </row>
    <row r="3967" spans="1:5" ht="12.75">
      <c r="A3967"/>
      <c r="B3967"/>
      <c r="C3967"/>
      <c r="D3967"/>
      <c r="E3967"/>
    </row>
    <row r="3968" spans="1:5" ht="12.75">
      <c r="A3968"/>
      <c r="B3968"/>
      <c r="C3968"/>
      <c r="D3968"/>
      <c r="E3968"/>
    </row>
    <row r="3969" spans="1:5" ht="12.75">
      <c r="A3969"/>
      <c r="B3969"/>
      <c r="C3969"/>
      <c r="D3969"/>
      <c r="E3969"/>
    </row>
    <row r="3970" spans="1:5" ht="12.75">
      <c r="A3970"/>
      <c r="B3970"/>
      <c r="C3970"/>
      <c r="D3970"/>
      <c r="E3970"/>
    </row>
    <row r="3971" spans="1:5" ht="12.75">
      <c r="A3971"/>
      <c r="B3971"/>
      <c r="C3971"/>
      <c r="D3971"/>
      <c r="E3971"/>
    </row>
    <row r="3972" spans="1:5" ht="12.75">
      <c r="A3972"/>
      <c r="B3972"/>
      <c r="C3972"/>
      <c r="D3972"/>
      <c r="E3972"/>
    </row>
    <row r="3973" spans="1:5" ht="12.75">
      <c r="A3973"/>
      <c r="B3973"/>
      <c r="C3973"/>
      <c r="D3973"/>
      <c r="E3973"/>
    </row>
    <row r="3974" spans="1:5" ht="12.75">
      <c r="A3974"/>
      <c r="B3974"/>
      <c r="C3974"/>
      <c r="D3974"/>
      <c r="E3974"/>
    </row>
    <row r="3975" spans="1:5" ht="12.75">
      <c r="A3975"/>
      <c r="B3975"/>
      <c r="C3975"/>
      <c r="D3975"/>
      <c r="E3975"/>
    </row>
    <row r="3976" spans="1:5" ht="12.75">
      <c r="A3976"/>
      <c r="B3976"/>
      <c r="C3976"/>
      <c r="D3976"/>
      <c r="E3976"/>
    </row>
    <row r="3977" spans="1:5" ht="12.75">
      <c r="A3977"/>
      <c r="B3977"/>
      <c r="C3977"/>
      <c r="D3977"/>
      <c r="E3977"/>
    </row>
    <row r="3978" spans="1:5" ht="12.75">
      <c r="A3978"/>
      <c r="B3978"/>
      <c r="C3978"/>
      <c r="D3978"/>
      <c r="E3978"/>
    </row>
    <row r="3979" spans="1:5" ht="12.75">
      <c r="A3979"/>
      <c r="B3979"/>
      <c r="C3979"/>
      <c r="D3979"/>
      <c r="E3979"/>
    </row>
    <row r="3980" spans="1:5" ht="12.75">
      <c r="A3980"/>
      <c r="B3980"/>
      <c r="C3980"/>
      <c r="D3980"/>
      <c r="E3980"/>
    </row>
    <row r="3981" spans="1:5" ht="12.75">
      <c r="A3981"/>
      <c r="B3981"/>
      <c r="C3981"/>
      <c r="D3981"/>
      <c r="E3981"/>
    </row>
    <row r="3982" spans="1:5" ht="12.75">
      <c r="A3982"/>
      <c r="B3982"/>
      <c r="C3982"/>
      <c r="D3982"/>
      <c r="E3982"/>
    </row>
    <row r="3983" spans="1:5" ht="12.75">
      <c r="A3983"/>
      <c r="B3983"/>
      <c r="C3983"/>
      <c r="D3983"/>
      <c r="E3983"/>
    </row>
    <row r="3984" spans="1:5" ht="12.75">
      <c r="A3984"/>
      <c r="B3984"/>
      <c r="C3984"/>
      <c r="D3984"/>
      <c r="E3984"/>
    </row>
    <row r="3985" spans="1:5" ht="12.75">
      <c r="A3985"/>
      <c r="B3985"/>
      <c r="C3985"/>
      <c r="D3985"/>
      <c r="E3985"/>
    </row>
    <row r="3986" spans="1:5" ht="12.75">
      <c r="A3986"/>
      <c r="B3986"/>
      <c r="C3986"/>
      <c r="D3986"/>
      <c r="E3986"/>
    </row>
    <row r="3987" spans="1:5" ht="12.75">
      <c r="A3987"/>
      <c r="B3987"/>
      <c r="C3987"/>
      <c r="D3987"/>
      <c r="E3987"/>
    </row>
    <row r="3988" spans="1:5" ht="12.75">
      <c r="A3988"/>
      <c r="B3988"/>
      <c r="C3988"/>
      <c r="D3988"/>
      <c r="E3988"/>
    </row>
    <row r="3989" spans="1:5" ht="12.75">
      <c r="A3989"/>
      <c r="B3989"/>
      <c r="C3989"/>
      <c r="D3989"/>
      <c r="E3989"/>
    </row>
    <row r="3990" spans="1:5" ht="12.75">
      <c r="A3990"/>
      <c r="B3990"/>
      <c r="C3990"/>
      <c r="D3990"/>
      <c r="E3990"/>
    </row>
    <row r="3991" spans="1:5" ht="12.75">
      <c r="A3991"/>
      <c r="B3991"/>
      <c r="C3991"/>
      <c r="D3991"/>
      <c r="E3991"/>
    </row>
    <row r="3992" spans="1:5" ht="12.75">
      <c r="A3992"/>
      <c r="B3992"/>
      <c r="C3992"/>
      <c r="D3992"/>
      <c r="E3992"/>
    </row>
    <row r="3993" spans="1:5" ht="12.75">
      <c r="A3993"/>
      <c r="B3993"/>
      <c r="C3993"/>
      <c r="D3993"/>
      <c r="E3993"/>
    </row>
    <row r="3994" spans="1:5" ht="12.75">
      <c r="A3994"/>
      <c r="B3994"/>
      <c r="C3994"/>
      <c r="D3994"/>
      <c r="E3994"/>
    </row>
    <row r="3995" spans="1:5" ht="12.75">
      <c r="A3995"/>
      <c r="B3995"/>
      <c r="C3995"/>
      <c r="D3995"/>
      <c r="E3995"/>
    </row>
    <row r="3996" spans="1:5" ht="12.75">
      <c r="A3996"/>
      <c r="B3996"/>
      <c r="C3996"/>
      <c r="D3996"/>
      <c r="E3996"/>
    </row>
    <row r="3997" spans="1:5" ht="12.75">
      <c r="A3997"/>
      <c r="B3997"/>
      <c r="C3997"/>
      <c r="D3997"/>
      <c r="E3997"/>
    </row>
    <row r="3998" spans="1:5" ht="12.75">
      <c r="A3998"/>
      <c r="B3998"/>
      <c r="C3998"/>
      <c r="D3998"/>
      <c r="E3998"/>
    </row>
    <row r="3999" spans="1:5" ht="12.75">
      <c r="A3999"/>
      <c r="B3999"/>
      <c r="C3999"/>
      <c r="D3999"/>
      <c r="E3999"/>
    </row>
    <row r="4000" spans="1:5" ht="12.75">
      <c r="A4000"/>
      <c r="B4000"/>
      <c r="C4000"/>
      <c r="D4000"/>
      <c r="E4000"/>
    </row>
    <row r="4001" spans="1:5" ht="12.75">
      <c r="A4001"/>
      <c r="B4001"/>
      <c r="C4001"/>
      <c r="D4001"/>
      <c r="E4001"/>
    </row>
    <row r="4002" spans="1:5" ht="12.75">
      <c r="A4002"/>
      <c r="B4002"/>
      <c r="C4002"/>
      <c r="D4002"/>
      <c r="E4002"/>
    </row>
    <row r="4003" spans="1:5" ht="12.75">
      <c r="A4003"/>
      <c r="B4003"/>
      <c r="C4003"/>
      <c r="D4003"/>
      <c r="E4003"/>
    </row>
    <row r="4004" spans="1:5" ht="12.75">
      <c r="A4004"/>
      <c r="B4004"/>
      <c r="C4004"/>
      <c r="D4004"/>
      <c r="E4004"/>
    </row>
    <row r="4005" spans="1:5" ht="12.75">
      <c r="A4005"/>
      <c r="B4005"/>
      <c r="C4005"/>
      <c r="D4005"/>
      <c r="E4005"/>
    </row>
    <row r="4006" spans="1:5" ht="12.75">
      <c r="A4006"/>
      <c r="B4006"/>
      <c r="C4006"/>
      <c r="D4006"/>
      <c r="E4006"/>
    </row>
    <row r="4007" spans="1:5" ht="12.75">
      <c r="A4007"/>
      <c r="B4007"/>
      <c r="C4007"/>
      <c r="D4007"/>
      <c r="E4007"/>
    </row>
    <row r="4008" spans="1:5" ht="12.75">
      <c r="A4008"/>
      <c r="B4008"/>
      <c r="C4008"/>
      <c r="D4008"/>
      <c r="E4008"/>
    </row>
    <row r="4009" spans="1:5" ht="12.75">
      <c r="A4009"/>
      <c r="B4009"/>
      <c r="C4009"/>
      <c r="D4009"/>
      <c r="E4009"/>
    </row>
    <row r="4010" spans="1:5" ht="12.75">
      <c r="A4010"/>
      <c r="B4010"/>
      <c r="C4010"/>
      <c r="D4010"/>
      <c r="E4010"/>
    </row>
    <row r="4011" spans="1:5" ht="12.75">
      <c r="A4011"/>
      <c r="B4011"/>
      <c r="C4011"/>
      <c r="D4011"/>
      <c r="E4011"/>
    </row>
    <row r="4012" spans="1:5" ht="12.75">
      <c r="A4012"/>
      <c r="B4012"/>
      <c r="C4012"/>
      <c r="D4012"/>
      <c r="E4012"/>
    </row>
    <row r="4013" spans="1:5" ht="12.75">
      <c r="A4013"/>
      <c r="B4013"/>
      <c r="C4013"/>
      <c r="D4013"/>
      <c r="E4013"/>
    </row>
    <row r="4014" spans="1:5" ht="12.75">
      <c r="A4014"/>
      <c r="B4014"/>
      <c r="C4014"/>
      <c r="D4014"/>
      <c r="E4014"/>
    </row>
    <row r="4015" spans="1:5" ht="12.75">
      <c r="A4015"/>
      <c r="B4015"/>
      <c r="C4015"/>
      <c r="D4015"/>
      <c r="E4015"/>
    </row>
    <row r="4016" spans="1:5" ht="12.75">
      <c r="A4016"/>
      <c r="B4016"/>
      <c r="C4016"/>
      <c r="D4016"/>
      <c r="E4016"/>
    </row>
    <row r="4017" spans="1:5" ht="12.75">
      <c r="A4017"/>
      <c r="B4017"/>
      <c r="C4017"/>
      <c r="D4017"/>
      <c r="E4017"/>
    </row>
    <row r="4018" spans="1:5" ht="12.75">
      <c r="A4018"/>
      <c r="B4018"/>
      <c r="C4018"/>
      <c r="D4018"/>
      <c r="E4018"/>
    </row>
    <row r="4019" spans="1:5" ht="12.75">
      <c r="A4019"/>
      <c r="B4019"/>
      <c r="C4019"/>
      <c r="D4019"/>
      <c r="E4019"/>
    </row>
    <row r="4020" spans="1:5" ht="12.75">
      <c r="A4020"/>
      <c r="B4020"/>
      <c r="C4020"/>
      <c r="D4020"/>
      <c r="E4020"/>
    </row>
    <row r="4021" spans="1:5" ht="12.75">
      <c r="A4021"/>
      <c r="B4021"/>
      <c r="C4021"/>
      <c r="D4021"/>
      <c r="E4021"/>
    </row>
    <row r="4022" spans="1:5" ht="12.75">
      <c r="A4022"/>
      <c r="B4022"/>
      <c r="C4022"/>
      <c r="D4022"/>
      <c r="E4022"/>
    </row>
    <row r="4023" spans="1:5" ht="12.75">
      <c r="A4023"/>
      <c r="B4023"/>
      <c r="C4023"/>
      <c r="D4023"/>
      <c r="E4023"/>
    </row>
    <row r="4024" spans="1:5" ht="12.75">
      <c r="A4024"/>
      <c r="B4024"/>
      <c r="C4024"/>
      <c r="D4024"/>
      <c r="E4024"/>
    </row>
    <row r="4025" spans="1:5" ht="12.75">
      <c r="A4025"/>
      <c r="B4025"/>
      <c r="C4025"/>
      <c r="D4025"/>
      <c r="E4025"/>
    </row>
    <row r="4026" spans="1:5" ht="12.75">
      <c r="A4026"/>
      <c r="B4026"/>
      <c r="C4026"/>
      <c r="D4026"/>
      <c r="E4026"/>
    </row>
    <row r="4027" spans="1:5" ht="12.75">
      <c r="A4027"/>
      <c r="B4027"/>
      <c r="C4027"/>
      <c r="D4027"/>
      <c r="E4027"/>
    </row>
    <row r="4028" spans="1:5" ht="12.75">
      <c r="A4028"/>
      <c r="B4028"/>
      <c r="C4028"/>
      <c r="D4028"/>
      <c r="E4028"/>
    </row>
    <row r="4029" spans="1:5" ht="12.75">
      <c r="A4029"/>
      <c r="B4029"/>
      <c r="C4029"/>
      <c r="D4029"/>
      <c r="E4029"/>
    </row>
    <row r="4030" spans="1:5" ht="12.75">
      <c r="A4030"/>
      <c r="B4030"/>
      <c r="C4030"/>
      <c r="D4030"/>
      <c r="E4030"/>
    </row>
    <row r="4031" spans="1:5" ht="12.75">
      <c r="A4031"/>
      <c r="B4031"/>
      <c r="C4031"/>
      <c r="D4031"/>
      <c r="E4031"/>
    </row>
    <row r="4032" spans="1:5" ht="12.75">
      <c r="A4032"/>
      <c r="B4032"/>
      <c r="C4032"/>
      <c r="D4032"/>
      <c r="E4032"/>
    </row>
    <row r="4033" spans="1:5" ht="12.75">
      <c r="A4033"/>
      <c r="B4033"/>
      <c r="C4033"/>
      <c r="D4033"/>
      <c r="E4033"/>
    </row>
    <row r="4034" spans="1:5" ht="12.75">
      <c r="A4034"/>
      <c r="B4034"/>
      <c r="C4034"/>
      <c r="D4034"/>
      <c r="E4034"/>
    </row>
    <row r="4035" spans="1:5" ht="12.75">
      <c r="A4035"/>
      <c r="B4035"/>
      <c r="C4035"/>
      <c r="D4035"/>
      <c r="E4035"/>
    </row>
    <row r="4036" spans="1:5" ht="12.75">
      <c r="A4036"/>
      <c r="B4036"/>
      <c r="C4036"/>
      <c r="D4036"/>
      <c r="E4036"/>
    </row>
    <row r="4037" spans="1:5" ht="12.75">
      <c r="A4037"/>
      <c r="B4037"/>
      <c r="C4037"/>
      <c r="D4037"/>
      <c r="E4037"/>
    </row>
    <row r="4038" spans="1:5" ht="12.75">
      <c r="A4038"/>
      <c r="B4038"/>
      <c r="C4038"/>
      <c r="D4038"/>
      <c r="E4038"/>
    </row>
    <row r="4039" spans="1:5" ht="12.75">
      <c r="A4039"/>
      <c r="B4039"/>
      <c r="C4039"/>
      <c r="D4039"/>
      <c r="E4039"/>
    </row>
    <row r="4040" spans="1:5" ht="12.75">
      <c r="A4040"/>
      <c r="B4040"/>
      <c r="C4040"/>
      <c r="D4040"/>
      <c r="E4040"/>
    </row>
    <row r="4041" spans="1:5" ht="12.75">
      <c r="A4041"/>
      <c r="B4041"/>
      <c r="C4041"/>
      <c r="D4041"/>
      <c r="E4041"/>
    </row>
    <row r="4042" spans="1:5" ht="12.75">
      <c r="A4042"/>
      <c r="B4042"/>
      <c r="C4042"/>
      <c r="D4042"/>
      <c r="E4042"/>
    </row>
    <row r="4043" spans="1:5" ht="12.75">
      <c r="A4043"/>
      <c r="B4043"/>
      <c r="C4043"/>
      <c r="D4043"/>
      <c r="E4043"/>
    </row>
    <row r="4044" spans="1:5" ht="12.75">
      <c r="A4044"/>
      <c r="B4044"/>
      <c r="C4044"/>
      <c r="D4044"/>
      <c r="E4044"/>
    </row>
    <row r="4045" spans="1:5" ht="12.75">
      <c r="A4045"/>
      <c r="B4045"/>
      <c r="C4045"/>
      <c r="D4045"/>
      <c r="E4045"/>
    </row>
    <row r="4046" spans="1:5" ht="12.75">
      <c r="A4046"/>
      <c r="B4046"/>
      <c r="C4046"/>
      <c r="D4046"/>
      <c r="E4046"/>
    </row>
    <row r="4047" spans="1:5" ht="12.75">
      <c r="A4047"/>
      <c r="B4047"/>
      <c r="C4047"/>
      <c r="D4047"/>
      <c r="E4047"/>
    </row>
    <row r="4048" spans="1:5" ht="12.75">
      <c r="A4048"/>
      <c r="B4048"/>
      <c r="C4048"/>
      <c r="D4048"/>
      <c r="E4048"/>
    </row>
    <row r="4049" spans="1:5" ht="12.75">
      <c r="A4049"/>
      <c r="B4049"/>
      <c r="C4049"/>
      <c r="D4049"/>
      <c r="E4049"/>
    </row>
    <row r="4050" spans="1:5" ht="12.75">
      <c r="A4050"/>
      <c r="B4050"/>
      <c r="C4050"/>
      <c r="D4050"/>
      <c r="E4050"/>
    </row>
    <row r="4051" spans="1:5" ht="12.75">
      <c r="A4051"/>
      <c r="B4051"/>
      <c r="C4051"/>
      <c r="D4051"/>
      <c r="E4051"/>
    </row>
    <row r="4052" spans="1:5" ht="12.75">
      <c r="A4052"/>
      <c r="B4052"/>
      <c r="C4052"/>
      <c r="D4052"/>
      <c r="E4052"/>
    </row>
    <row r="4053" spans="1:5" ht="12.75">
      <c r="A4053"/>
      <c r="B4053"/>
      <c r="C4053"/>
      <c r="D4053"/>
      <c r="E4053"/>
    </row>
    <row r="4054" spans="1:5" ht="12.75">
      <c r="A4054"/>
      <c r="B4054"/>
      <c r="C4054"/>
      <c r="D4054"/>
      <c r="E4054"/>
    </row>
    <row r="4055" spans="1:5" ht="12.75">
      <c r="A4055"/>
      <c r="B4055"/>
      <c r="C4055"/>
      <c r="D4055"/>
      <c r="E4055"/>
    </row>
    <row r="4056" spans="1:5" ht="12.75">
      <c r="A4056"/>
      <c r="B4056"/>
      <c r="C4056"/>
      <c r="D4056"/>
      <c r="E4056"/>
    </row>
    <row r="4057" spans="1:5" ht="12.75">
      <c r="A4057"/>
      <c r="B4057"/>
      <c r="C4057"/>
      <c r="D4057"/>
      <c r="E4057"/>
    </row>
    <row r="4058" spans="1:5" ht="12.75">
      <c r="A4058"/>
      <c r="B4058"/>
      <c r="C4058"/>
      <c r="D4058"/>
      <c r="E4058"/>
    </row>
    <row r="4059" spans="1:5" ht="12.75">
      <c r="A4059"/>
      <c r="B4059"/>
      <c r="C4059"/>
      <c r="D4059"/>
      <c r="E4059"/>
    </row>
    <row r="4060" spans="1:5" ht="12.75">
      <c r="A4060"/>
      <c r="B4060"/>
      <c r="C4060"/>
      <c r="D4060"/>
      <c r="E4060"/>
    </row>
    <row r="4061" spans="1:5" ht="12.75">
      <c r="A4061"/>
      <c r="B4061"/>
      <c r="C4061"/>
      <c r="D4061"/>
      <c r="E4061"/>
    </row>
    <row r="4062" spans="1:5" ht="12.75">
      <c r="A4062"/>
      <c r="B4062"/>
      <c r="C4062"/>
      <c r="D4062"/>
      <c r="E4062"/>
    </row>
    <row r="4063" spans="1:5" ht="12.75">
      <c r="A4063"/>
      <c r="B4063"/>
      <c r="C4063"/>
      <c r="D4063"/>
      <c r="E4063"/>
    </row>
    <row r="4064" spans="1:5" ht="12.75">
      <c r="A4064"/>
      <c r="B4064"/>
      <c r="C4064"/>
      <c r="D4064"/>
      <c r="E4064"/>
    </row>
    <row r="4065" spans="1:5" ht="12.75">
      <c r="A4065"/>
      <c r="B4065"/>
      <c r="C4065"/>
      <c r="D4065"/>
      <c r="E4065"/>
    </row>
    <row r="4066" spans="1:5" ht="12.75">
      <c r="A4066"/>
      <c r="B4066"/>
      <c r="C4066"/>
      <c r="D4066"/>
      <c r="E4066"/>
    </row>
    <row r="4067" spans="1:5" ht="12.75">
      <c r="A4067"/>
      <c r="B4067"/>
      <c r="C4067"/>
      <c r="D4067"/>
      <c r="E4067"/>
    </row>
    <row r="4068" spans="1:5" ht="12.75">
      <c r="A4068"/>
      <c r="B4068"/>
      <c r="C4068"/>
      <c r="D4068"/>
      <c r="E4068"/>
    </row>
    <row r="4069" spans="1:5" ht="12.75">
      <c r="A4069"/>
      <c r="B4069"/>
      <c r="C4069"/>
      <c r="D4069"/>
      <c r="E4069"/>
    </row>
    <row r="4070" spans="1:5" ht="12.75">
      <c r="A4070"/>
      <c r="B4070"/>
      <c r="C4070"/>
      <c r="D4070"/>
      <c r="E4070"/>
    </row>
    <row r="4071" spans="1:5" ht="12.75">
      <c r="A4071"/>
      <c r="B4071"/>
      <c r="C4071"/>
      <c r="D4071"/>
      <c r="E4071"/>
    </row>
    <row r="4072" spans="1:5" ht="12.75">
      <c r="A4072"/>
      <c r="B4072"/>
      <c r="C4072"/>
      <c r="D4072"/>
      <c r="E4072"/>
    </row>
    <row r="4073" spans="1:5" ht="12.75">
      <c r="A4073"/>
      <c r="B4073"/>
      <c r="C4073"/>
      <c r="D4073"/>
      <c r="E4073"/>
    </row>
    <row r="4074" spans="1:5" ht="12.75">
      <c r="A4074"/>
      <c r="B4074"/>
      <c r="C4074"/>
      <c r="D4074"/>
      <c r="E4074"/>
    </row>
    <row r="4075" spans="1:5" ht="12.75">
      <c r="A4075"/>
      <c r="B4075"/>
      <c r="C4075"/>
      <c r="D4075"/>
      <c r="E4075"/>
    </row>
    <row r="4076" spans="1:5" ht="12.75">
      <c r="A4076"/>
      <c r="B4076"/>
      <c r="C4076"/>
      <c r="D4076"/>
      <c r="E4076"/>
    </row>
    <row r="4077" spans="1:5" ht="12.75">
      <c r="A4077"/>
      <c r="B4077"/>
      <c r="C4077"/>
      <c r="D4077"/>
      <c r="E4077"/>
    </row>
    <row r="4078" spans="1:5" ht="12.75">
      <c r="A4078"/>
      <c r="B4078"/>
      <c r="C4078"/>
      <c r="D4078"/>
      <c r="E4078"/>
    </row>
    <row r="4079" spans="1:5" ht="12.75">
      <c r="A4079"/>
      <c r="B4079"/>
      <c r="C4079"/>
      <c r="D4079"/>
      <c r="E4079"/>
    </row>
    <row r="4080" spans="1:5" ht="12.75">
      <c r="A4080"/>
      <c r="B4080"/>
      <c r="C4080"/>
      <c r="D4080"/>
      <c r="E4080"/>
    </row>
    <row r="4081" spans="1:5" ht="12.75">
      <c r="A4081"/>
      <c r="B4081"/>
      <c r="C4081"/>
      <c r="D4081"/>
      <c r="E4081"/>
    </row>
    <row r="4082" spans="1:5" ht="12.75">
      <c r="A4082"/>
      <c r="B4082"/>
      <c r="C4082"/>
      <c r="D4082"/>
      <c r="E4082"/>
    </row>
    <row r="4083" spans="1:5" ht="12.75">
      <c r="A4083"/>
      <c r="B4083"/>
      <c r="C4083"/>
      <c r="D4083"/>
      <c r="E4083"/>
    </row>
    <row r="4084" spans="1:5" ht="12.75">
      <c r="A4084"/>
      <c r="B4084"/>
      <c r="C4084"/>
      <c r="D4084"/>
      <c r="E4084"/>
    </row>
    <row r="4085" spans="1:5" ht="12.75">
      <c r="A4085"/>
      <c r="B4085"/>
      <c r="C4085"/>
      <c r="D4085"/>
      <c r="E4085"/>
    </row>
    <row r="4086" spans="1:5" ht="12.75">
      <c r="A4086"/>
      <c r="B4086"/>
      <c r="C4086"/>
      <c r="D4086"/>
      <c r="E4086"/>
    </row>
    <row r="4087" spans="1:5" ht="12.75">
      <c r="A4087"/>
      <c r="B4087"/>
      <c r="C4087"/>
      <c r="D4087"/>
      <c r="E4087"/>
    </row>
    <row r="4088" spans="1:5" ht="12.75">
      <c r="A4088"/>
      <c r="B4088"/>
      <c r="C4088"/>
      <c r="D4088"/>
      <c r="E4088"/>
    </row>
    <row r="4089" spans="1:5" ht="12.75">
      <c r="A4089"/>
      <c r="B4089"/>
      <c r="C4089"/>
      <c r="D4089"/>
      <c r="E4089"/>
    </row>
    <row r="4090" spans="1:5" ht="12.75">
      <c r="A4090"/>
      <c r="B4090"/>
      <c r="C4090"/>
      <c r="D4090"/>
      <c r="E4090"/>
    </row>
    <row r="4091" spans="1:5" ht="12.75">
      <c r="A4091"/>
      <c r="B4091"/>
      <c r="C4091"/>
      <c r="D4091"/>
      <c r="E4091"/>
    </row>
    <row r="4092" spans="1:5" ht="12.75">
      <c r="A4092"/>
      <c r="B4092"/>
      <c r="C4092"/>
      <c r="D4092"/>
      <c r="E4092"/>
    </row>
    <row r="4093" spans="1:5" ht="12.75">
      <c r="A4093"/>
      <c r="B4093"/>
      <c r="C4093"/>
      <c r="D4093"/>
      <c r="E4093"/>
    </row>
    <row r="4094" spans="1:5" ht="12.75">
      <c r="A4094"/>
      <c r="B4094"/>
      <c r="C4094"/>
      <c r="D4094"/>
      <c r="E4094"/>
    </row>
    <row r="4095" spans="1:5" ht="12.75">
      <c r="A4095"/>
      <c r="B4095"/>
      <c r="C4095"/>
      <c r="D4095"/>
      <c r="E4095"/>
    </row>
    <row r="4096" spans="1:5" ht="12.75">
      <c r="A4096"/>
      <c r="B4096"/>
      <c r="C4096"/>
      <c r="D4096"/>
      <c r="E4096"/>
    </row>
    <row r="4097" spans="1:5" ht="12.75">
      <c r="A4097"/>
      <c r="B4097"/>
      <c r="C4097"/>
      <c r="D4097"/>
      <c r="E4097"/>
    </row>
    <row r="4098" spans="1:5" ht="12.75">
      <c r="A4098"/>
      <c r="B4098"/>
      <c r="C4098"/>
      <c r="D4098"/>
      <c r="E4098"/>
    </row>
    <row r="4099" spans="1:5" ht="12.75">
      <c r="A4099"/>
      <c r="B4099"/>
      <c r="C4099"/>
      <c r="D4099"/>
      <c r="E4099"/>
    </row>
    <row r="4100" spans="1:5" ht="12.75">
      <c r="A4100"/>
      <c r="B4100"/>
      <c r="C4100"/>
      <c r="D4100"/>
      <c r="E4100"/>
    </row>
    <row r="4101" spans="1:5" ht="12.75">
      <c r="A4101"/>
      <c r="B4101"/>
      <c r="C4101"/>
      <c r="D4101"/>
      <c r="E4101"/>
    </row>
    <row r="4102" spans="1:5" ht="12.75">
      <c r="A4102"/>
      <c r="B4102"/>
      <c r="C4102"/>
      <c r="D4102"/>
      <c r="E4102"/>
    </row>
    <row r="4103" spans="1:5" ht="12.75">
      <c r="A4103"/>
      <c r="B4103"/>
      <c r="C4103"/>
      <c r="D4103"/>
      <c r="E4103"/>
    </row>
    <row r="4104" spans="1:5" ht="12.75">
      <c r="A4104"/>
      <c r="B4104"/>
      <c r="C4104"/>
      <c r="D4104"/>
      <c r="E4104"/>
    </row>
    <row r="4105" spans="1:5" ht="12.75">
      <c r="A4105"/>
      <c r="B4105"/>
      <c r="C4105"/>
      <c r="D4105"/>
      <c r="E4105"/>
    </row>
    <row r="4106" spans="1:5" ht="12.75">
      <c r="A4106"/>
      <c r="B4106"/>
      <c r="C4106"/>
      <c r="D4106"/>
      <c r="E4106"/>
    </row>
    <row r="4107" spans="1:5" ht="12.75">
      <c r="A4107"/>
      <c r="B4107"/>
      <c r="C4107"/>
      <c r="D4107"/>
      <c r="E4107"/>
    </row>
    <row r="4108" spans="1:5" ht="12.75">
      <c r="A4108"/>
      <c r="B4108"/>
      <c r="C4108"/>
      <c r="D4108"/>
      <c r="E4108"/>
    </row>
    <row r="4109" spans="1:5" ht="12.75">
      <c r="A4109"/>
      <c r="B4109"/>
      <c r="C4109"/>
      <c r="D4109"/>
      <c r="E4109"/>
    </row>
    <row r="4110" spans="1:5" ht="12.75">
      <c r="A4110"/>
      <c r="B4110"/>
      <c r="C4110"/>
      <c r="D4110"/>
      <c r="E4110"/>
    </row>
    <row r="4111" spans="1:5" ht="12.75">
      <c r="A4111"/>
      <c r="B4111"/>
      <c r="C4111"/>
      <c r="D4111"/>
      <c r="E4111"/>
    </row>
    <row r="4112" spans="1:5" ht="12.75">
      <c r="A4112"/>
      <c r="B4112"/>
      <c r="C4112"/>
      <c r="D4112"/>
      <c r="E4112"/>
    </row>
    <row r="4113" spans="1:5" ht="12.75">
      <c r="A4113"/>
      <c r="B4113"/>
      <c r="C4113"/>
      <c r="D4113"/>
      <c r="E4113"/>
    </row>
    <row r="4114" spans="1:5" ht="12.75">
      <c r="A4114"/>
      <c r="B4114"/>
      <c r="C4114"/>
      <c r="D4114"/>
      <c r="E4114"/>
    </row>
    <row r="4115" spans="1:5" ht="12.75">
      <c r="A4115"/>
      <c r="B4115"/>
      <c r="C4115"/>
      <c r="D4115"/>
      <c r="E4115"/>
    </row>
    <row r="4116" spans="1:5" ht="12.75">
      <c r="A4116"/>
      <c r="B4116"/>
      <c r="C4116"/>
      <c r="D4116"/>
      <c r="E4116"/>
    </row>
    <row r="4117" spans="1:5" ht="12.75">
      <c r="A4117"/>
      <c r="B4117"/>
      <c r="C4117"/>
      <c r="D4117"/>
      <c r="E4117"/>
    </row>
    <row r="4118" spans="1:5" ht="12.75">
      <c r="A4118"/>
      <c r="B4118"/>
      <c r="C4118"/>
      <c r="D4118"/>
      <c r="E4118"/>
    </row>
    <row r="4119" spans="1:5" ht="12.75">
      <c r="A4119"/>
      <c r="B4119"/>
      <c r="C4119"/>
      <c r="D4119"/>
      <c r="E4119"/>
    </row>
    <row r="4120" spans="1:5" ht="12.75">
      <c r="A4120"/>
      <c r="B4120"/>
      <c r="C4120"/>
      <c r="D4120"/>
      <c r="E4120"/>
    </row>
    <row r="4121" spans="1:5" ht="12.75">
      <c r="A4121"/>
      <c r="B4121"/>
      <c r="C4121"/>
      <c r="D4121"/>
      <c r="E4121"/>
    </row>
    <row r="4122" spans="1:5" ht="12.75">
      <c r="A4122"/>
      <c r="B4122"/>
      <c r="C4122"/>
      <c r="D4122"/>
      <c r="E4122"/>
    </row>
    <row r="4123" spans="1:5" ht="12.75">
      <c r="A4123"/>
      <c r="B4123"/>
      <c r="C4123"/>
      <c r="D4123"/>
      <c r="E4123"/>
    </row>
    <row r="4124" spans="1:5" ht="12.75">
      <c r="A4124"/>
      <c r="B4124"/>
      <c r="C4124"/>
      <c r="D4124"/>
      <c r="E4124"/>
    </row>
    <row r="4125" spans="1:5" ht="12.75">
      <c r="A4125"/>
      <c r="B4125"/>
      <c r="C4125"/>
      <c r="D4125"/>
      <c r="E4125"/>
    </row>
    <row r="4126" spans="1:5" ht="12.75">
      <c r="A4126"/>
      <c r="B4126"/>
      <c r="C4126"/>
      <c r="D4126"/>
      <c r="E4126"/>
    </row>
    <row r="4127" spans="1:5" ht="12.75">
      <c r="A4127"/>
      <c r="B4127"/>
      <c r="C4127"/>
      <c r="D4127"/>
      <c r="E4127"/>
    </row>
    <row r="4128" spans="1:5" ht="12.75">
      <c r="A4128"/>
      <c r="B4128"/>
      <c r="C4128"/>
      <c r="D4128"/>
      <c r="E4128"/>
    </row>
    <row r="4129" spans="1:5" ht="12.75">
      <c r="A4129"/>
      <c r="B4129"/>
      <c r="C4129"/>
      <c r="D4129"/>
      <c r="E4129"/>
    </row>
    <row r="4130" spans="1:5" ht="12.75">
      <c r="A4130"/>
      <c r="B4130"/>
      <c r="C4130"/>
      <c r="D4130"/>
      <c r="E4130"/>
    </row>
    <row r="4131" spans="1:5" ht="12.75">
      <c r="A4131"/>
      <c r="B4131"/>
      <c r="C4131"/>
      <c r="D4131"/>
      <c r="E4131"/>
    </row>
    <row r="4132" spans="1:5" ht="12.75">
      <c r="A4132"/>
      <c r="B4132"/>
      <c r="C4132"/>
      <c r="D4132"/>
      <c r="E4132"/>
    </row>
    <row r="4133" spans="1:5" ht="12.75">
      <c r="A4133"/>
      <c r="B4133"/>
      <c r="C4133"/>
      <c r="D4133"/>
      <c r="E4133"/>
    </row>
    <row r="4134" spans="1:5" ht="12.75">
      <c r="A4134"/>
      <c r="B4134"/>
      <c r="C4134"/>
      <c r="D4134"/>
      <c r="E4134"/>
    </row>
    <row r="4135" spans="1:5" ht="12.75">
      <c r="A4135"/>
      <c r="B4135"/>
      <c r="C4135"/>
      <c r="D4135"/>
      <c r="E4135"/>
    </row>
    <row r="4136" spans="1:5" ht="12.75">
      <c r="A4136"/>
      <c r="B4136"/>
      <c r="C4136"/>
      <c r="D4136"/>
      <c r="E4136"/>
    </row>
    <row r="4137" spans="1:5" ht="12.75">
      <c r="A4137"/>
      <c r="B4137"/>
      <c r="C4137"/>
      <c r="D4137"/>
      <c r="E4137"/>
    </row>
    <row r="4138" spans="1:5" ht="12.75">
      <c r="A4138"/>
      <c r="B4138"/>
      <c r="C4138"/>
      <c r="D4138"/>
      <c r="E4138"/>
    </row>
    <row r="4139" spans="1:5" ht="12.75">
      <c r="A4139"/>
      <c r="B4139"/>
      <c r="C4139"/>
      <c r="D4139"/>
      <c r="E4139"/>
    </row>
    <row r="4140" spans="1:5" ht="12.75">
      <c r="A4140"/>
      <c r="B4140"/>
      <c r="C4140"/>
      <c r="D4140"/>
      <c r="E4140"/>
    </row>
    <row r="4141" spans="1:5" ht="12.75">
      <c r="A4141"/>
      <c r="B4141"/>
      <c r="C4141"/>
      <c r="D4141"/>
      <c r="E4141"/>
    </row>
    <row r="4142" spans="1:5" ht="12.75">
      <c r="A4142"/>
      <c r="B4142"/>
      <c r="C4142"/>
      <c r="D4142"/>
      <c r="E4142"/>
    </row>
    <row r="4143" spans="1:5" ht="12.75">
      <c r="A4143"/>
      <c r="B4143"/>
      <c r="C4143"/>
      <c r="D4143"/>
      <c r="E4143"/>
    </row>
    <row r="4144" spans="1:5" ht="12.75">
      <c r="A4144"/>
      <c r="B4144"/>
      <c r="C4144"/>
      <c r="D4144"/>
      <c r="E4144"/>
    </row>
    <row r="4145" spans="1:5" ht="12.75">
      <c r="A4145"/>
      <c r="B4145"/>
      <c r="C4145"/>
      <c r="D4145"/>
      <c r="E4145"/>
    </row>
    <row r="4146" spans="1:5" ht="12.75">
      <c r="A4146"/>
      <c r="B4146"/>
      <c r="C4146"/>
      <c r="D4146"/>
      <c r="E4146"/>
    </row>
    <row r="4147" spans="1:5" ht="12.75">
      <c r="A4147"/>
      <c r="B4147"/>
      <c r="C4147"/>
      <c r="D4147"/>
      <c r="E4147"/>
    </row>
    <row r="4148" spans="1:5" ht="12.75">
      <c r="A4148"/>
      <c r="B4148"/>
      <c r="C4148"/>
      <c r="D4148"/>
      <c r="E4148"/>
    </row>
    <row r="4149" spans="1:5" ht="12.75">
      <c r="A4149"/>
      <c r="B4149"/>
      <c r="C4149"/>
      <c r="D4149"/>
      <c r="E4149"/>
    </row>
    <row r="4150" spans="1:5" ht="12.75">
      <c r="A4150"/>
      <c r="B4150"/>
      <c r="C4150"/>
      <c r="D4150"/>
      <c r="E4150"/>
    </row>
    <row r="4151" spans="1:5" ht="12.75">
      <c r="A4151"/>
      <c r="B4151"/>
      <c r="C4151"/>
      <c r="D4151"/>
      <c r="E4151"/>
    </row>
    <row r="4152" spans="1:5" ht="12.75">
      <c r="A4152"/>
      <c r="B4152"/>
      <c r="C4152"/>
      <c r="D4152"/>
      <c r="E4152"/>
    </row>
    <row r="4153" spans="1:5" ht="12.75">
      <c r="A4153"/>
      <c r="B4153"/>
      <c r="C4153"/>
      <c r="D4153"/>
      <c r="E4153"/>
    </row>
    <row r="4154" spans="1:5" ht="12.75">
      <c r="A4154"/>
      <c r="B4154"/>
      <c r="C4154"/>
      <c r="D4154"/>
      <c r="E4154"/>
    </row>
    <row r="4155" spans="1:5" ht="12.75">
      <c r="A4155"/>
      <c r="B4155"/>
      <c r="C4155"/>
      <c r="D4155"/>
      <c r="E4155"/>
    </row>
    <row r="4156" spans="1:5" ht="12.75">
      <c r="A4156"/>
      <c r="B4156"/>
      <c r="C4156"/>
      <c r="D4156"/>
      <c r="E4156"/>
    </row>
    <row r="4157" spans="1:5" ht="12.75">
      <c r="A4157"/>
      <c r="B4157"/>
      <c r="C4157"/>
      <c r="D4157"/>
      <c r="E4157"/>
    </row>
    <row r="4158" spans="1:5" ht="12.75">
      <c r="A4158"/>
      <c r="B4158"/>
      <c r="C4158"/>
      <c r="D4158"/>
      <c r="E4158"/>
    </row>
    <row r="4159" spans="1:5" ht="12.75">
      <c r="A4159"/>
      <c r="B4159"/>
      <c r="C4159"/>
      <c r="D4159"/>
      <c r="E4159"/>
    </row>
    <row r="4160" spans="1:5" ht="12.75">
      <c r="A4160"/>
      <c r="B4160"/>
      <c r="C4160"/>
      <c r="D4160"/>
      <c r="E4160"/>
    </row>
    <row r="4161" spans="1:5" ht="12.75">
      <c r="A4161"/>
      <c r="B4161"/>
      <c r="C4161"/>
      <c r="D4161"/>
      <c r="E4161"/>
    </row>
    <row r="4162" spans="1:5" ht="12.75">
      <c r="A4162"/>
      <c r="B4162"/>
      <c r="C4162"/>
      <c r="D4162"/>
      <c r="E4162"/>
    </row>
    <row r="4163" spans="1:5" ht="12.75">
      <c r="A4163"/>
      <c r="B4163"/>
      <c r="C4163"/>
      <c r="D4163"/>
      <c r="E4163"/>
    </row>
    <row r="4164" spans="1:5" ht="12.75">
      <c r="A4164"/>
      <c r="B4164"/>
      <c r="C4164"/>
      <c r="D4164"/>
      <c r="E4164"/>
    </row>
    <row r="4165" spans="1:5" ht="12.75">
      <c r="A4165"/>
      <c r="B4165"/>
      <c r="C4165"/>
      <c r="D4165"/>
      <c r="E4165"/>
    </row>
    <row r="4166" spans="1:5" ht="12.75">
      <c r="A4166"/>
      <c r="B4166"/>
      <c r="C4166"/>
      <c r="D4166"/>
      <c r="E4166"/>
    </row>
    <row r="4167" spans="1:5" ht="12.75">
      <c r="A4167"/>
      <c r="B4167"/>
      <c r="C4167"/>
      <c r="D4167"/>
      <c r="E4167"/>
    </row>
    <row r="4168" spans="1:5" ht="12.75">
      <c r="A4168"/>
      <c r="B4168"/>
      <c r="C4168"/>
      <c r="D4168"/>
      <c r="E4168"/>
    </row>
    <row r="4169" spans="1:5" ht="12.75">
      <c r="A4169"/>
      <c r="B4169"/>
      <c r="C4169"/>
      <c r="D4169"/>
      <c r="E4169"/>
    </row>
    <row r="4170" spans="1:5" ht="12.75">
      <c r="A4170"/>
      <c r="B4170"/>
      <c r="C4170"/>
      <c r="D4170"/>
      <c r="E4170"/>
    </row>
    <row r="4171" spans="1:5" ht="12.75">
      <c r="A4171"/>
      <c r="B4171"/>
      <c r="C4171"/>
      <c r="D4171"/>
      <c r="E4171"/>
    </row>
    <row r="4172" spans="1:5" ht="12.75">
      <c r="A4172"/>
      <c r="B4172"/>
      <c r="C4172"/>
      <c r="D4172"/>
      <c r="E4172"/>
    </row>
    <row r="4173" spans="1:5" ht="12.75">
      <c r="A4173"/>
      <c r="B4173"/>
      <c r="C4173"/>
      <c r="D4173"/>
      <c r="E4173"/>
    </row>
    <row r="4174" spans="1:5" ht="12.75">
      <c r="A4174"/>
      <c r="B4174"/>
      <c r="C4174"/>
      <c r="D4174"/>
      <c r="E4174"/>
    </row>
    <row r="4175" spans="1:5" ht="12.75">
      <c r="A4175"/>
      <c r="B4175"/>
      <c r="C4175"/>
      <c r="D4175"/>
      <c r="E4175"/>
    </row>
    <row r="4176" spans="1:5" ht="12.75">
      <c r="A4176"/>
      <c r="B4176"/>
      <c r="C4176"/>
      <c r="D4176"/>
      <c r="E4176"/>
    </row>
    <row r="4177" spans="1:5" ht="12.75">
      <c r="A4177"/>
      <c r="B4177"/>
      <c r="C4177"/>
      <c r="D4177"/>
      <c r="E4177"/>
    </row>
    <row r="4178" spans="1:5" ht="12.75">
      <c r="A4178"/>
      <c r="B4178"/>
      <c r="C4178"/>
      <c r="D4178"/>
      <c r="E4178"/>
    </row>
    <row r="4179" spans="1:5" ht="12.75">
      <c r="A4179"/>
      <c r="B4179"/>
      <c r="C4179"/>
      <c r="D4179"/>
      <c r="E4179"/>
    </row>
    <row r="4180" spans="1:5" ht="12.75">
      <c r="A4180"/>
      <c r="B4180"/>
      <c r="C4180"/>
      <c r="D4180"/>
      <c r="E4180"/>
    </row>
    <row r="4181" spans="1:5" ht="12.75">
      <c r="A4181"/>
      <c r="B4181"/>
      <c r="C4181"/>
      <c r="D4181"/>
      <c r="E4181"/>
    </row>
    <row r="4182" spans="1:5" ht="12.75">
      <c r="A4182"/>
      <c r="B4182"/>
      <c r="C4182"/>
      <c r="D4182"/>
      <c r="E4182"/>
    </row>
    <row r="4183" spans="1:5" ht="12.75">
      <c r="A4183"/>
      <c r="B4183"/>
      <c r="C4183"/>
      <c r="D4183"/>
      <c r="E4183"/>
    </row>
    <row r="4184" spans="1:5" ht="12.75">
      <c r="A4184"/>
      <c r="B4184"/>
      <c r="C4184"/>
      <c r="D4184"/>
      <c r="E4184"/>
    </row>
    <row r="4185" spans="1:5" ht="12.75">
      <c r="A4185"/>
      <c r="B4185"/>
      <c r="C4185"/>
      <c r="D4185"/>
      <c r="E4185"/>
    </row>
    <row r="4186" spans="1:5" ht="12.75">
      <c r="A4186"/>
      <c r="B4186"/>
      <c r="C4186"/>
      <c r="D4186"/>
      <c r="E4186"/>
    </row>
    <row r="4187" spans="1:5" ht="12.75">
      <c r="A4187"/>
      <c r="B4187"/>
      <c r="C4187"/>
      <c r="D4187"/>
      <c r="E4187"/>
    </row>
    <row r="4188" spans="1:5" ht="12.75">
      <c r="A4188"/>
      <c r="B4188"/>
      <c r="C4188"/>
      <c r="D4188"/>
      <c r="E4188"/>
    </row>
    <row r="4189" spans="1:5" ht="12.75">
      <c r="A4189"/>
      <c r="B4189"/>
      <c r="C4189"/>
      <c r="D4189"/>
      <c r="E4189"/>
    </row>
    <row r="4190" spans="1:5" ht="12.75">
      <c r="A4190"/>
      <c r="B4190"/>
      <c r="C4190"/>
      <c r="D4190"/>
      <c r="E4190"/>
    </row>
    <row r="4191" spans="1:5" ht="12.75">
      <c r="A4191"/>
      <c r="B4191"/>
      <c r="C4191"/>
      <c r="D4191"/>
      <c r="E4191"/>
    </row>
    <row r="4192" spans="1:5" ht="12.75">
      <c r="A4192"/>
      <c r="B4192"/>
      <c r="C4192"/>
      <c r="D4192"/>
      <c r="E4192"/>
    </row>
    <row r="4193" spans="1:5" ht="12.75">
      <c r="A4193"/>
      <c r="B4193"/>
      <c r="C4193"/>
      <c r="D4193"/>
      <c r="E4193"/>
    </row>
    <row r="4194" spans="1:5" ht="12.75">
      <c r="A4194"/>
      <c r="B4194"/>
      <c r="C4194"/>
      <c r="D4194"/>
      <c r="E4194"/>
    </row>
    <row r="4195" spans="1:5" ht="12.75">
      <c r="A4195"/>
      <c r="B4195"/>
      <c r="C4195"/>
      <c r="D4195"/>
      <c r="E4195"/>
    </row>
    <row r="4196" spans="1:5" ht="12.75">
      <c r="A4196"/>
      <c r="B4196"/>
      <c r="C4196"/>
      <c r="D4196"/>
      <c r="E4196"/>
    </row>
    <row r="4197" spans="1:5" ht="12.75">
      <c r="A4197"/>
      <c r="B4197"/>
      <c r="C4197"/>
      <c r="D4197"/>
      <c r="E4197"/>
    </row>
    <row r="4198" spans="1:5" ht="12.75">
      <c r="A4198"/>
      <c r="B4198"/>
      <c r="C4198"/>
      <c r="D4198"/>
      <c r="E4198"/>
    </row>
    <row r="4199" spans="1:5" ht="12.75">
      <c r="A4199"/>
      <c r="B4199"/>
      <c r="C4199"/>
      <c r="D4199"/>
      <c r="E4199"/>
    </row>
    <row r="4200" spans="1:5" ht="12.75">
      <c r="A4200"/>
      <c r="B4200"/>
      <c r="C4200"/>
      <c r="D4200"/>
      <c r="E4200"/>
    </row>
    <row r="4201" spans="1:5" ht="12.75">
      <c r="A4201"/>
      <c r="B4201"/>
      <c r="C4201"/>
      <c r="D4201"/>
      <c r="E4201"/>
    </row>
    <row r="4202" spans="1:5" ht="12.75">
      <c r="A4202"/>
      <c r="B4202"/>
      <c r="C4202"/>
      <c r="D4202"/>
      <c r="E4202"/>
    </row>
    <row r="4203" spans="1:5" ht="12.75">
      <c r="A4203"/>
      <c r="B4203"/>
      <c r="C4203"/>
      <c r="D4203"/>
      <c r="E4203"/>
    </row>
    <row r="4204" spans="1:5" ht="12.75">
      <c r="A4204"/>
      <c r="B4204"/>
      <c r="C4204"/>
      <c r="D4204"/>
      <c r="E4204"/>
    </row>
    <row r="4205" spans="1:5" ht="12.75">
      <c r="A4205"/>
      <c r="B4205"/>
      <c r="C4205"/>
      <c r="D4205"/>
      <c r="E4205"/>
    </row>
    <row r="4206" spans="1:5" ht="12.75">
      <c r="A4206"/>
      <c r="B4206"/>
      <c r="C4206"/>
      <c r="D4206"/>
      <c r="E4206"/>
    </row>
    <row r="4207" spans="1:5" ht="12.75">
      <c r="A4207"/>
      <c r="B4207"/>
      <c r="C4207"/>
      <c r="D4207"/>
      <c r="E4207"/>
    </row>
    <row r="4208" spans="1:5" ht="12.75">
      <c r="A4208"/>
      <c r="B4208"/>
      <c r="C4208"/>
      <c r="D4208"/>
      <c r="E4208"/>
    </row>
    <row r="4209" spans="1:5" ht="12.75">
      <c r="A4209"/>
      <c r="B4209"/>
      <c r="C4209"/>
      <c r="D4209"/>
      <c r="E4209"/>
    </row>
    <row r="4210" spans="1:5" ht="12.75">
      <c r="A4210"/>
      <c r="B4210"/>
      <c r="C4210"/>
      <c r="D4210"/>
      <c r="E4210"/>
    </row>
    <row r="4211" spans="1:5" ht="12.75">
      <c r="A4211"/>
      <c r="B4211"/>
      <c r="C4211"/>
      <c r="D4211"/>
      <c r="E4211"/>
    </row>
    <row r="4212" spans="1:5" ht="12.75">
      <c r="A4212"/>
      <c r="B4212"/>
      <c r="C4212"/>
      <c r="D4212"/>
      <c r="E4212"/>
    </row>
    <row r="4213" spans="1:5" ht="12.75">
      <c r="A4213"/>
      <c r="B4213"/>
      <c r="C4213"/>
      <c r="D4213"/>
      <c r="E4213"/>
    </row>
    <row r="4214" spans="1:5" ht="12.75">
      <c r="A4214"/>
      <c r="B4214"/>
      <c r="C4214"/>
      <c r="D4214"/>
      <c r="E4214"/>
    </row>
    <row r="4215" spans="1:5" ht="12.75">
      <c r="A4215"/>
      <c r="B4215"/>
      <c r="C4215"/>
      <c r="D4215"/>
      <c r="E4215"/>
    </row>
    <row r="4216" spans="1:5" ht="12.75">
      <c r="A4216"/>
      <c r="B4216"/>
      <c r="C4216"/>
      <c r="D4216"/>
      <c r="E4216"/>
    </row>
    <row r="4217" spans="1:5" ht="12.75">
      <c r="A4217"/>
      <c r="B4217"/>
      <c r="C4217"/>
      <c r="D4217"/>
      <c r="E4217"/>
    </row>
    <row r="4218" spans="1:5" ht="12.75">
      <c r="A4218"/>
      <c r="B4218"/>
      <c r="C4218"/>
      <c r="D4218"/>
      <c r="E4218"/>
    </row>
    <row r="4219" spans="1:5" ht="12.75">
      <c r="A4219"/>
      <c r="B4219"/>
      <c r="C4219"/>
      <c r="D4219"/>
      <c r="E4219"/>
    </row>
    <row r="4220" spans="1:5" ht="12.75">
      <c r="A4220"/>
      <c r="B4220"/>
      <c r="C4220"/>
      <c r="D4220"/>
      <c r="E4220"/>
    </row>
    <row r="4221" spans="1:5" ht="12.75">
      <c r="A4221"/>
      <c r="B4221"/>
      <c r="C4221"/>
      <c r="D4221"/>
      <c r="E4221"/>
    </row>
    <row r="4222" spans="1:5" ht="12.75">
      <c r="A4222"/>
      <c r="B4222"/>
      <c r="C4222"/>
      <c r="D4222"/>
      <c r="E4222"/>
    </row>
    <row r="4223" spans="1:5" ht="12.75">
      <c r="A4223"/>
      <c r="B4223"/>
      <c r="C4223"/>
      <c r="D4223"/>
      <c r="E4223"/>
    </row>
    <row r="4224" spans="1:5" ht="12.75">
      <c r="A4224"/>
      <c r="B4224"/>
      <c r="C4224"/>
      <c r="D4224"/>
      <c r="E4224"/>
    </row>
    <row r="4225" spans="1:5" ht="12.75">
      <c r="A4225"/>
      <c r="B4225"/>
      <c r="C4225"/>
      <c r="D4225"/>
      <c r="E4225"/>
    </row>
    <row r="4226" spans="1:5" ht="12.75">
      <c r="A4226"/>
      <c r="B4226"/>
      <c r="C4226"/>
      <c r="D4226"/>
      <c r="E4226"/>
    </row>
    <row r="4227" spans="1:5" ht="12.75">
      <c r="A4227"/>
      <c r="B4227"/>
      <c r="C4227"/>
      <c r="D4227"/>
      <c r="E4227"/>
    </row>
    <row r="4228" spans="1:5" ht="12.75">
      <c r="A4228"/>
      <c r="B4228"/>
      <c r="C4228"/>
      <c r="D4228"/>
      <c r="E4228"/>
    </row>
    <row r="4229" spans="1:5" ht="12.75">
      <c r="A4229"/>
      <c r="B4229"/>
      <c r="C4229"/>
      <c r="D4229"/>
      <c r="E4229"/>
    </row>
    <row r="4230" spans="1:5" ht="12.75">
      <c r="A4230"/>
      <c r="B4230"/>
      <c r="C4230"/>
      <c r="D4230"/>
      <c r="E4230"/>
    </row>
    <row r="4231" spans="1:5" ht="12.75">
      <c r="A4231"/>
      <c r="B4231"/>
      <c r="C4231"/>
      <c r="D4231"/>
      <c r="E4231"/>
    </row>
    <row r="4232" spans="1:5" ht="12.75">
      <c r="A4232"/>
      <c r="B4232"/>
      <c r="C4232"/>
      <c r="D4232"/>
      <c r="E4232"/>
    </row>
    <row r="4233" spans="1:5" ht="12.75">
      <c r="A4233"/>
      <c r="B4233"/>
      <c r="C4233"/>
      <c r="D4233"/>
      <c r="E4233"/>
    </row>
    <row r="4234" spans="1:5" ht="12.75">
      <c r="A4234"/>
      <c r="B4234"/>
      <c r="C4234"/>
      <c r="D4234"/>
      <c r="E4234"/>
    </row>
    <row r="4235" spans="1:5" ht="12.75">
      <c r="A4235"/>
      <c r="B4235"/>
      <c r="C4235"/>
      <c r="D4235"/>
      <c r="E4235"/>
    </row>
    <row r="4236" spans="1:5" ht="12.75">
      <c r="A4236"/>
      <c r="B4236"/>
      <c r="C4236"/>
      <c r="D4236"/>
      <c r="E4236"/>
    </row>
    <row r="4237" spans="1:5" ht="12.75">
      <c r="A4237"/>
      <c r="B4237"/>
      <c r="C4237"/>
      <c r="D4237"/>
      <c r="E4237"/>
    </row>
    <row r="4238" spans="1:5" ht="12.75">
      <c r="A4238"/>
      <c r="B4238"/>
      <c r="C4238"/>
      <c r="D4238"/>
      <c r="E4238"/>
    </row>
    <row r="4239" spans="1:5" ht="12.75">
      <c r="A4239"/>
      <c r="B4239"/>
      <c r="C4239"/>
      <c r="D4239"/>
      <c r="E4239"/>
    </row>
    <row r="4240" spans="1:5" ht="12.75">
      <c r="A4240"/>
      <c r="B4240"/>
      <c r="C4240"/>
      <c r="D4240"/>
      <c r="E4240"/>
    </row>
    <row r="4241" spans="1:5" ht="12.75">
      <c r="A4241"/>
      <c r="B4241"/>
      <c r="C4241"/>
      <c r="D4241"/>
      <c r="E4241"/>
    </row>
    <row r="4242" spans="1:5" ht="12.75">
      <c r="A4242"/>
      <c r="B4242"/>
      <c r="C4242"/>
      <c r="D4242"/>
      <c r="E4242"/>
    </row>
    <row r="4243" spans="1:5" ht="12.75">
      <c r="A4243"/>
      <c r="B4243"/>
      <c r="C4243"/>
      <c r="D4243"/>
      <c r="E4243"/>
    </row>
    <row r="4244" spans="1:5" ht="12.75">
      <c r="A4244"/>
      <c r="B4244"/>
      <c r="C4244"/>
      <c r="D4244"/>
      <c r="E4244"/>
    </row>
    <row r="4245" spans="1:5" ht="12.75">
      <c r="A4245"/>
      <c r="B4245"/>
      <c r="C4245"/>
      <c r="D4245"/>
      <c r="E4245"/>
    </row>
    <row r="4246" spans="1:5" ht="12.75">
      <c r="A4246"/>
      <c r="B4246"/>
      <c r="C4246"/>
      <c r="D4246"/>
      <c r="E4246"/>
    </row>
    <row r="4247" spans="1:5" ht="12.75">
      <c r="A4247"/>
      <c r="B4247"/>
      <c r="C4247"/>
      <c r="D4247"/>
      <c r="E4247"/>
    </row>
    <row r="4248" spans="1:5" ht="12.75">
      <c r="A4248"/>
      <c r="B4248"/>
      <c r="C4248"/>
      <c r="D4248"/>
      <c r="E4248"/>
    </row>
    <row r="4249" spans="1:5" ht="12.75">
      <c r="A4249"/>
      <c r="B4249"/>
      <c r="C4249"/>
      <c r="D4249"/>
      <c r="E4249"/>
    </row>
    <row r="4250" spans="1:5" ht="12.75">
      <c r="A4250"/>
      <c r="B4250"/>
      <c r="C4250"/>
      <c r="D4250"/>
      <c r="E4250"/>
    </row>
    <row r="4251" spans="1:5" ht="12.75">
      <c r="A4251"/>
      <c r="B4251"/>
      <c r="C4251"/>
      <c r="D4251"/>
      <c r="E4251"/>
    </row>
    <row r="4252" spans="1:5" ht="12.75">
      <c r="A4252"/>
      <c r="B4252"/>
      <c r="C4252"/>
      <c r="D4252"/>
      <c r="E4252"/>
    </row>
    <row r="4253" spans="1:5" ht="12.75">
      <c r="A4253"/>
      <c r="B4253"/>
      <c r="C4253"/>
      <c r="D4253"/>
      <c r="E4253"/>
    </row>
    <row r="4254" spans="1:5" ht="12.75">
      <c r="A4254"/>
      <c r="B4254"/>
      <c r="C4254"/>
      <c r="D4254"/>
      <c r="E4254"/>
    </row>
    <row r="4255" spans="1:5" ht="12.75">
      <c r="A4255"/>
      <c r="B4255"/>
      <c r="C4255"/>
      <c r="D4255"/>
      <c r="E4255"/>
    </row>
    <row r="4256" spans="1:5" ht="12.75">
      <c r="A4256"/>
      <c r="B4256"/>
      <c r="C4256"/>
      <c r="D4256"/>
      <c r="E4256"/>
    </row>
    <row r="4257" spans="1:5" ht="12.75">
      <c r="A4257"/>
      <c r="B4257"/>
      <c r="C4257"/>
      <c r="D4257"/>
      <c r="E4257"/>
    </row>
    <row r="4258" spans="1:5" ht="12.75">
      <c r="A4258"/>
      <c r="B4258"/>
      <c r="C4258"/>
      <c r="D4258"/>
      <c r="E4258"/>
    </row>
    <row r="4259" spans="1:5" ht="12.75">
      <c r="A4259"/>
      <c r="B4259"/>
      <c r="C4259"/>
      <c r="D4259"/>
      <c r="E4259"/>
    </row>
    <row r="4260" spans="1:5" ht="12.75">
      <c r="A4260"/>
      <c r="B4260"/>
      <c r="C4260"/>
      <c r="D4260"/>
      <c r="E4260"/>
    </row>
    <row r="4261" spans="1:5" ht="12.75">
      <c r="A4261"/>
      <c r="B4261"/>
      <c r="C4261"/>
      <c r="D4261"/>
      <c r="E4261"/>
    </row>
    <row r="4262" spans="1:5" ht="12.75">
      <c r="A4262"/>
      <c r="B4262"/>
      <c r="C4262"/>
      <c r="D4262"/>
      <c r="E4262"/>
    </row>
    <row r="4263" spans="1:5" ht="12.75">
      <c r="A4263"/>
      <c r="B4263"/>
      <c r="C4263"/>
      <c r="D4263"/>
      <c r="E4263"/>
    </row>
    <row r="4264" spans="1:5" ht="12.75">
      <c r="A4264"/>
      <c r="B4264"/>
      <c r="C4264"/>
      <c r="D4264"/>
      <c r="E4264"/>
    </row>
    <row r="4265" spans="1:5" ht="12.75">
      <c r="A4265"/>
      <c r="B4265"/>
      <c r="C4265"/>
      <c r="D4265"/>
      <c r="E4265"/>
    </row>
    <row r="4266" spans="1:5" ht="12.75">
      <c r="A4266"/>
      <c r="B4266"/>
      <c r="C4266"/>
      <c r="D4266"/>
      <c r="E4266"/>
    </row>
    <row r="4267" spans="1:5" ht="12.75">
      <c r="A4267"/>
      <c r="B4267"/>
      <c r="C4267"/>
      <c r="D4267"/>
      <c r="E4267"/>
    </row>
    <row r="4268" spans="1:5" ht="12.75">
      <c r="A4268"/>
      <c r="B4268"/>
      <c r="C4268"/>
      <c r="D4268"/>
      <c r="E4268"/>
    </row>
    <row r="4269" spans="1:5" ht="12.75">
      <c r="A4269"/>
      <c r="B4269"/>
      <c r="C4269"/>
      <c r="D4269"/>
      <c r="E4269"/>
    </row>
    <row r="4270" spans="1:5" ht="12.75">
      <c r="A4270"/>
      <c r="B4270"/>
      <c r="C4270"/>
      <c r="D4270"/>
      <c r="E4270"/>
    </row>
    <row r="4271" spans="1:5" ht="12.75">
      <c r="A4271"/>
      <c r="B4271"/>
      <c r="C4271"/>
      <c r="D4271"/>
      <c r="E4271"/>
    </row>
    <row r="4272" spans="1:5" ht="12.75">
      <c r="A4272"/>
      <c r="B4272"/>
      <c r="C4272"/>
      <c r="D4272"/>
      <c r="E4272"/>
    </row>
    <row r="4273" spans="1:5" ht="12.75">
      <c r="A4273"/>
      <c r="B4273"/>
      <c r="C4273"/>
      <c r="D4273"/>
      <c r="E4273"/>
    </row>
    <row r="4274" spans="1:5" ht="12.75">
      <c r="A4274"/>
      <c r="B4274"/>
      <c r="C4274"/>
      <c r="D4274"/>
      <c r="E4274"/>
    </row>
    <row r="4275" spans="1:5" ht="12.75">
      <c r="A4275"/>
      <c r="B4275"/>
      <c r="C4275"/>
      <c r="D4275"/>
      <c r="E4275"/>
    </row>
    <row r="4276" spans="1:5" ht="12.75">
      <c r="A4276"/>
      <c r="B4276"/>
      <c r="C4276"/>
      <c r="D4276"/>
      <c r="E4276"/>
    </row>
    <row r="4277" spans="1:5" ht="12.75">
      <c r="A4277"/>
      <c r="B4277"/>
      <c r="C4277"/>
      <c r="D4277"/>
      <c r="E4277"/>
    </row>
    <row r="4278" spans="1:5" ht="12.75">
      <c r="A4278"/>
      <c r="B4278"/>
      <c r="C4278"/>
      <c r="D4278"/>
      <c r="E4278"/>
    </row>
    <row r="4279" spans="1:5" ht="12.75">
      <c r="A4279"/>
      <c r="B4279"/>
      <c r="C4279"/>
      <c r="D4279"/>
      <c r="E4279"/>
    </row>
    <row r="4280" spans="1:5" ht="12.75">
      <c r="A4280"/>
      <c r="B4280"/>
      <c r="C4280"/>
      <c r="D4280"/>
      <c r="E4280"/>
    </row>
    <row r="4281" spans="1:5" ht="12.75">
      <c r="A4281"/>
      <c r="B4281"/>
      <c r="C4281"/>
      <c r="D4281"/>
      <c r="E4281"/>
    </row>
    <row r="4282" spans="1:5" ht="12.75">
      <c r="A4282"/>
      <c r="B4282"/>
      <c r="C4282"/>
      <c r="D4282"/>
      <c r="E4282"/>
    </row>
    <row r="4283" spans="1:5" ht="12.75">
      <c r="A4283"/>
      <c r="B4283"/>
      <c r="C4283"/>
      <c r="D4283"/>
      <c r="E4283"/>
    </row>
    <row r="4284" spans="1:5" ht="12.75">
      <c r="A4284"/>
      <c r="B4284"/>
      <c r="C4284"/>
      <c r="D4284"/>
      <c r="E4284"/>
    </row>
    <row r="4285" spans="1:5" ht="12.75">
      <c r="A4285"/>
      <c r="B4285"/>
      <c r="C4285"/>
      <c r="D4285"/>
      <c r="E4285"/>
    </row>
    <row r="4286" spans="1:5" ht="12.75">
      <c r="A4286"/>
      <c r="B4286"/>
      <c r="C4286"/>
      <c r="D4286"/>
      <c r="E4286"/>
    </row>
    <row r="4287" spans="1:5" ht="12.75">
      <c r="A4287"/>
      <c r="B4287"/>
      <c r="C4287"/>
      <c r="D4287"/>
      <c r="E4287"/>
    </row>
    <row r="4288" spans="1:5" ht="12.75">
      <c r="A4288"/>
      <c r="B4288"/>
      <c r="C4288"/>
      <c r="D4288"/>
      <c r="E4288"/>
    </row>
    <row r="4289" spans="1:5" ht="12.75">
      <c r="A4289"/>
      <c r="B4289"/>
      <c r="C4289"/>
      <c r="D4289"/>
      <c r="E4289"/>
    </row>
    <row r="4290" spans="1:5" ht="12.75">
      <c r="A4290"/>
      <c r="B4290"/>
      <c r="C4290"/>
      <c r="D4290"/>
      <c r="E4290"/>
    </row>
    <row r="4291" spans="1:5" ht="12.75">
      <c r="A4291"/>
      <c r="B4291"/>
      <c r="C4291"/>
      <c r="D4291"/>
      <c r="E4291"/>
    </row>
    <row r="4292" spans="1:5" ht="12.75">
      <c r="A4292"/>
      <c r="B4292"/>
      <c r="C4292"/>
      <c r="D4292"/>
      <c r="E4292"/>
    </row>
    <row r="4293" spans="1:5" ht="12.75">
      <c r="A4293"/>
      <c r="B4293"/>
      <c r="C4293"/>
      <c r="D4293"/>
      <c r="E4293"/>
    </row>
    <row r="4294" spans="1:5" ht="12.75">
      <c r="A4294"/>
      <c r="B4294"/>
      <c r="C4294"/>
      <c r="D4294"/>
      <c r="E4294"/>
    </row>
    <row r="4295" spans="1:5" ht="12.75">
      <c r="A4295"/>
      <c r="B4295"/>
      <c r="C4295"/>
      <c r="D4295"/>
      <c r="E4295"/>
    </row>
    <row r="4296" spans="1:5" ht="12.75">
      <c r="A4296"/>
      <c r="B4296"/>
      <c r="C4296"/>
      <c r="D4296"/>
      <c r="E4296"/>
    </row>
    <row r="4297" spans="1:5" ht="12.75">
      <c r="A4297"/>
      <c r="B4297"/>
      <c r="C4297"/>
      <c r="D4297"/>
      <c r="E4297"/>
    </row>
    <row r="4298" spans="1:5" ht="12.75">
      <c r="A4298"/>
      <c r="B4298"/>
      <c r="C4298"/>
      <c r="D4298"/>
      <c r="E4298"/>
    </row>
    <row r="4299" spans="1:5" ht="12.75">
      <c r="A4299"/>
      <c r="B4299"/>
      <c r="C4299"/>
      <c r="D4299"/>
      <c r="E4299"/>
    </row>
    <row r="4300" spans="1:5" ht="12.75">
      <c r="A4300"/>
      <c r="B4300"/>
      <c r="C4300"/>
      <c r="D4300"/>
      <c r="E4300"/>
    </row>
    <row r="4301" spans="1:5" ht="12.75">
      <c r="A4301"/>
      <c r="B4301"/>
      <c r="C4301"/>
      <c r="D4301"/>
      <c r="E4301"/>
    </row>
    <row r="4302" spans="1:5" ht="12.75">
      <c r="A4302"/>
      <c r="B4302"/>
      <c r="C4302"/>
      <c r="D4302"/>
      <c r="E4302"/>
    </row>
    <row r="4303" spans="1:5" ht="12.75">
      <c r="A4303"/>
      <c r="B4303"/>
      <c r="C4303"/>
      <c r="D4303"/>
      <c r="E4303"/>
    </row>
    <row r="4304" spans="1:5" ht="12.75">
      <c r="A4304"/>
      <c r="B4304"/>
      <c r="C4304"/>
      <c r="D4304"/>
      <c r="E4304"/>
    </row>
    <row r="4305" spans="1:5" ht="12.75">
      <c r="A4305"/>
      <c r="B4305"/>
      <c r="C4305"/>
      <c r="D4305"/>
      <c r="E4305"/>
    </row>
    <row r="4306" spans="1:5" ht="12.75">
      <c r="A4306"/>
      <c r="B4306"/>
      <c r="C4306"/>
      <c r="D4306"/>
      <c r="E4306"/>
    </row>
    <row r="4307" spans="1:5" ht="12.75">
      <c r="A4307"/>
      <c r="B4307"/>
      <c r="C4307"/>
      <c r="D4307"/>
      <c r="E4307"/>
    </row>
    <row r="4308" spans="1:5" ht="12.75">
      <c r="A4308"/>
      <c r="B4308"/>
      <c r="C4308"/>
      <c r="D4308"/>
      <c r="E4308"/>
    </row>
    <row r="4309" spans="1:5" ht="12.75">
      <c r="A4309"/>
      <c r="B4309"/>
      <c r="C4309"/>
      <c r="D4309"/>
      <c r="E4309"/>
    </row>
    <row r="4310" spans="1:5" ht="12.75">
      <c r="A4310"/>
      <c r="B4310"/>
      <c r="C4310"/>
      <c r="D4310"/>
      <c r="E4310"/>
    </row>
    <row r="4311" spans="1:5" ht="12.75">
      <c r="A4311"/>
      <c r="B4311"/>
      <c r="C4311"/>
      <c r="D4311"/>
      <c r="E4311"/>
    </row>
    <row r="4312" spans="1:5" ht="12.75">
      <c r="A4312"/>
      <c r="B4312"/>
      <c r="C4312"/>
      <c r="D4312"/>
      <c r="E4312"/>
    </row>
    <row r="4313" spans="1:5" ht="12.75">
      <c r="A4313"/>
      <c r="B4313"/>
      <c r="C4313"/>
      <c r="D4313"/>
      <c r="E4313"/>
    </row>
    <row r="4314" spans="1:5" ht="12.75">
      <c r="A4314"/>
      <c r="B4314"/>
      <c r="C4314"/>
      <c r="D4314"/>
      <c r="E4314"/>
    </row>
    <row r="4315" spans="1:5" ht="12.75">
      <c r="A4315"/>
      <c r="B4315"/>
      <c r="C4315"/>
      <c r="D4315"/>
      <c r="E4315"/>
    </row>
    <row r="4316" spans="1:5" ht="12.75">
      <c r="A4316"/>
      <c r="B4316"/>
      <c r="C4316"/>
      <c r="D4316"/>
      <c r="E4316"/>
    </row>
    <row r="4317" spans="1:5" ht="12.75">
      <c r="A4317"/>
      <c r="B4317"/>
      <c r="C4317"/>
      <c r="D4317"/>
      <c r="E4317"/>
    </row>
    <row r="4318" spans="1:5" ht="12.75">
      <c r="A4318"/>
      <c r="B4318"/>
      <c r="C4318"/>
      <c r="D4318"/>
      <c r="E4318"/>
    </row>
    <row r="4319" spans="1:5" ht="12.75">
      <c r="A4319"/>
      <c r="B4319"/>
      <c r="C4319"/>
      <c r="D4319"/>
      <c r="E4319"/>
    </row>
    <row r="4320" spans="1:5" ht="12.75">
      <c r="A4320"/>
      <c r="B4320"/>
      <c r="C4320"/>
      <c r="D4320"/>
      <c r="E4320"/>
    </row>
    <row r="4321" spans="1:5" ht="12.75">
      <c r="A4321"/>
      <c r="B4321"/>
      <c r="C4321"/>
      <c r="D4321"/>
      <c r="E4321"/>
    </row>
    <row r="4322" spans="1:5" ht="12.75">
      <c r="A4322"/>
      <c r="B4322"/>
      <c r="C4322"/>
      <c r="D4322"/>
      <c r="E4322"/>
    </row>
    <row r="4323" spans="1:5" ht="12.75">
      <c r="A4323"/>
      <c r="B4323"/>
      <c r="C4323"/>
      <c r="D4323"/>
      <c r="E4323"/>
    </row>
    <row r="4324" spans="1:5" ht="12.75">
      <c r="A4324"/>
      <c r="B4324"/>
      <c r="C4324"/>
      <c r="D4324"/>
      <c r="E4324"/>
    </row>
    <row r="4325" spans="1:5" ht="12.75">
      <c r="A4325"/>
      <c r="B4325"/>
      <c r="C4325"/>
      <c r="D4325"/>
      <c r="E4325"/>
    </row>
    <row r="4326" spans="1:5" ht="12.75">
      <c r="A4326"/>
      <c r="B4326"/>
      <c r="C4326"/>
      <c r="D4326"/>
      <c r="E4326"/>
    </row>
    <row r="4327" spans="1:5" ht="12.75">
      <c r="A4327"/>
      <c r="B4327"/>
      <c r="C4327"/>
      <c r="D4327"/>
      <c r="E4327"/>
    </row>
    <row r="4328" spans="1:5" ht="12.75">
      <c r="A4328"/>
      <c r="B4328"/>
      <c r="C4328"/>
      <c r="D4328"/>
      <c r="E4328"/>
    </row>
    <row r="4329" spans="1:5" ht="12.75">
      <c r="A4329"/>
      <c r="B4329"/>
      <c r="C4329"/>
      <c r="D4329"/>
      <c r="E4329"/>
    </row>
    <row r="4330" spans="1:5" ht="12.75">
      <c r="A4330"/>
      <c r="B4330"/>
      <c r="C4330"/>
      <c r="D4330"/>
      <c r="E4330"/>
    </row>
    <row r="4331" spans="1:5" ht="12.75">
      <c r="A4331"/>
      <c r="B4331"/>
      <c r="C4331"/>
      <c r="D4331"/>
      <c r="E4331"/>
    </row>
    <row r="4332" spans="1:5" ht="12.75">
      <c r="A4332"/>
      <c r="B4332"/>
      <c r="C4332"/>
      <c r="D4332"/>
      <c r="E4332"/>
    </row>
    <row r="4333" spans="1:5" ht="12.75">
      <c r="A4333"/>
      <c r="B4333"/>
      <c r="C4333"/>
      <c r="D4333"/>
      <c r="E4333"/>
    </row>
    <row r="4334" spans="1:5" ht="12.75">
      <c r="A4334"/>
      <c r="B4334"/>
      <c r="C4334"/>
      <c r="D4334"/>
      <c r="E4334"/>
    </row>
    <row r="4335" spans="1:5" ht="12.75">
      <c r="A4335"/>
      <c r="B4335"/>
      <c r="C4335"/>
      <c r="D4335"/>
      <c r="E4335"/>
    </row>
    <row r="4336" spans="1:5" ht="12.75">
      <c r="A4336"/>
      <c r="B4336"/>
      <c r="C4336"/>
      <c r="D4336"/>
      <c r="E4336"/>
    </row>
    <row r="4337" spans="1:5" ht="12.75">
      <c r="A4337"/>
      <c r="B4337"/>
      <c r="C4337"/>
      <c r="D4337"/>
      <c r="E4337"/>
    </row>
    <row r="4338" spans="1:5" ht="12.75">
      <c r="A4338"/>
      <c r="B4338"/>
      <c r="C4338"/>
      <c r="D4338"/>
      <c r="E4338"/>
    </row>
    <row r="4339" spans="1:5" ht="12.75">
      <c r="A4339"/>
      <c r="B4339"/>
      <c r="C4339"/>
      <c r="D4339"/>
      <c r="E4339"/>
    </row>
    <row r="4340" spans="1:5" ht="12.75">
      <c r="A4340"/>
      <c r="B4340"/>
      <c r="C4340"/>
      <c r="D4340"/>
      <c r="E4340"/>
    </row>
    <row r="4341" spans="1:5" ht="12.75">
      <c r="A4341"/>
      <c r="B4341"/>
      <c r="C4341"/>
      <c r="D4341"/>
      <c r="E4341"/>
    </row>
    <row r="4342" spans="1:5" ht="12.75">
      <c r="A4342"/>
      <c r="B4342"/>
      <c r="C4342"/>
      <c r="D4342"/>
      <c r="E4342"/>
    </row>
    <row r="4343" spans="1:5" ht="12.75">
      <c r="A4343"/>
      <c r="B4343"/>
      <c r="C4343"/>
      <c r="D4343"/>
      <c r="E4343"/>
    </row>
    <row r="4344" spans="1:5" ht="12.75">
      <c r="A4344"/>
      <c r="B4344"/>
      <c r="C4344"/>
      <c r="D4344"/>
      <c r="E4344"/>
    </row>
    <row r="4345" spans="1:5" ht="12.75">
      <c r="A4345"/>
      <c r="B4345"/>
      <c r="C4345"/>
      <c r="D4345"/>
      <c r="E4345"/>
    </row>
    <row r="4346" spans="1:5" ht="12.75">
      <c r="A4346"/>
      <c r="B4346"/>
      <c r="C4346"/>
      <c r="D4346"/>
      <c r="E4346"/>
    </row>
    <row r="4347" spans="1:5" ht="12.75">
      <c r="A4347"/>
      <c r="B4347"/>
      <c r="C4347"/>
      <c r="D4347"/>
      <c r="E4347"/>
    </row>
    <row r="4348" spans="1:5" ht="12.75">
      <c r="A4348"/>
      <c r="B4348"/>
      <c r="C4348"/>
      <c r="D4348"/>
      <c r="E4348"/>
    </row>
    <row r="4349" spans="1:5" ht="12.75">
      <c r="A4349"/>
      <c r="B4349"/>
      <c r="C4349"/>
      <c r="D4349"/>
      <c r="E4349"/>
    </row>
    <row r="4350" spans="1:5" ht="12.75">
      <c r="A4350"/>
      <c r="B4350"/>
      <c r="C4350"/>
      <c r="D4350"/>
      <c r="E4350"/>
    </row>
    <row r="4351" spans="1:5" ht="12.75">
      <c r="A4351"/>
      <c r="B4351"/>
      <c r="C4351"/>
      <c r="D4351"/>
      <c r="E4351"/>
    </row>
    <row r="4352" spans="1:5" ht="12.75">
      <c r="A4352"/>
      <c r="B4352"/>
      <c r="C4352"/>
      <c r="D4352"/>
      <c r="E4352"/>
    </row>
    <row r="4353" spans="1:5" ht="12.75">
      <c r="A4353"/>
      <c r="B4353"/>
      <c r="C4353"/>
      <c r="D4353"/>
      <c r="E4353"/>
    </row>
    <row r="4354" spans="1:5" ht="12.75">
      <c r="A4354"/>
      <c r="B4354"/>
      <c r="C4354"/>
      <c r="D4354"/>
      <c r="E4354"/>
    </row>
    <row r="4355" spans="1:5" ht="12.75">
      <c r="A4355"/>
      <c r="B4355"/>
      <c r="C4355"/>
      <c r="D4355"/>
      <c r="E4355"/>
    </row>
    <row r="4356" spans="1:5" ht="12.75">
      <c r="A4356"/>
      <c r="B4356"/>
      <c r="C4356"/>
      <c r="D4356"/>
      <c r="E4356"/>
    </row>
    <row r="4357" spans="1:5" ht="12.75">
      <c r="A4357"/>
      <c r="B4357"/>
      <c r="C4357"/>
      <c r="D4357"/>
      <c r="E4357"/>
    </row>
    <row r="4358" spans="1:5" ht="12.75">
      <c r="A4358"/>
      <c r="B4358"/>
      <c r="C4358"/>
      <c r="D4358"/>
      <c r="E4358"/>
    </row>
    <row r="4359" spans="1:5" ht="12.75">
      <c r="A4359"/>
      <c r="B4359"/>
      <c r="C4359"/>
      <c r="D4359"/>
      <c r="E4359"/>
    </row>
    <row r="4360" spans="1:5" ht="12.75">
      <c r="A4360"/>
      <c r="B4360"/>
      <c r="C4360"/>
      <c r="D4360"/>
      <c r="E4360"/>
    </row>
    <row r="4361" spans="1:5" ht="12.75">
      <c r="A4361"/>
      <c r="B4361"/>
      <c r="C4361"/>
      <c r="D4361"/>
      <c r="E4361"/>
    </row>
    <row r="4362" spans="1:5" ht="12.75">
      <c r="A4362"/>
      <c r="B4362"/>
      <c r="C4362"/>
      <c r="D4362"/>
      <c r="E4362"/>
    </row>
    <row r="4363" spans="1:5" ht="12.75">
      <c r="A4363"/>
      <c r="B4363"/>
      <c r="C4363"/>
      <c r="D4363"/>
      <c r="E4363"/>
    </row>
    <row r="4364" spans="1:5" ht="12.75">
      <c r="A4364"/>
      <c r="B4364"/>
      <c r="C4364"/>
      <c r="D4364"/>
      <c r="E4364"/>
    </row>
    <row r="4365" spans="1:5" ht="12.75">
      <c r="A4365"/>
      <c r="B4365"/>
      <c r="C4365"/>
      <c r="D4365"/>
      <c r="E4365"/>
    </row>
    <row r="4366" spans="1:5" ht="12.75">
      <c r="A4366"/>
      <c r="B4366"/>
      <c r="C4366"/>
      <c r="D4366"/>
      <c r="E4366"/>
    </row>
    <row r="4367" spans="1:5" ht="12.75">
      <c r="A4367"/>
      <c r="B4367"/>
      <c r="C4367"/>
      <c r="D4367"/>
      <c r="E4367"/>
    </row>
    <row r="4368" spans="1:5" ht="12.75">
      <c r="A4368"/>
      <c r="B4368"/>
      <c r="C4368"/>
      <c r="D4368"/>
      <c r="E4368"/>
    </row>
    <row r="4369" spans="1:5" ht="12.75">
      <c r="A4369"/>
      <c r="B4369"/>
      <c r="C4369"/>
      <c r="D4369"/>
      <c r="E4369"/>
    </row>
    <row r="4370" spans="1:5" ht="12.75">
      <c r="A4370"/>
      <c r="B4370"/>
      <c r="C4370"/>
      <c r="D4370"/>
      <c r="E4370"/>
    </row>
    <row r="4371" spans="1:5" ht="12.75">
      <c r="A4371"/>
      <c r="B4371"/>
      <c r="C4371"/>
      <c r="D4371"/>
      <c r="E4371"/>
    </row>
    <row r="4372" spans="1:5" ht="12.75">
      <c r="A4372"/>
      <c r="B4372"/>
      <c r="C4372"/>
      <c r="D4372"/>
      <c r="E4372"/>
    </row>
    <row r="4373" spans="1:5" ht="12.75">
      <c r="A4373"/>
      <c r="B4373"/>
      <c r="C4373"/>
      <c r="D4373"/>
      <c r="E4373"/>
    </row>
    <row r="4374" spans="1:5" ht="12.75">
      <c r="A4374"/>
      <c r="B4374"/>
      <c r="C4374"/>
      <c r="D4374"/>
      <c r="E4374"/>
    </row>
    <row r="4375" spans="1:5" ht="12.75">
      <c r="A4375"/>
      <c r="B4375"/>
      <c r="C4375"/>
      <c r="D4375"/>
      <c r="E4375"/>
    </row>
    <row r="4376" spans="1:5" ht="12.75">
      <c r="A4376"/>
      <c r="B4376"/>
      <c r="C4376"/>
      <c r="D4376"/>
      <c r="E4376"/>
    </row>
    <row r="4377" spans="1:5" ht="12.75">
      <c r="A4377"/>
      <c r="B4377"/>
      <c r="C4377"/>
      <c r="D4377"/>
      <c r="E4377"/>
    </row>
    <row r="4378" spans="1:5" ht="12.75">
      <c r="A4378"/>
      <c r="B4378"/>
      <c r="C4378"/>
      <c r="D4378"/>
      <c r="E4378"/>
    </row>
    <row r="4379" spans="1:5" ht="12.75">
      <c r="A4379"/>
      <c r="B4379"/>
      <c r="C4379"/>
      <c r="D4379"/>
      <c r="E4379"/>
    </row>
    <row r="4380" spans="1:5" ht="12.75">
      <c r="A4380"/>
      <c r="B4380"/>
      <c r="C4380"/>
      <c r="D4380"/>
      <c r="E4380"/>
    </row>
    <row r="4381" spans="1:5" ht="12.75">
      <c r="A4381"/>
      <c r="B4381"/>
      <c r="C4381"/>
      <c r="D4381"/>
      <c r="E4381"/>
    </row>
    <row r="4382" spans="1:5" ht="12.75">
      <c r="A4382"/>
      <c r="B4382"/>
      <c r="C4382"/>
      <c r="D4382"/>
      <c r="E4382"/>
    </row>
    <row r="4383" spans="1:5" ht="12.75">
      <c r="A4383"/>
      <c r="B4383"/>
      <c r="C4383"/>
      <c r="D4383"/>
      <c r="E4383"/>
    </row>
    <row r="4384" spans="1:5" ht="12.75">
      <c r="A4384"/>
      <c r="B4384"/>
      <c r="C4384"/>
      <c r="D4384"/>
      <c r="E4384"/>
    </row>
    <row r="4385" spans="1:5" ht="12.75">
      <c r="A4385"/>
      <c r="B4385"/>
      <c r="C4385"/>
      <c r="D4385"/>
      <c r="E4385"/>
    </row>
    <row r="4386" spans="1:5" ht="12.75">
      <c r="A4386"/>
      <c r="B4386"/>
      <c r="C4386"/>
      <c r="D4386"/>
      <c r="E4386"/>
    </row>
    <row r="4387" spans="1:5" ht="12.75">
      <c r="A4387"/>
      <c r="B4387"/>
      <c r="C4387"/>
      <c r="D4387"/>
      <c r="E4387"/>
    </row>
    <row r="4388" spans="1:5" ht="12.75">
      <c r="A4388"/>
      <c r="B4388"/>
      <c r="C4388"/>
      <c r="D4388"/>
      <c r="E4388"/>
    </row>
    <row r="4389" spans="1:5" ht="12.75">
      <c r="A4389"/>
      <c r="B4389"/>
      <c r="C4389"/>
      <c r="D4389"/>
      <c r="E4389"/>
    </row>
    <row r="4390" spans="1:5" ht="12.75">
      <c r="A4390"/>
      <c r="B4390"/>
      <c r="C4390"/>
      <c r="D4390"/>
      <c r="E4390"/>
    </row>
    <row r="4391" spans="1:5" ht="12.75">
      <c r="A4391"/>
      <c r="B4391"/>
      <c r="C4391"/>
      <c r="D4391"/>
      <c r="E4391"/>
    </row>
    <row r="4392" spans="1:5" ht="12.75">
      <c r="A4392"/>
      <c r="B4392"/>
      <c r="C4392"/>
      <c r="D4392"/>
      <c r="E4392"/>
    </row>
    <row r="4393" spans="1:5" ht="12.75">
      <c r="A4393"/>
      <c r="B4393"/>
      <c r="C4393"/>
      <c r="D4393"/>
      <c r="E4393"/>
    </row>
    <row r="4394" spans="1:5" ht="12.75">
      <c r="A4394"/>
      <c r="B4394"/>
      <c r="C4394"/>
      <c r="D4394"/>
      <c r="E4394"/>
    </row>
    <row r="4395" spans="1:5" ht="12.75">
      <c r="A4395"/>
      <c r="B4395"/>
      <c r="C4395"/>
      <c r="D4395"/>
      <c r="E4395"/>
    </row>
    <row r="4396" spans="1:5" ht="12.75">
      <c r="A4396"/>
      <c r="B4396"/>
      <c r="C4396"/>
      <c r="D4396"/>
      <c r="E4396"/>
    </row>
    <row r="4397" spans="1:5" ht="12.75">
      <c r="A4397"/>
      <c r="B4397"/>
      <c r="C4397"/>
      <c r="D4397"/>
      <c r="E4397"/>
    </row>
    <row r="4398" spans="1:5" ht="12.75">
      <c r="A4398"/>
      <c r="B4398"/>
      <c r="C4398"/>
      <c r="D4398"/>
      <c r="E4398"/>
    </row>
    <row r="4399" spans="1:5" ht="12.75">
      <c r="A4399"/>
      <c r="B4399"/>
      <c r="C4399"/>
      <c r="D4399"/>
      <c r="E4399"/>
    </row>
    <row r="4400" spans="1:5" ht="12.75">
      <c r="A4400"/>
      <c r="B4400"/>
      <c r="C4400"/>
      <c r="D4400"/>
      <c r="E4400"/>
    </row>
    <row r="4401" spans="1:5" ht="12.75">
      <c r="A4401"/>
      <c r="B4401"/>
      <c r="C4401"/>
      <c r="D4401"/>
      <c r="E4401"/>
    </row>
    <row r="4402" spans="1:5" ht="12.75">
      <c r="A4402"/>
      <c r="B4402"/>
      <c r="C4402"/>
      <c r="D4402"/>
      <c r="E4402"/>
    </row>
    <row r="4403" spans="1:5" ht="12.75">
      <c r="A4403"/>
      <c r="B4403"/>
      <c r="C4403"/>
      <c r="D4403"/>
      <c r="E4403"/>
    </row>
    <row r="4404" spans="1:5" ht="12.75">
      <c r="A4404"/>
      <c r="B4404"/>
      <c r="C4404"/>
      <c r="D4404"/>
      <c r="E4404"/>
    </row>
    <row r="4405" spans="1:5" ht="12.75">
      <c r="A4405"/>
      <c r="B4405"/>
      <c r="C4405"/>
      <c r="D4405"/>
      <c r="E4405"/>
    </row>
    <row r="4406" spans="1:5" ht="12.75">
      <c r="A4406"/>
      <c r="B4406"/>
      <c r="C4406"/>
      <c r="D4406"/>
      <c r="E4406"/>
    </row>
    <row r="4407" spans="1:5" ht="12.75">
      <c r="A4407"/>
      <c r="B4407"/>
      <c r="C4407"/>
      <c r="D4407"/>
      <c r="E4407"/>
    </row>
    <row r="4408" spans="1:5" ht="12.75">
      <c r="A4408"/>
      <c r="B4408"/>
      <c r="C4408"/>
      <c r="D4408"/>
      <c r="E4408"/>
    </row>
    <row r="4409" spans="1:5" ht="12.75">
      <c r="A4409"/>
      <c r="B4409"/>
      <c r="C4409"/>
      <c r="D4409"/>
      <c r="E4409"/>
    </row>
    <row r="4410" spans="1:5" ht="12.75">
      <c r="A4410"/>
      <c r="B4410"/>
      <c r="C4410"/>
      <c r="D4410"/>
      <c r="E4410"/>
    </row>
    <row r="4411" spans="1:5" ht="12.75">
      <c r="A4411"/>
      <c r="B4411"/>
      <c r="C4411"/>
      <c r="D4411"/>
      <c r="E4411"/>
    </row>
    <row r="4412" spans="1:5" ht="12.75">
      <c r="A4412"/>
      <c r="B4412"/>
      <c r="C4412"/>
      <c r="D4412"/>
      <c r="E4412"/>
    </row>
    <row r="4413" spans="1:5" ht="12.75">
      <c r="A4413"/>
      <c r="B4413"/>
      <c r="C4413"/>
      <c r="D4413"/>
      <c r="E4413"/>
    </row>
    <row r="4414" spans="1:5" ht="12.75">
      <c r="A4414"/>
      <c r="B4414"/>
      <c r="C4414"/>
      <c r="D4414"/>
      <c r="E4414"/>
    </row>
    <row r="4415" spans="1:5" ht="12.75">
      <c r="A4415"/>
      <c r="B4415"/>
      <c r="C4415"/>
      <c r="D4415"/>
      <c r="E4415"/>
    </row>
    <row r="4416" spans="1:5" ht="12.75">
      <c r="A4416"/>
      <c r="B4416"/>
      <c r="C4416"/>
      <c r="D4416"/>
      <c r="E4416"/>
    </row>
    <row r="4417" spans="1:5" ht="12.75">
      <c r="A4417"/>
      <c r="B4417"/>
      <c r="C4417"/>
      <c r="D4417"/>
      <c r="E4417"/>
    </row>
    <row r="4418" spans="1:5" ht="12.75">
      <c r="A4418"/>
      <c r="B4418"/>
      <c r="C4418"/>
      <c r="D4418"/>
      <c r="E4418"/>
    </row>
    <row r="4419" spans="1:5" ht="12.75">
      <c r="A4419"/>
      <c r="B4419"/>
      <c r="C4419"/>
      <c r="D4419"/>
      <c r="E4419"/>
    </row>
    <row r="4420" spans="1:5" ht="12.75">
      <c r="A4420"/>
      <c r="B4420"/>
      <c r="C4420"/>
      <c r="D4420"/>
      <c r="E4420"/>
    </row>
    <row r="4421" spans="1:5" ht="12.75">
      <c r="A4421"/>
      <c r="B4421"/>
      <c r="C4421"/>
      <c r="D4421"/>
      <c r="E4421"/>
    </row>
    <row r="4422" spans="1:5" ht="12.75">
      <c r="A4422"/>
      <c r="B4422"/>
      <c r="C4422"/>
      <c r="D4422"/>
      <c r="E4422"/>
    </row>
    <row r="4423" spans="1:5" ht="12.75">
      <c r="A4423"/>
      <c r="B4423"/>
      <c r="C4423"/>
      <c r="D4423"/>
      <c r="E4423"/>
    </row>
    <row r="4424" spans="1:5" ht="12.75">
      <c r="A4424"/>
      <c r="B4424"/>
      <c r="C4424"/>
      <c r="D4424"/>
      <c r="E4424"/>
    </row>
    <row r="4425" spans="1:5" ht="12.75">
      <c r="A4425"/>
      <c r="B4425"/>
      <c r="C4425"/>
      <c r="D4425"/>
      <c r="E4425"/>
    </row>
    <row r="4426" spans="1:5" ht="12.75">
      <c r="A4426"/>
      <c r="B4426"/>
      <c r="C4426"/>
      <c r="D4426"/>
      <c r="E4426"/>
    </row>
    <row r="4427" spans="1:5" ht="12.75">
      <c r="A4427"/>
      <c r="B4427"/>
      <c r="C4427"/>
      <c r="D4427"/>
      <c r="E4427"/>
    </row>
    <row r="4428" spans="1:5" ht="12.75">
      <c r="A4428"/>
      <c r="B4428"/>
      <c r="C4428"/>
      <c r="D4428"/>
      <c r="E4428"/>
    </row>
    <row r="4429" spans="1:5" ht="12.75">
      <c r="A4429"/>
      <c r="B4429"/>
      <c r="C4429"/>
      <c r="D4429"/>
      <c r="E4429"/>
    </row>
    <row r="4430" spans="1:5" ht="12.75">
      <c r="A4430"/>
      <c r="B4430"/>
      <c r="C4430"/>
      <c r="D4430"/>
      <c r="E4430"/>
    </row>
    <row r="4431" spans="1:5" ht="12.75">
      <c r="A4431"/>
      <c r="B4431"/>
      <c r="C4431"/>
      <c r="D4431"/>
      <c r="E4431"/>
    </row>
    <row r="4432" spans="1:5" ht="12.75">
      <c r="A4432"/>
      <c r="B4432"/>
      <c r="C4432"/>
      <c r="D4432"/>
      <c r="E4432"/>
    </row>
    <row r="4433" spans="1:5" ht="12.75">
      <c r="A4433"/>
      <c r="B4433"/>
      <c r="C4433"/>
      <c r="D4433"/>
      <c r="E4433"/>
    </row>
    <row r="4434" spans="1:5" ht="12.75">
      <c r="A4434"/>
      <c r="B4434"/>
      <c r="C4434"/>
      <c r="D4434"/>
      <c r="E4434"/>
    </row>
    <row r="4435" spans="1:5" ht="12.75">
      <c r="A4435"/>
      <c r="B4435"/>
      <c r="C4435"/>
      <c r="D4435"/>
      <c r="E4435"/>
    </row>
    <row r="4436" spans="1:5" ht="12.75">
      <c r="A4436"/>
      <c r="B4436"/>
      <c r="C4436"/>
      <c r="D4436"/>
      <c r="E4436"/>
    </row>
    <row r="4437" spans="1:5" ht="12.75">
      <c r="A4437"/>
      <c r="B4437"/>
      <c r="C4437"/>
      <c r="D4437"/>
      <c r="E4437"/>
    </row>
    <row r="4438" spans="1:5" ht="12.75">
      <c r="A4438"/>
      <c r="B4438"/>
      <c r="C4438"/>
      <c r="D4438"/>
      <c r="E4438"/>
    </row>
    <row r="4439" spans="1:5" ht="12.75">
      <c r="A4439"/>
      <c r="B4439"/>
      <c r="C4439"/>
      <c r="D4439"/>
      <c r="E4439"/>
    </row>
    <row r="4440" spans="1:5" ht="12.75">
      <c r="A4440"/>
      <c r="B4440"/>
      <c r="C4440"/>
      <c r="D4440"/>
      <c r="E4440"/>
    </row>
    <row r="4441" spans="1:5" ht="12.75">
      <c r="A4441"/>
      <c r="B4441"/>
      <c r="C4441"/>
      <c r="D4441"/>
      <c r="E4441"/>
    </row>
    <row r="4442" spans="1:5" ht="12.75">
      <c r="A4442"/>
      <c r="B4442"/>
      <c r="C4442"/>
      <c r="D4442"/>
      <c r="E4442"/>
    </row>
    <row r="4443" spans="1:5" ht="12.75">
      <c r="A4443"/>
      <c r="B4443"/>
      <c r="C4443"/>
      <c r="D4443"/>
      <c r="E4443"/>
    </row>
    <row r="4444" spans="1:5" ht="12.75">
      <c r="A4444"/>
      <c r="B4444"/>
      <c r="C4444"/>
      <c r="D4444"/>
      <c r="E4444"/>
    </row>
    <row r="4445" spans="1:5" ht="12.75">
      <c r="A4445"/>
      <c r="B4445"/>
      <c r="C4445"/>
      <c r="D4445"/>
      <c r="E4445"/>
    </row>
    <row r="4446" spans="1:5" ht="12.75">
      <c r="A4446"/>
      <c r="B4446"/>
      <c r="C4446"/>
      <c r="D4446"/>
      <c r="E4446"/>
    </row>
    <row r="4447" spans="1:5" ht="12.75">
      <c r="A4447"/>
      <c r="B4447"/>
      <c r="C4447"/>
      <c r="D4447"/>
      <c r="E4447"/>
    </row>
    <row r="4448" spans="1:5" ht="12.75">
      <c r="A4448"/>
      <c r="B4448"/>
      <c r="C4448"/>
      <c r="D4448"/>
      <c r="E4448"/>
    </row>
    <row r="4449" spans="1:5" ht="12.75">
      <c r="A4449"/>
      <c r="B4449"/>
      <c r="C4449"/>
      <c r="D4449"/>
      <c r="E4449"/>
    </row>
    <row r="4450" spans="1:5" ht="12.75">
      <c r="A4450"/>
      <c r="B4450"/>
      <c r="C4450"/>
      <c r="D4450"/>
      <c r="E4450"/>
    </row>
    <row r="4451" spans="1:5" ht="12.75">
      <c r="A4451"/>
      <c r="B4451"/>
      <c r="C4451"/>
      <c r="D4451"/>
      <c r="E4451"/>
    </row>
    <row r="4452" spans="1:5" ht="12.75">
      <c r="A4452"/>
      <c r="B4452"/>
      <c r="C4452"/>
      <c r="D4452"/>
      <c r="E4452"/>
    </row>
    <row r="4453" spans="1:5" ht="12.75">
      <c r="A4453"/>
      <c r="B4453"/>
      <c r="C4453"/>
      <c r="D4453"/>
      <c r="E4453"/>
    </row>
    <row r="4454" spans="1:5" ht="12.75">
      <c r="A4454"/>
      <c r="B4454"/>
      <c r="C4454"/>
      <c r="D4454"/>
      <c r="E4454"/>
    </row>
    <row r="4455" spans="1:5" ht="12.75">
      <c r="A4455"/>
      <c r="B4455"/>
      <c r="C4455"/>
      <c r="D4455"/>
      <c r="E4455"/>
    </row>
    <row r="4456" spans="1:5" ht="12.75">
      <c r="A4456"/>
      <c r="B4456"/>
      <c r="C4456"/>
      <c r="D4456"/>
      <c r="E4456"/>
    </row>
    <row r="4457" spans="1:5" ht="12.75">
      <c r="A4457"/>
      <c r="B4457"/>
      <c r="C4457"/>
      <c r="D4457"/>
      <c r="E4457"/>
    </row>
    <row r="4458" spans="1:5" ht="12.75">
      <c r="A4458"/>
      <c r="B4458"/>
      <c r="C4458"/>
      <c r="D4458"/>
      <c r="E4458"/>
    </row>
    <row r="4459" spans="1:5" ht="12.75">
      <c r="A4459"/>
      <c r="B4459"/>
      <c r="C4459"/>
      <c r="D4459"/>
      <c r="E4459"/>
    </row>
    <row r="4460" spans="1:5" ht="12.75">
      <c r="A4460"/>
      <c r="B4460"/>
      <c r="C4460"/>
      <c r="D4460"/>
      <c r="E4460"/>
    </row>
    <row r="4461" spans="1:5" ht="12.75">
      <c r="A4461"/>
      <c r="B4461"/>
      <c r="C4461"/>
      <c r="D4461"/>
      <c r="E4461"/>
    </row>
    <row r="4462" spans="1:5" ht="12.75">
      <c r="A4462"/>
      <c r="B4462"/>
      <c r="C4462"/>
      <c r="D4462"/>
      <c r="E4462"/>
    </row>
    <row r="4463" spans="1:5" ht="12.75">
      <c r="A4463"/>
      <c r="B4463"/>
      <c r="C4463"/>
      <c r="D4463"/>
      <c r="E4463"/>
    </row>
    <row r="4464" spans="1:5" ht="12.75">
      <c r="A4464"/>
      <c r="B4464"/>
      <c r="C4464"/>
      <c r="D4464"/>
      <c r="E4464"/>
    </row>
    <row r="4465" spans="1:5" ht="12.75">
      <c r="A4465"/>
      <c r="B4465"/>
      <c r="C4465"/>
      <c r="D4465"/>
      <c r="E4465"/>
    </row>
    <row r="4466" spans="1:5" ht="12.75">
      <c r="A4466"/>
      <c r="B4466"/>
      <c r="C4466"/>
      <c r="D4466"/>
      <c r="E4466"/>
    </row>
    <row r="4467" spans="1:5" ht="12.75">
      <c r="A4467"/>
      <c r="B4467"/>
      <c r="C4467"/>
      <c r="D4467"/>
      <c r="E4467"/>
    </row>
    <row r="4468" spans="1:5" ht="12.75">
      <c r="A4468"/>
      <c r="B4468"/>
      <c r="C4468"/>
      <c r="D4468"/>
      <c r="E4468"/>
    </row>
    <row r="4469" spans="1:5" ht="12.75">
      <c r="A4469"/>
      <c r="B4469"/>
      <c r="C4469"/>
      <c r="D4469"/>
      <c r="E4469"/>
    </row>
    <row r="4470" spans="1:5" ht="12.75">
      <c r="A4470"/>
      <c r="B4470"/>
      <c r="C4470"/>
      <c r="D4470"/>
      <c r="E4470"/>
    </row>
    <row r="4471" spans="1:5" ht="12.75">
      <c r="A4471"/>
      <c r="B4471"/>
      <c r="C4471"/>
      <c r="D4471"/>
      <c r="E4471"/>
    </row>
    <row r="4472" spans="1:5" ht="12.75">
      <c r="A4472"/>
      <c r="B4472"/>
      <c r="C4472"/>
      <c r="D4472"/>
      <c r="E4472"/>
    </row>
    <row r="4473" spans="1:5" ht="12.75">
      <c r="A4473"/>
      <c r="B4473"/>
      <c r="C4473"/>
      <c r="D4473"/>
      <c r="E4473"/>
    </row>
    <row r="4474" spans="1:5" ht="12.75">
      <c r="A4474"/>
      <c r="B4474"/>
      <c r="C4474"/>
      <c r="D4474"/>
      <c r="E4474"/>
    </row>
    <row r="4475" spans="1:5" ht="12.75">
      <c r="A4475"/>
      <c r="B4475"/>
      <c r="C4475"/>
      <c r="D4475"/>
      <c r="E4475"/>
    </row>
    <row r="4476" spans="1:5" ht="12.75">
      <c r="A4476"/>
      <c r="B4476"/>
      <c r="C4476"/>
      <c r="D4476"/>
      <c r="E4476"/>
    </row>
    <row r="4477" spans="1:5" ht="12.75">
      <c r="A4477"/>
      <c r="B4477"/>
      <c r="C4477"/>
      <c r="D4477"/>
      <c r="E4477"/>
    </row>
    <row r="4478" spans="1:5" ht="12.75">
      <c r="A4478"/>
      <c r="B4478"/>
      <c r="C4478"/>
      <c r="D4478"/>
      <c r="E4478"/>
    </row>
    <row r="4479" spans="1:5" ht="12.75">
      <c r="A4479"/>
      <c r="B4479"/>
      <c r="C4479"/>
      <c r="D4479"/>
      <c r="E4479"/>
    </row>
    <row r="4480" spans="1:5" ht="12.75">
      <c r="A4480"/>
      <c r="B4480"/>
      <c r="C4480"/>
      <c r="D4480"/>
      <c r="E4480"/>
    </row>
    <row r="4481" spans="1:5" ht="12.75">
      <c r="A4481"/>
      <c r="B4481"/>
      <c r="C4481"/>
      <c r="D4481"/>
      <c r="E4481"/>
    </row>
    <row r="4482" spans="1:5" ht="12.75">
      <c r="A4482"/>
      <c r="B4482"/>
      <c r="C4482"/>
      <c r="D4482"/>
      <c r="E4482"/>
    </row>
    <row r="4483" spans="1:5" ht="12.75">
      <c r="A4483"/>
      <c r="B4483"/>
      <c r="C4483"/>
      <c r="D4483"/>
      <c r="E4483"/>
    </row>
    <row r="4484" spans="1:5" ht="12.75">
      <c r="A4484"/>
      <c r="B4484"/>
      <c r="C4484"/>
      <c r="D4484"/>
      <c r="E4484"/>
    </row>
    <row r="4485" spans="1:5" ht="12.75">
      <c r="A4485"/>
      <c r="B4485"/>
      <c r="C4485"/>
      <c r="D4485"/>
      <c r="E4485"/>
    </row>
    <row r="4486" spans="1:5" ht="12.75">
      <c r="A4486"/>
      <c r="B4486"/>
      <c r="C4486"/>
      <c r="D4486"/>
      <c r="E4486"/>
    </row>
    <row r="4487" spans="1:5" ht="12.75">
      <c r="A4487"/>
      <c r="B4487"/>
      <c r="C4487"/>
      <c r="D4487"/>
      <c r="E4487"/>
    </row>
    <row r="4488" spans="1:5" ht="12.75">
      <c r="A4488"/>
      <c r="B4488"/>
      <c r="C4488"/>
      <c r="D4488"/>
      <c r="E4488"/>
    </row>
    <row r="4489" spans="1:5" ht="12.75">
      <c r="A4489"/>
      <c r="B4489"/>
      <c r="C4489"/>
      <c r="D4489"/>
      <c r="E4489"/>
    </row>
    <row r="4490" spans="1:5" ht="12.75">
      <c r="A4490"/>
      <c r="B4490"/>
      <c r="C4490"/>
      <c r="D4490"/>
      <c r="E4490"/>
    </row>
    <row r="4491" spans="1:5" ht="12.75">
      <c r="A4491"/>
      <c r="B4491"/>
      <c r="C4491"/>
      <c r="D4491"/>
      <c r="E4491"/>
    </row>
    <row r="4492" spans="1:5" ht="12.75">
      <c r="A4492"/>
      <c r="B4492"/>
      <c r="C4492"/>
      <c r="D4492"/>
      <c r="E4492"/>
    </row>
    <row r="4493" spans="1:5" ht="12.75">
      <c r="A4493"/>
      <c r="B4493"/>
      <c r="C4493"/>
      <c r="D4493"/>
      <c r="E4493"/>
    </row>
    <row r="4494" spans="1:5" ht="12.75">
      <c r="A4494"/>
      <c r="B4494"/>
      <c r="C4494"/>
      <c r="D4494"/>
      <c r="E4494"/>
    </row>
    <row r="4495" spans="1:5" ht="12.75">
      <c r="A4495"/>
      <c r="B4495"/>
      <c r="C4495"/>
      <c r="D4495"/>
      <c r="E4495"/>
    </row>
    <row r="4496" spans="1:5" ht="12.75">
      <c r="A4496"/>
      <c r="B4496"/>
      <c r="C4496"/>
      <c r="D4496"/>
      <c r="E4496"/>
    </row>
    <row r="4497" spans="1:5" ht="12.75">
      <c r="A4497"/>
      <c r="B4497"/>
      <c r="C4497"/>
      <c r="D4497"/>
      <c r="E4497"/>
    </row>
    <row r="4498" spans="1:5" ht="12.75">
      <c r="A4498"/>
      <c r="B4498"/>
      <c r="C4498"/>
      <c r="D4498"/>
      <c r="E4498"/>
    </row>
    <row r="4499" spans="1:5" ht="12.75">
      <c r="A4499"/>
      <c r="B4499"/>
      <c r="C4499"/>
      <c r="D4499"/>
      <c r="E4499"/>
    </row>
    <row r="4500" spans="1:5" ht="12.75">
      <c r="A4500"/>
      <c r="B4500"/>
      <c r="C4500"/>
      <c r="D4500"/>
      <c r="E4500"/>
    </row>
    <row r="4501" spans="1:5" ht="12.75">
      <c r="A4501"/>
      <c r="B4501"/>
      <c r="C4501"/>
      <c r="D4501"/>
      <c r="E4501"/>
    </row>
    <row r="4502" spans="1:5" ht="12.75">
      <c r="A4502"/>
      <c r="B4502"/>
      <c r="C4502"/>
      <c r="D4502"/>
      <c r="E4502"/>
    </row>
    <row r="4503" spans="1:5" ht="12.75">
      <c r="A4503"/>
      <c r="B4503"/>
      <c r="C4503"/>
      <c r="D4503"/>
      <c r="E4503"/>
    </row>
    <row r="4504" spans="1:5" ht="12.75">
      <c r="A4504"/>
      <c r="B4504"/>
      <c r="C4504"/>
      <c r="D4504"/>
      <c r="E4504"/>
    </row>
  </sheetData>
  <autoFilter ref="A1:B201">
    <sortState ref="A2:B225">
      <sortCondition ref="A1"/>
    </sortState>
  </autoFilter>
  <conditionalFormatting sqref="C1:C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FilterText xmlns="109b4b77-9f2e-4569-b416-955c4d4ccd89">תקציבים עירוניים</FilterText>
    <PublishingExpirationDate xmlns="http://schemas.microsoft.com/sharepoint/v3" xsi:nil="true"/>
    <PublishingStartDate xmlns="http://schemas.microsoft.com/sharepoint/v3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522F5D2CB4CD6846BF855CD6C9EC06A7" ma:contentTypeVersion="8" ma:contentTypeDescription="צור מסמך חדש." ma:contentTypeScope="" ma:versionID="d758ab9ba63bc7607c59b3922adadefe">
  <xsd:schema xmlns:xsd="http://www.w3.org/2001/XMLSchema" xmlns:p="http://schemas.microsoft.com/office/2006/metadata/properties" xmlns:ns1="http://schemas.microsoft.com/sharepoint/v3" xmlns:ns2="109b4b77-9f2e-4569-b416-955c4d4ccd89" targetNamespace="http://schemas.microsoft.com/office/2006/metadata/properties" ma:root="true" ma:fieldsID="ca756861a18c60e4b801d9ec66191bec" ns1:_="" ns2:_="">
    <xsd:import namespace="http://schemas.microsoft.com/sharepoint/v3"/>
    <xsd:import namespace="109b4b77-9f2e-4569-b416-955c4d4ccd89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FilterText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109b4b77-9f2e-4569-b416-955c4d4ccd89" elementFormDefault="qualified">
    <xsd:import namespace="http://schemas.microsoft.com/office/2006/documentManagement/types"/>
    <xsd:element name="FilterText" ma:index="10" nillable="true" ma:displayName="סינון חופשי" ma:internalName="FilterText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 ma:index="11" ma:displayName="מילות מפתח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5F4D6157-57A9-4F36-AEB0-DAB7543C6E0E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6E021677-A42D-4D12-9D29-6F233BEA38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A0E240-FF8D-4B39-8A57-5E38D55E6992}">
  <ds:schemaRefs>
    <ds:schemaRef ds:uri="http://schemas.microsoft.com/office/2006/metadata/properties"/>
    <ds:schemaRef ds:uri="109b4b77-9f2e-4569-b416-955c4d4ccd89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2DD2175A-B998-4E9E-8442-9CBACF6612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09b4b77-9f2e-4569-b416-955c4d4ccd89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תקציב 2014</vt:lpstr>
      <vt:lpstr>Sheet1</vt:lpstr>
      <vt:lpstr>_tak2014</vt:lpstr>
      <vt:lpstr>'תקציב 2014'!Print_Titles</vt:lpstr>
      <vt:lpstr>אגפי2014</vt:lpstr>
      <vt:lpstr>הדפסת</vt:lpstr>
      <vt:lpstr>'תקציב 2014'!מאזן2013</vt:lpstr>
      <vt:lpstr>'תקציב 2014'!ת2012</vt:lpstr>
      <vt:lpstr>'תקציב 2014'!תקציב</vt:lpstr>
      <vt:lpstr>'תקציב 2014'!תקציב2011</vt:lpstr>
      <vt:lpstr>'תקציב 2014'!תקציב2012</vt:lpstr>
      <vt:lpstr>תקציב2014</vt:lpstr>
    </vt:vector>
  </TitlesOfParts>
  <Company>municipality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תקציב העירייה לשנת 2014</dc:title>
  <dc:creator>amir</dc:creator>
  <cp:keywords>2014</cp:keywords>
  <cp:lastModifiedBy>Yogev Sharvit</cp:lastModifiedBy>
  <cp:lastPrinted>2013-12-23T07:12:33Z</cp:lastPrinted>
  <dcterms:created xsi:type="dcterms:W3CDTF">2010-09-06T07:29:13Z</dcterms:created>
  <dcterms:modified xsi:type="dcterms:W3CDTF">2014-12-15T12:53:00Z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1488793224</vt:i4>
  </property>
  <property fmtid="{D5CDD505-2E9C-101B-9397-08002B2CF9AE}" pid="3" name="_NewReviewCycle">
    <vt:lpwstr/>
  </property>
  <property fmtid="{D5CDD505-2E9C-101B-9397-08002B2CF9AE}" pid="4" name="_EmailSubject">
    <vt:lpwstr>תקציב עם נוסחאות </vt:lpwstr>
  </property>
  <property fmtid="{D5CDD505-2E9C-101B-9397-08002B2CF9AE}" pid="5" name="_AuthorEmail">
    <vt:lpwstr>takziv@raanana.muni.il</vt:lpwstr>
  </property>
  <property fmtid="{D5CDD505-2E9C-101B-9397-08002B2CF9AE}" pid="6" name="_AuthorEmailDisplayName">
    <vt:lpwstr>אנה לרנר</vt:lpwstr>
  </property>
  <property fmtid="{D5CDD505-2E9C-101B-9397-08002B2CF9AE}" pid="7" name="ContentType">
    <vt:lpwstr>מסמך</vt:lpwstr>
  </property>
  <property fmtid="{D5CDD505-2E9C-101B-9397-08002B2CF9AE}" pid="8" name="_ReviewingToolsShownOnce">
    <vt:lpwstr/>
  </property>
</Properties>
</file>