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cvmqc-my.sharepoint.com/personal/e_afanid_etu_cvm_qc_ca/Documents/outils-gestion/"/>
    </mc:Choice>
  </mc:AlternateContent>
  <xr:revisionPtr revIDLastSave="730" documentId="8_{D7BA958E-83DD-4D35-96E5-51DA106B26F2}" xr6:coauthVersionLast="47" xr6:coauthVersionMax="47" xr10:uidLastSave="{B7C6D9EE-F0C6-46A0-A60C-5C45AF14E084}"/>
  <bookViews>
    <workbookView xWindow="-120" yWindow="-120" windowWidth="38640" windowHeight="21240" activeTab="3" xr2:uid="{F34C210F-037B-45C2-B682-A42FD284E527}"/>
  </bookViews>
  <sheets>
    <sheet name="Fonctions mathématiques" sheetId="1" r:id="rId1"/>
    <sheet name="Fn mathematiques" sheetId="4" r:id="rId2"/>
    <sheet name="Fonctions trigonométriques" sheetId="2" r:id="rId3"/>
    <sheet name="Fn trigo" sheetId="5" r:id="rId4"/>
    <sheet name="Objectifs" sheetId="3" r:id="rId5"/>
  </sheets>
  <definedNames>
    <definedName name="Absolue">'Fn mathematiques'!$R$23:$R$124</definedName>
    <definedName name="cosinus">'Fn trigo'!$Q$17:$Q$118</definedName>
    <definedName name="Exp">'Fn mathematiques'!$Z$23:$Z$124</definedName>
    <definedName name="Lineaire">'Fn mathematiques'!$T$23:$T$124</definedName>
    <definedName name="Loga">'Fn mathematiques'!$AB$23:$AB$124</definedName>
    <definedName name="PolDeg2">'Fn mathematiques'!$V$23:$V$124</definedName>
    <definedName name="PolDeg3">'Fn mathematiques'!$X$23:$X$124</definedName>
    <definedName name="sinus">'Fn trigo'!$R$17:$R$118</definedName>
    <definedName name="tangente">'Fn trigo'!$S$17:$S$118</definedName>
    <definedName name="variable">'Fn trigo'!$P$17:$P$118</definedName>
    <definedName name="X">'Fn mathematiques'!$P$23:$P$124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8" i="5" l="1"/>
  <c r="R18" i="5"/>
  <c r="Q18" i="5"/>
  <c r="P19" i="5"/>
  <c r="S19" i="5" s="1"/>
  <c r="P24" i="4"/>
  <c r="P25" i="4" s="1"/>
  <c r="P26" i="4" s="1"/>
  <c r="P27" i="4" s="1"/>
  <c r="P28" i="4" s="1"/>
  <c r="P29" i="4" s="1"/>
  <c r="P30" i="4" s="1"/>
  <c r="P31" i="4" s="1"/>
  <c r="P32" i="4" s="1"/>
  <c r="P33" i="4" s="1"/>
  <c r="P34" i="4" s="1"/>
  <c r="P35" i="4" s="1"/>
  <c r="P36" i="4" s="1"/>
  <c r="P37" i="4" s="1"/>
  <c r="P38" i="4" s="1"/>
  <c r="P39" i="4" s="1"/>
  <c r="P40" i="4" s="1"/>
  <c r="P41" i="4" s="1"/>
  <c r="P42" i="4" s="1"/>
  <c r="P43" i="4" s="1"/>
  <c r="P44" i="4" s="1"/>
  <c r="P45" i="4" s="1"/>
  <c r="P46" i="4" s="1"/>
  <c r="P47" i="4" s="1"/>
  <c r="P48" i="4" s="1"/>
  <c r="P49" i="4" s="1"/>
  <c r="P50" i="4" s="1"/>
  <c r="P51" i="4" s="1"/>
  <c r="P52" i="4" s="1"/>
  <c r="P53" i="4" s="1"/>
  <c r="P54" i="4" s="1"/>
  <c r="P55" i="4" s="1"/>
  <c r="P56" i="4" s="1"/>
  <c r="P57" i="4" s="1"/>
  <c r="P58" i="4" s="1"/>
  <c r="P59" i="4" s="1"/>
  <c r="P60" i="4" s="1"/>
  <c r="P61" i="4" s="1"/>
  <c r="P62" i="4" s="1"/>
  <c r="P63" i="4" s="1"/>
  <c r="P64" i="4" s="1"/>
  <c r="P65" i="4" s="1"/>
  <c r="P66" i="4" s="1"/>
  <c r="P67" i="4" s="1"/>
  <c r="P68" i="4" s="1"/>
  <c r="P69" i="4" s="1"/>
  <c r="P70" i="4" s="1"/>
  <c r="P71" i="4" s="1"/>
  <c r="P72" i="4" s="1"/>
  <c r="P73" i="4" s="1"/>
  <c r="P74" i="4" s="1"/>
  <c r="P75" i="4" s="1"/>
  <c r="P76" i="4" s="1"/>
  <c r="P77" i="4" s="1"/>
  <c r="P78" i="4" s="1"/>
  <c r="P79" i="4" s="1"/>
  <c r="P80" i="4" s="1"/>
  <c r="P81" i="4" s="1"/>
  <c r="P82" i="4" s="1"/>
  <c r="P83" i="4" s="1"/>
  <c r="P84" i="4" s="1"/>
  <c r="P85" i="4" s="1"/>
  <c r="P86" i="4" s="1"/>
  <c r="P87" i="4" s="1"/>
  <c r="P88" i="4" s="1"/>
  <c r="P89" i="4" s="1"/>
  <c r="P90" i="4" s="1"/>
  <c r="P91" i="4" s="1"/>
  <c r="P92" i="4" s="1"/>
  <c r="P93" i="4" s="1"/>
  <c r="P94" i="4" s="1"/>
  <c r="P95" i="4" s="1"/>
  <c r="P96" i="4" s="1"/>
  <c r="P97" i="4" s="1"/>
  <c r="P98" i="4" s="1"/>
  <c r="P99" i="4" s="1"/>
  <c r="P100" i="4" s="1"/>
  <c r="P101" i="4" s="1"/>
  <c r="P102" i="4" s="1"/>
  <c r="P103" i="4" s="1"/>
  <c r="P104" i="4" s="1"/>
  <c r="P105" i="4" s="1"/>
  <c r="P106" i="4" s="1"/>
  <c r="P107" i="4" s="1"/>
  <c r="P108" i="4" s="1"/>
  <c r="P109" i="4" s="1"/>
  <c r="P110" i="4" s="1"/>
  <c r="P111" i="4" s="1"/>
  <c r="P112" i="4" s="1"/>
  <c r="P113" i="4" s="1"/>
  <c r="P114" i="4" s="1"/>
  <c r="P115" i="4" s="1"/>
  <c r="P116" i="4" s="1"/>
  <c r="P117" i="4" s="1"/>
  <c r="P118" i="4" s="1"/>
  <c r="P119" i="4" s="1"/>
  <c r="P120" i="4" s="1"/>
  <c r="P121" i="4" s="1"/>
  <c r="P122" i="4" s="1"/>
  <c r="P123" i="4" s="1"/>
  <c r="P124" i="4" s="1"/>
  <c r="P18" i="5"/>
  <c r="R19" i="5" l="1"/>
  <c r="P20" i="5"/>
  <c r="Q19" i="5"/>
  <c r="Z24" i="4"/>
  <c r="Q20" i="5" l="1"/>
  <c r="S20" i="5"/>
  <c r="P21" i="5"/>
  <c r="R20" i="5"/>
  <c r="R24" i="4"/>
  <c r="X24" i="4"/>
  <c r="T24" i="4"/>
  <c r="V24" i="4"/>
  <c r="AB24" i="4"/>
  <c r="X25" i="4"/>
  <c r="T25" i="4"/>
  <c r="Z26" i="4"/>
  <c r="V25" i="4"/>
  <c r="R25" i="4"/>
  <c r="P22" i="5" l="1"/>
  <c r="S21" i="5"/>
  <c r="Q21" i="5"/>
  <c r="R21" i="5"/>
  <c r="AB25" i="4"/>
  <c r="Z25" i="4"/>
  <c r="Z27" i="4"/>
  <c r="AB26" i="4"/>
  <c r="R26" i="4"/>
  <c r="V26" i="4"/>
  <c r="T26" i="4"/>
  <c r="X26" i="4"/>
  <c r="P23" i="5" l="1"/>
  <c r="Q22" i="5"/>
  <c r="S22" i="5"/>
  <c r="R22" i="5"/>
  <c r="Z28" i="4"/>
  <c r="X27" i="4"/>
  <c r="AB27" i="4"/>
  <c r="R27" i="4"/>
  <c r="V27" i="4"/>
  <c r="T27" i="4"/>
  <c r="P24" i="5" l="1"/>
  <c r="Q23" i="5"/>
  <c r="S23" i="5"/>
  <c r="R23" i="5"/>
  <c r="Z29" i="4"/>
  <c r="X28" i="4"/>
  <c r="AB28" i="4"/>
  <c r="R28" i="4"/>
  <c r="T28" i="4"/>
  <c r="V28" i="4"/>
  <c r="P25" i="5" l="1"/>
  <c r="R24" i="5"/>
  <c r="Q24" i="5"/>
  <c r="S24" i="5"/>
  <c r="Z30" i="4"/>
  <c r="T29" i="4"/>
  <c r="X29" i="4"/>
  <c r="AB29" i="4"/>
  <c r="R29" i="4"/>
  <c r="V29" i="4"/>
  <c r="P26" i="5" l="1"/>
  <c r="Q25" i="5"/>
  <c r="S25" i="5"/>
  <c r="R25" i="5"/>
  <c r="Z31" i="4"/>
  <c r="T30" i="4"/>
  <c r="X30" i="4"/>
  <c r="AB30" i="4"/>
  <c r="R30" i="4"/>
  <c r="V30" i="4"/>
  <c r="P27" i="5" l="1"/>
  <c r="R26" i="5"/>
  <c r="Q26" i="5"/>
  <c r="S26" i="5"/>
  <c r="Z32" i="4"/>
  <c r="T31" i="4"/>
  <c r="X31" i="4"/>
  <c r="AB31" i="4"/>
  <c r="R31" i="4"/>
  <c r="V31" i="4"/>
  <c r="P28" i="5" l="1"/>
  <c r="R27" i="5"/>
  <c r="Q27" i="5"/>
  <c r="S27" i="5"/>
  <c r="Z33" i="4"/>
  <c r="T32" i="4"/>
  <c r="X32" i="4"/>
  <c r="AB32" i="4"/>
  <c r="R32" i="4"/>
  <c r="V32" i="4"/>
  <c r="P29" i="5" l="1"/>
  <c r="R28" i="5"/>
  <c r="Q28" i="5"/>
  <c r="S28" i="5"/>
  <c r="Z34" i="4"/>
  <c r="T33" i="4"/>
  <c r="V33" i="4"/>
  <c r="X33" i="4"/>
  <c r="AB33" i="4"/>
  <c r="R33" i="4"/>
  <c r="P30" i="5" l="1"/>
  <c r="R29" i="5"/>
  <c r="S29" i="5"/>
  <c r="Q29" i="5"/>
  <c r="Z35" i="4"/>
  <c r="V34" i="4"/>
  <c r="T34" i="4"/>
  <c r="X34" i="4"/>
  <c r="AB34" i="4"/>
  <c r="R34" i="4"/>
  <c r="P31" i="5" l="1"/>
  <c r="S30" i="5"/>
  <c r="R30" i="5"/>
  <c r="Q30" i="5"/>
  <c r="Z36" i="4"/>
  <c r="V35" i="4"/>
  <c r="T35" i="4"/>
  <c r="X35" i="4"/>
  <c r="R35" i="4"/>
  <c r="AB35" i="4"/>
  <c r="P32" i="5" l="1"/>
  <c r="S31" i="5"/>
  <c r="R31" i="5"/>
  <c r="Q31" i="5"/>
  <c r="Z37" i="4"/>
  <c r="R36" i="4"/>
  <c r="V36" i="4"/>
  <c r="AB36" i="4"/>
  <c r="T36" i="4"/>
  <c r="X36" i="4"/>
  <c r="P33" i="5" l="1"/>
  <c r="S32" i="5"/>
  <c r="Q32" i="5"/>
  <c r="R32" i="5"/>
  <c r="Z38" i="4"/>
  <c r="AB37" i="4"/>
  <c r="R37" i="4"/>
  <c r="V37" i="4"/>
  <c r="T37" i="4"/>
  <c r="X37" i="4"/>
  <c r="P34" i="5" l="1"/>
  <c r="S33" i="5"/>
  <c r="Q33" i="5"/>
  <c r="R33" i="5"/>
  <c r="Z39" i="4"/>
  <c r="AB38" i="4"/>
  <c r="R38" i="4"/>
  <c r="V38" i="4"/>
  <c r="X38" i="4"/>
  <c r="T38" i="4"/>
  <c r="P35" i="5" l="1"/>
  <c r="Q34" i="5"/>
  <c r="S34" i="5"/>
  <c r="R34" i="5"/>
  <c r="Z40" i="4"/>
  <c r="X39" i="4"/>
  <c r="AB39" i="4"/>
  <c r="R39" i="4"/>
  <c r="V39" i="4"/>
  <c r="T39" i="4"/>
  <c r="P36" i="5" l="1"/>
  <c r="R35" i="5"/>
  <c r="Q35" i="5"/>
  <c r="S35" i="5"/>
  <c r="Z41" i="4"/>
  <c r="X40" i="4"/>
  <c r="T40" i="4"/>
  <c r="AB40" i="4"/>
  <c r="R40" i="4"/>
  <c r="V40" i="4"/>
  <c r="P37" i="5" l="1"/>
  <c r="R36" i="5"/>
  <c r="Q36" i="5"/>
  <c r="S36" i="5"/>
  <c r="Z42" i="4"/>
  <c r="T41" i="4"/>
  <c r="X41" i="4"/>
  <c r="AB41" i="4"/>
  <c r="R41" i="4"/>
  <c r="V41" i="4"/>
  <c r="P38" i="5" l="1"/>
  <c r="Q37" i="5"/>
  <c r="R37" i="5"/>
  <c r="S37" i="5"/>
  <c r="Z43" i="4"/>
  <c r="T42" i="4"/>
  <c r="X42" i="4"/>
  <c r="AB42" i="4"/>
  <c r="R42" i="4"/>
  <c r="V42" i="4"/>
  <c r="P39" i="5" l="1"/>
  <c r="R38" i="5"/>
  <c r="Q38" i="5"/>
  <c r="S38" i="5"/>
  <c r="Z44" i="4"/>
  <c r="T43" i="4"/>
  <c r="X43" i="4"/>
  <c r="AB43" i="4"/>
  <c r="R43" i="4"/>
  <c r="V43" i="4"/>
  <c r="P40" i="5" l="1"/>
  <c r="R39" i="5"/>
  <c r="Q39" i="5"/>
  <c r="S39" i="5"/>
  <c r="Z45" i="4"/>
  <c r="T44" i="4"/>
  <c r="X44" i="4"/>
  <c r="AB44" i="4"/>
  <c r="R44" i="4"/>
  <c r="V44" i="4"/>
  <c r="P41" i="5" l="1"/>
  <c r="R40" i="5"/>
  <c r="Q40" i="5"/>
  <c r="S40" i="5"/>
  <c r="Z46" i="4"/>
  <c r="V45" i="4"/>
  <c r="T45" i="4"/>
  <c r="X45" i="4"/>
  <c r="AB45" i="4"/>
  <c r="R45" i="4"/>
  <c r="P42" i="5" l="1"/>
  <c r="Q41" i="5"/>
  <c r="S41" i="5"/>
  <c r="R41" i="5"/>
  <c r="Z47" i="4"/>
  <c r="V46" i="4"/>
  <c r="T46" i="4"/>
  <c r="X46" i="4"/>
  <c r="AB46" i="4"/>
  <c r="R46" i="4"/>
  <c r="P43" i="5" l="1"/>
  <c r="R42" i="5"/>
  <c r="Q42" i="5"/>
  <c r="S42" i="5"/>
  <c r="Z48" i="4"/>
  <c r="V47" i="4"/>
  <c r="T47" i="4"/>
  <c r="X47" i="4"/>
  <c r="AB47" i="4"/>
  <c r="R47" i="4"/>
  <c r="P44" i="5" l="1"/>
  <c r="S43" i="5"/>
  <c r="Q43" i="5"/>
  <c r="R43" i="5"/>
  <c r="Z49" i="4"/>
  <c r="R48" i="4"/>
  <c r="V48" i="4"/>
  <c r="T48" i="4"/>
  <c r="AB48" i="4"/>
  <c r="X48" i="4"/>
  <c r="P45" i="5" l="1"/>
  <c r="S44" i="5"/>
  <c r="Q44" i="5"/>
  <c r="R44" i="5"/>
  <c r="Z50" i="4"/>
  <c r="AB49" i="4"/>
  <c r="R49" i="4"/>
  <c r="V49" i="4"/>
  <c r="T49" i="4"/>
  <c r="X49" i="4"/>
  <c r="P46" i="5" l="1"/>
  <c r="S45" i="5"/>
  <c r="R45" i="5"/>
  <c r="Q45" i="5"/>
  <c r="Z51" i="4"/>
  <c r="AB50" i="4"/>
  <c r="R50" i="4"/>
  <c r="V50" i="4"/>
  <c r="X50" i="4"/>
  <c r="T50" i="4"/>
  <c r="P47" i="5" l="1"/>
  <c r="Q46" i="5"/>
  <c r="R46" i="5"/>
  <c r="S46" i="5"/>
  <c r="Z52" i="4"/>
  <c r="X51" i="4"/>
  <c r="AB51" i="4"/>
  <c r="R51" i="4"/>
  <c r="V51" i="4"/>
  <c r="T51" i="4"/>
  <c r="P48" i="5" l="1"/>
  <c r="Q47" i="5"/>
  <c r="R47" i="5"/>
  <c r="S47" i="5"/>
  <c r="Z53" i="4"/>
  <c r="X52" i="4"/>
  <c r="AB52" i="4"/>
  <c r="R52" i="4"/>
  <c r="T52" i="4"/>
  <c r="V52" i="4"/>
  <c r="P49" i="5" l="1"/>
  <c r="Q48" i="5"/>
  <c r="S48" i="5"/>
  <c r="R48" i="5"/>
  <c r="Z54" i="4"/>
  <c r="T53" i="4"/>
  <c r="X53" i="4"/>
  <c r="AB53" i="4"/>
  <c r="R53" i="4"/>
  <c r="V53" i="4"/>
  <c r="P50" i="5" l="1"/>
  <c r="Q49" i="5"/>
  <c r="S49" i="5"/>
  <c r="R49" i="5"/>
  <c r="Z55" i="4"/>
  <c r="T54" i="4"/>
  <c r="X54" i="4"/>
  <c r="AB54" i="4"/>
  <c r="R54" i="4"/>
  <c r="V54" i="4"/>
  <c r="P51" i="5" l="1"/>
  <c r="R50" i="5"/>
  <c r="Q50" i="5"/>
  <c r="S50" i="5"/>
  <c r="Z56" i="4"/>
  <c r="T55" i="4"/>
  <c r="X55" i="4"/>
  <c r="AB55" i="4"/>
  <c r="R55" i="4"/>
  <c r="V55" i="4"/>
  <c r="P52" i="5" l="1"/>
  <c r="R51" i="5"/>
  <c r="Q51" i="5"/>
  <c r="S51" i="5"/>
  <c r="Z57" i="4"/>
  <c r="T56" i="4"/>
  <c r="X56" i="4"/>
  <c r="AB56" i="4"/>
  <c r="R56" i="4"/>
  <c r="V56" i="4"/>
  <c r="P53" i="5" l="1"/>
  <c r="R52" i="5"/>
  <c r="S52" i="5"/>
  <c r="Q52" i="5"/>
  <c r="Z58" i="4"/>
  <c r="V57" i="4"/>
  <c r="T57" i="4"/>
  <c r="X57" i="4"/>
  <c r="AB57" i="4"/>
  <c r="R57" i="4"/>
  <c r="P54" i="5" l="1"/>
  <c r="S53" i="5"/>
  <c r="R53" i="5"/>
  <c r="Q53" i="5"/>
  <c r="Z59" i="4"/>
  <c r="V58" i="4"/>
  <c r="T58" i="4"/>
  <c r="X58" i="4"/>
  <c r="R58" i="4"/>
  <c r="AB58" i="4"/>
  <c r="P55" i="5" l="1"/>
  <c r="S54" i="5"/>
  <c r="Q54" i="5"/>
  <c r="R54" i="5"/>
  <c r="Z60" i="4"/>
  <c r="R59" i="4"/>
  <c r="V59" i="4"/>
  <c r="T59" i="4"/>
  <c r="X59" i="4"/>
  <c r="AB59" i="4"/>
  <c r="P56" i="5" l="1"/>
  <c r="S55" i="5"/>
  <c r="R55" i="5"/>
  <c r="Q55" i="5"/>
  <c r="Z61" i="4"/>
  <c r="R60" i="4"/>
  <c r="V60" i="4"/>
  <c r="AB60" i="4"/>
  <c r="T60" i="4"/>
  <c r="X60" i="4"/>
  <c r="P57" i="5" l="1"/>
  <c r="S56" i="5"/>
  <c r="R56" i="5"/>
  <c r="Q56" i="5"/>
  <c r="Z62" i="4"/>
  <c r="AB61" i="4"/>
  <c r="R61" i="4"/>
  <c r="V61" i="4"/>
  <c r="T61" i="4"/>
  <c r="X61" i="4"/>
  <c r="P58" i="5" l="1"/>
  <c r="S57" i="5"/>
  <c r="Q57" i="5"/>
  <c r="R57" i="5"/>
  <c r="Z63" i="4"/>
  <c r="AB62" i="4"/>
  <c r="R62" i="4"/>
  <c r="V62" i="4"/>
  <c r="X62" i="4"/>
  <c r="T62" i="4"/>
  <c r="P59" i="5" l="1"/>
  <c r="Q58" i="5"/>
  <c r="S58" i="5"/>
  <c r="R58" i="5"/>
  <c r="Z64" i="4"/>
  <c r="X63" i="4"/>
  <c r="AB63" i="4"/>
  <c r="R63" i="4"/>
  <c r="V63" i="4"/>
  <c r="T63" i="4"/>
  <c r="P60" i="5" l="1"/>
  <c r="Q59" i="5"/>
  <c r="S59" i="5"/>
  <c r="R59" i="5"/>
  <c r="Z65" i="4"/>
  <c r="X64" i="4"/>
  <c r="AB64" i="4"/>
  <c r="R64" i="4"/>
  <c r="V64" i="4"/>
  <c r="T64" i="4"/>
  <c r="P61" i="5" l="1"/>
  <c r="Q60" i="5"/>
  <c r="S60" i="5"/>
  <c r="R60" i="5"/>
  <c r="Z66" i="4"/>
  <c r="T65" i="4"/>
  <c r="X65" i="4"/>
  <c r="AB65" i="4"/>
  <c r="R65" i="4"/>
  <c r="V65" i="4"/>
  <c r="P62" i="5" l="1"/>
  <c r="R61" i="5"/>
  <c r="Q61" i="5"/>
  <c r="S61" i="5"/>
  <c r="Z67" i="4"/>
  <c r="T66" i="4"/>
  <c r="X66" i="4"/>
  <c r="AB66" i="4"/>
  <c r="R66" i="4"/>
  <c r="V66" i="4"/>
  <c r="P63" i="5" l="1"/>
  <c r="R62" i="5"/>
  <c r="Q62" i="5"/>
  <c r="S62" i="5"/>
  <c r="Z68" i="4"/>
  <c r="T67" i="4"/>
  <c r="X67" i="4"/>
  <c r="AB67" i="4"/>
  <c r="R67" i="4"/>
  <c r="V67" i="4"/>
  <c r="P64" i="5" l="1"/>
  <c r="R63" i="5"/>
  <c r="S63" i="5"/>
  <c r="Q63" i="5"/>
  <c r="Z69" i="4"/>
  <c r="T68" i="4"/>
  <c r="X68" i="4"/>
  <c r="AB68" i="4"/>
  <c r="R68" i="4"/>
  <c r="V68" i="4"/>
  <c r="P65" i="5" l="1"/>
  <c r="R64" i="5"/>
  <c r="S64" i="5"/>
  <c r="Q64" i="5"/>
  <c r="Z70" i="4"/>
  <c r="T69" i="4"/>
  <c r="X69" i="4"/>
  <c r="AB69" i="4"/>
  <c r="R69" i="4"/>
  <c r="V69" i="4"/>
  <c r="P66" i="5" l="1"/>
  <c r="R65" i="5"/>
  <c r="Q65" i="5"/>
  <c r="S65" i="5"/>
  <c r="Z71" i="4"/>
  <c r="V70" i="4"/>
  <c r="R70" i="4"/>
  <c r="T70" i="4"/>
  <c r="X70" i="4"/>
  <c r="AB70" i="4"/>
  <c r="P67" i="5" l="1"/>
  <c r="R66" i="5"/>
  <c r="S66" i="5"/>
  <c r="Q66" i="5"/>
  <c r="Z72" i="4"/>
  <c r="V71" i="4"/>
  <c r="R71" i="4"/>
  <c r="T71" i="4"/>
  <c r="X71" i="4"/>
  <c r="AB71" i="4"/>
  <c r="P68" i="5" l="1"/>
  <c r="S67" i="5"/>
  <c r="Q67" i="5"/>
  <c r="R67" i="5"/>
  <c r="Z73" i="4"/>
  <c r="R72" i="4"/>
  <c r="V72" i="4"/>
  <c r="AB72" i="4"/>
  <c r="T72" i="4"/>
  <c r="X72" i="4"/>
  <c r="P69" i="5" l="1"/>
  <c r="S68" i="5"/>
  <c r="Q68" i="5"/>
  <c r="R68" i="5"/>
  <c r="Z74" i="4"/>
  <c r="AB73" i="4"/>
  <c r="R73" i="4"/>
  <c r="V73" i="4"/>
  <c r="T73" i="4"/>
  <c r="X73" i="4"/>
  <c r="P70" i="5" l="1"/>
  <c r="Q69" i="5"/>
  <c r="S69" i="5"/>
  <c r="R69" i="5"/>
  <c r="Z75" i="4"/>
  <c r="AB74" i="4"/>
  <c r="R74" i="4"/>
  <c r="V74" i="4"/>
  <c r="T74" i="4"/>
  <c r="X74" i="4"/>
  <c r="P71" i="5" l="1"/>
  <c r="Q70" i="5"/>
  <c r="S70" i="5"/>
  <c r="R70" i="5"/>
  <c r="Z76" i="4"/>
  <c r="X75" i="4"/>
  <c r="AB75" i="4"/>
  <c r="R75" i="4"/>
  <c r="V75" i="4"/>
  <c r="T75" i="4"/>
  <c r="P72" i="5" l="1"/>
  <c r="Q71" i="5"/>
  <c r="S71" i="5"/>
  <c r="R71" i="5"/>
  <c r="Z77" i="4"/>
  <c r="X76" i="4"/>
  <c r="AB76" i="4"/>
  <c r="T76" i="4"/>
  <c r="R76" i="4"/>
  <c r="V76" i="4"/>
  <c r="P73" i="5" l="1"/>
  <c r="Q72" i="5"/>
  <c r="R72" i="5"/>
  <c r="S72" i="5"/>
  <c r="Z78" i="4"/>
  <c r="T77" i="4"/>
  <c r="X77" i="4"/>
  <c r="AB77" i="4"/>
  <c r="R77" i="4"/>
  <c r="V77" i="4"/>
  <c r="P74" i="5" l="1"/>
  <c r="Q73" i="5"/>
  <c r="S73" i="5"/>
  <c r="R73" i="5"/>
  <c r="Z79" i="4"/>
  <c r="T78" i="4"/>
  <c r="X78" i="4"/>
  <c r="AB78" i="4"/>
  <c r="R78" i="4"/>
  <c r="V78" i="4"/>
  <c r="P75" i="5" l="1"/>
  <c r="R74" i="5"/>
  <c r="Q74" i="5"/>
  <c r="S74" i="5"/>
  <c r="Z80" i="4"/>
  <c r="T79" i="4"/>
  <c r="X79" i="4"/>
  <c r="AB79" i="4"/>
  <c r="R79" i="4"/>
  <c r="V79" i="4"/>
  <c r="P76" i="5" l="1"/>
  <c r="R75" i="5"/>
  <c r="Q75" i="5"/>
  <c r="S75" i="5"/>
  <c r="Z81" i="4"/>
  <c r="T80" i="4"/>
  <c r="X80" i="4"/>
  <c r="AB80" i="4"/>
  <c r="R80" i="4"/>
  <c r="V80" i="4"/>
  <c r="P77" i="5" l="1"/>
  <c r="S76" i="5"/>
  <c r="R76" i="5"/>
  <c r="Q76" i="5"/>
  <c r="Z82" i="4"/>
  <c r="T81" i="4"/>
  <c r="X81" i="4"/>
  <c r="V81" i="4"/>
  <c r="AB81" i="4"/>
  <c r="R81" i="4"/>
  <c r="P78" i="5" l="1"/>
  <c r="Q77" i="5"/>
  <c r="R77" i="5"/>
  <c r="S77" i="5"/>
  <c r="Z83" i="4"/>
  <c r="V82" i="4"/>
  <c r="R82" i="4"/>
  <c r="T82" i="4"/>
  <c r="X82" i="4"/>
  <c r="AB82" i="4"/>
  <c r="P79" i="5" l="1"/>
  <c r="R78" i="5"/>
  <c r="Q78" i="5"/>
  <c r="S78" i="5"/>
  <c r="Z84" i="4"/>
  <c r="V83" i="4"/>
  <c r="R83" i="4"/>
  <c r="T83" i="4"/>
  <c r="X83" i="4"/>
  <c r="AB83" i="4"/>
  <c r="P80" i="5" l="1"/>
  <c r="S79" i="5"/>
  <c r="Q79" i="5"/>
  <c r="R79" i="5"/>
  <c r="Z85" i="4"/>
  <c r="R84" i="4"/>
  <c r="V84" i="4"/>
  <c r="T84" i="4"/>
  <c r="AB84" i="4"/>
  <c r="X84" i="4"/>
  <c r="P81" i="5" l="1"/>
  <c r="S80" i="5"/>
  <c r="R80" i="5"/>
  <c r="Q80" i="5"/>
  <c r="Z86" i="4"/>
  <c r="AB85" i="4"/>
  <c r="R85" i="4"/>
  <c r="V85" i="4"/>
  <c r="T85" i="4"/>
  <c r="X85" i="4"/>
  <c r="P82" i="5" l="1"/>
  <c r="Q81" i="5"/>
  <c r="S81" i="5"/>
  <c r="R81" i="5"/>
  <c r="Z87" i="4"/>
  <c r="AB86" i="4"/>
  <c r="X86" i="4"/>
  <c r="R86" i="4"/>
  <c r="V86" i="4"/>
  <c r="T86" i="4"/>
  <c r="P83" i="5" l="1"/>
  <c r="Q82" i="5"/>
  <c r="S82" i="5"/>
  <c r="R82" i="5"/>
  <c r="Z88" i="4"/>
  <c r="X87" i="4"/>
  <c r="AB87" i="4"/>
  <c r="R87" i="4"/>
  <c r="V87" i="4"/>
  <c r="T87" i="4"/>
  <c r="P84" i="5" l="1"/>
  <c r="Q83" i="5"/>
  <c r="R83" i="5"/>
  <c r="S83" i="5"/>
  <c r="Z89" i="4"/>
  <c r="X88" i="4"/>
  <c r="AB88" i="4"/>
  <c r="R88" i="4"/>
  <c r="V88" i="4"/>
  <c r="T88" i="4"/>
  <c r="P85" i="5" l="1"/>
  <c r="Q84" i="5"/>
  <c r="S84" i="5"/>
  <c r="R84" i="5"/>
  <c r="Z90" i="4"/>
  <c r="T89" i="4"/>
  <c r="X89" i="4"/>
  <c r="AB89" i="4"/>
  <c r="R89" i="4"/>
  <c r="V89" i="4"/>
  <c r="P86" i="5" l="1"/>
  <c r="R85" i="5"/>
  <c r="Q85" i="5"/>
  <c r="S85" i="5"/>
  <c r="Z91" i="4"/>
  <c r="T90" i="4"/>
  <c r="X90" i="4"/>
  <c r="AB90" i="4"/>
  <c r="R90" i="4"/>
  <c r="V90" i="4"/>
  <c r="P87" i="5" l="1"/>
  <c r="R86" i="5"/>
  <c r="Q86" i="5"/>
  <c r="S86" i="5"/>
  <c r="Z92" i="4"/>
  <c r="T91" i="4"/>
  <c r="X91" i="4"/>
  <c r="AB91" i="4"/>
  <c r="R91" i="4"/>
  <c r="V91" i="4"/>
  <c r="P88" i="5" l="1"/>
  <c r="R87" i="5"/>
  <c r="S87" i="5"/>
  <c r="Q87" i="5"/>
  <c r="Z93" i="4"/>
  <c r="T92" i="4"/>
  <c r="X92" i="4"/>
  <c r="AB92" i="4"/>
  <c r="R92" i="4"/>
  <c r="V92" i="4"/>
  <c r="P89" i="5" l="1"/>
  <c r="S88" i="5"/>
  <c r="R88" i="5"/>
  <c r="Q88" i="5"/>
  <c r="Z94" i="4"/>
  <c r="V93" i="4"/>
  <c r="T93" i="4"/>
  <c r="X93" i="4"/>
  <c r="AB93" i="4"/>
  <c r="R93" i="4"/>
  <c r="P90" i="5" l="1"/>
  <c r="Q89" i="5"/>
  <c r="S89" i="5"/>
  <c r="R89" i="5"/>
  <c r="Z95" i="4"/>
  <c r="V94" i="4"/>
  <c r="R94" i="4"/>
  <c r="T94" i="4"/>
  <c r="X94" i="4"/>
  <c r="AB94" i="4"/>
  <c r="P91" i="5" l="1"/>
  <c r="R90" i="5"/>
  <c r="Q90" i="5"/>
  <c r="S90" i="5"/>
  <c r="Z96" i="4"/>
  <c r="V95" i="4"/>
  <c r="R95" i="4"/>
  <c r="T95" i="4"/>
  <c r="X95" i="4"/>
  <c r="AB95" i="4"/>
  <c r="P92" i="5" l="1"/>
  <c r="S91" i="5"/>
  <c r="R91" i="5"/>
  <c r="Q91" i="5"/>
  <c r="Z97" i="4"/>
  <c r="R96" i="4"/>
  <c r="V96" i="4"/>
  <c r="AB96" i="4"/>
  <c r="T96" i="4"/>
  <c r="X96" i="4"/>
  <c r="P93" i="5" l="1"/>
  <c r="S92" i="5"/>
  <c r="Q92" i="5"/>
  <c r="R92" i="5"/>
  <c r="Z98" i="4"/>
  <c r="AB97" i="4"/>
  <c r="R97" i="4"/>
  <c r="V97" i="4"/>
  <c r="T97" i="4"/>
  <c r="X97" i="4"/>
  <c r="P94" i="5" l="1"/>
  <c r="S93" i="5"/>
  <c r="Q93" i="5"/>
  <c r="R93" i="5"/>
  <c r="Z99" i="4"/>
  <c r="AB98" i="4"/>
  <c r="R98" i="4"/>
  <c r="X98" i="4"/>
  <c r="V98" i="4"/>
  <c r="T98" i="4"/>
  <c r="P95" i="5" l="1"/>
  <c r="Q94" i="5"/>
  <c r="S94" i="5"/>
  <c r="R94" i="5"/>
  <c r="Z100" i="4"/>
  <c r="X99" i="4"/>
  <c r="AB99" i="4"/>
  <c r="R99" i="4"/>
  <c r="V99" i="4"/>
  <c r="T99" i="4"/>
  <c r="P96" i="5" l="1"/>
  <c r="Q95" i="5"/>
  <c r="R95" i="5"/>
  <c r="S95" i="5"/>
  <c r="Z101" i="4"/>
  <c r="X100" i="4"/>
  <c r="AB100" i="4"/>
  <c r="R100" i="4"/>
  <c r="T100" i="4"/>
  <c r="V100" i="4"/>
  <c r="P97" i="5" l="1"/>
  <c r="Q96" i="5"/>
  <c r="R96" i="5"/>
  <c r="S96" i="5"/>
  <c r="Z102" i="4"/>
  <c r="T101" i="4"/>
  <c r="X101" i="4"/>
  <c r="AB101" i="4"/>
  <c r="R101" i="4"/>
  <c r="V101" i="4"/>
  <c r="P98" i="5" l="1"/>
  <c r="Q97" i="5"/>
  <c r="S97" i="5"/>
  <c r="R97" i="5"/>
  <c r="Z103" i="4"/>
  <c r="T102" i="4"/>
  <c r="X102" i="4"/>
  <c r="AB102" i="4"/>
  <c r="R102" i="4"/>
  <c r="V102" i="4"/>
  <c r="P99" i="5" l="1"/>
  <c r="R98" i="5"/>
  <c r="Q98" i="5"/>
  <c r="S98" i="5"/>
  <c r="Z104" i="4"/>
  <c r="T103" i="4"/>
  <c r="X103" i="4"/>
  <c r="AB103" i="4"/>
  <c r="R103" i="4"/>
  <c r="V103" i="4"/>
  <c r="P100" i="5" l="1"/>
  <c r="S99" i="5"/>
  <c r="R99" i="5"/>
  <c r="Q99" i="5"/>
  <c r="Z105" i="4"/>
  <c r="T104" i="4"/>
  <c r="X104" i="4"/>
  <c r="AB104" i="4"/>
  <c r="R104" i="4"/>
  <c r="V104" i="4"/>
  <c r="P101" i="5" l="1"/>
  <c r="R100" i="5"/>
  <c r="S100" i="5"/>
  <c r="Q100" i="5"/>
  <c r="Z106" i="4"/>
  <c r="T105" i="4"/>
  <c r="X105" i="4"/>
  <c r="AB105" i="4"/>
  <c r="V105" i="4"/>
  <c r="R105" i="4"/>
  <c r="P102" i="5" l="1"/>
  <c r="R101" i="5"/>
  <c r="Q101" i="5"/>
  <c r="S101" i="5"/>
  <c r="Z107" i="4"/>
  <c r="V106" i="4"/>
  <c r="R106" i="4"/>
  <c r="T106" i="4"/>
  <c r="X106" i="4"/>
  <c r="AB106" i="4"/>
  <c r="P103" i="5" l="1"/>
  <c r="S102" i="5"/>
  <c r="R102" i="5"/>
  <c r="Q102" i="5"/>
  <c r="Z108" i="4"/>
  <c r="V107" i="4"/>
  <c r="T107" i="4"/>
  <c r="R107" i="4"/>
  <c r="X107" i="4"/>
  <c r="AB107" i="4"/>
  <c r="P104" i="5" l="1"/>
  <c r="S103" i="5"/>
  <c r="R103" i="5"/>
  <c r="Q103" i="5"/>
  <c r="Z109" i="4"/>
  <c r="R108" i="4"/>
  <c r="V108" i="4"/>
  <c r="T108" i="4"/>
  <c r="X108" i="4"/>
  <c r="AB108" i="4"/>
  <c r="P105" i="5" l="1"/>
  <c r="S104" i="5"/>
  <c r="Q104" i="5"/>
  <c r="R104" i="5"/>
  <c r="Z110" i="4"/>
  <c r="AB109" i="4"/>
  <c r="R109" i="4"/>
  <c r="V109" i="4"/>
  <c r="T109" i="4"/>
  <c r="X109" i="4"/>
  <c r="P106" i="5" l="1"/>
  <c r="S105" i="5"/>
  <c r="R105" i="5"/>
  <c r="Q105" i="5"/>
  <c r="Z111" i="4"/>
  <c r="AB110" i="4"/>
  <c r="R110" i="4"/>
  <c r="V110" i="4"/>
  <c r="T110" i="4"/>
  <c r="X110" i="4"/>
  <c r="P107" i="5" l="1"/>
  <c r="Q106" i="5"/>
  <c r="S106" i="5"/>
  <c r="R106" i="5"/>
  <c r="Z112" i="4"/>
  <c r="X111" i="4"/>
  <c r="AB111" i="4"/>
  <c r="R111" i="4"/>
  <c r="V111" i="4"/>
  <c r="T111" i="4"/>
  <c r="P108" i="5" l="1"/>
  <c r="Q107" i="5"/>
  <c r="S107" i="5"/>
  <c r="R107" i="5"/>
  <c r="Z113" i="4"/>
  <c r="X112" i="4"/>
  <c r="T112" i="4"/>
  <c r="AB112" i="4"/>
  <c r="R112" i="4"/>
  <c r="V112" i="4"/>
  <c r="P109" i="5" l="1"/>
  <c r="Q108" i="5"/>
  <c r="S108" i="5"/>
  <c r="R108" i="5"/>
  <c r="Z114" i="4"/>
  <c r="T113" i="4"/>
  <c r="X113" i="4"/>
  <c r="R113" i="4"/>
  <c r="AB113" i="4"/>
  <c r="V113" i="4"/>
  <c r="P110" i="5" l="1"/>
  <c r="Q109" i="5"/>
  <c r="R109" i="5"/>
  <c r="S109" i="5"/>
  <c r="Z115" i="4"/>
  <c r="T114" i="4"/>
  <c r="X114" i="4"/>
  <c r="AB114" i="4"/>
  <c r="R114" i="4"/>
  <c r="V114" i="4"/>
  <c r="P111" i="5" l="1"/>
  <c r="R110" i="5"/>
  <c r="Q110" i="5"/>
  <c r="S110" i="5"/>
  <c r="Z116" i="4"/>
  <c r="T115" i="4"/>
  <c r="X115" i="4"/>
  <c r="AB115" i="4"/>
  <c r="R115" i="4"/>
  <c r="V115" i="4"/>
  <c r="P112" i="5" l="1"/>
  <c r="R111" i="5"/>
  <c r="S111" i="5"/>
  <c r="Q111" i="5"/>
  <c r="Z117" i="4"/>
  <c r="T116" i="4"/>
  <c r="X116" i="4"/>
  <c r="AB116" i="4"/>
  <c r="R116" i="4"/>
  <c r="V116" i="4"/>
  <c r="P113" i="5" l="1"/>
  <c r="R112" i="5"/>
  <c r="S112" i="5"/>
  <c r="Q112" i="5"/>
  <c r="Z118" i="4"/>
  <c r="T117" i="4"/>
  <c r="X117" i="4"/>
  <c r="AB117" i="4"/>
  <c r="R117" i="4"/>
  <c r="V117" i="4"/>
  <c r="P114" i="5" l="1"/>
  <c r="R113" i="5"/>
  <c r="S113" i="5"/>
  <c r="Q113" i="5"/>
  <c r="Z119" i="4"/>
  <c r="V118" i="4"/>
  <c r="T118" i="4"/>
  <c r="X118" i="4"/>
  <c r="AB118" i="4"/>
  <c r="R118" i="4"/>
  <c r="P115" i="5" l="1"/>
  <c r="R114" i="5"/>
  <c r="Q114" i="5"/>
  <c r="S114" i="5"/>
  <c r="Z120" i="4"/>
  <c r="V119" i="4"/>
  <c r="T119" i="4"/>
  <c r="X119" i="4"/>
  <c r="R119" i="4"/>
  <c r="AB119" i="4"/>
  <c r="P116" i="5" l="1"/>
  <c r="S115" i="5"/>
  <c r="Q115" i="5"/>
  <c r="R115" i="5"/>
  <c r="Z121" i="4"/>
  <c r="R120" i="4"/>
  <c r="AB120" i="4"/>
  <c r="V120" i="4"/>
  <c r="T120" i="4"/>
  <c r="X120" i="4"/>
  <c r="P117" i="5" l="1"/>
  <c r="Q116" i="5"/>
  <c r="S116" i="5"/>
  <c r="R116" i="5"/>
  <c r="Z122" i="4"/>
  <c r="AB121" i="4"/>
  <c r="R121" i="4"/>
  <c r="V121" i="4"/>
  <c r="T121" i="4"/>
  <c r="X121" i="4"/>
  <c r="P118" i="5" l="1"/>
  <c r="S117" i="5"/>
  <c r="Q117" i="5"/>
  <c r="R117" i="5"/>
  <c r="Z123" i="4"/>
  <c r="AB122" i="4"/>
  <c r="R122" i="4"/>
  <c r="V122" i="4"/>
  <c r="X122" i="4"/>
  <c r="T122" i="4"/>
  <c r="Q118" i="5" l="1"/>
  <c r="R118" i="5"/>
  <c r="S118" i="5"/>
  <c r="Z124" i="4"/>
  <c r="X123" i="4"/>
  <c r="AB123" i="4"/>
  <c r="R123" i="4"/>
  <c r="V123" i="4"/>
  <c r="T123" i="4"/>
  <c r="X124" i="4" l="1"/>
  <c r="AB124" i="4"/>
  <c r="R124" i="4"/>
  <c r="V124" i="4"/>
  <c r="T124" i="4"/>
  <c r="K21" i="1"/>
  <c r="I15" i="2" l="1"/>
  <c r="H15" i="2" s="1"/>
  <c r="G15" i="2"/>
  <c r="N19" i="2" s="1"/>
  <c r="P25" i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19" i="2" l="1"/>
  <c r="R19" i="2"/>
  <c r="N20" i="2"/>
  <c r="N21" i="2" s="1"/>
  <c r="N22" i="2" s="1"/>
  <c r="N23" i="2" s="1"/>
  <c r="N24" i="2" s="1"/>
  <c r="N25" i="2" s="1"/>
  <c r="N26" i="2" s="1"/>
  <c r="N27" i="2" s="1"/>
  <c r="N28" i="2" s="1"/>
  <c r="N29" i="2" s="1"/>
  <c r="N30" i="2" s="1"/>
  <c r="N31" i="2" s="1"/>
  <c r="N32" i="2" s="1"/>
  <c r="N33" i="2" s="1"/>
  <c r="N34" i="2" s="1"/>
  <c r="N35" i="2" s="1"/>
  <c r="N36" i="2" s="1"/>
  <c r="N37" i="2" s="1"/>
  <c r="N38" i="2" s="1"/>
  <c r="N39" i="2" s="1"/>
  <c r="N40" i="2" s="1"/>
  <c r="N41" i="2" s="1"/>
  <c r="N42" i="2" s="1"/>
  <c r="N43" i="2" s="1"/>
  <c r="N44" i="2" s="1"/>
  <c r="N45" i="2" s="1"/>
  <c r="N46" i="2" s="1"/>
  <c r="N47" i="2" s="1"/>
  <c r="N48" i="2" s="1"/>
  <c r="N49" i="2" s="1"/>
  <c r="N50" i="2" s="1"/>
  <c r="N51" i="2" s="1"/>
  <c r="N52" i="2" s="1"/>
  <c r="N53" i="2" s="1"/>
  <c r="N54" i="2" s="1"/>
  <c r="N55" i="2" s="1"/>
  <c r="N56" i="2" s="1"/>
  <c r="N57" i="2" s="1"/>
  <c r="N58" i="2" s="1"/>
  <c r="N59" i="2" s="1"/>
  <c r="N60" i="2" s="1"/>
  <c r="N61" i="2" s="1"/>
  <c r="N62" i="2" s="1"/>
  <c r="N63" i="2" s="1"/>
  <c r="N64" i="2" s="1"/>
  <c r="N65" i="2" s="1"/>
  <c r="N66" i="2" s="1"/>
  <c r="N67" i="2" s="1"/>
  <c r="N68" i="2" s="1"/>
  <c r="N69" i="2" s="1"/>
  <c r="N70" i="2" s="1"/>
  <c r="N71" i="2" s="1"/>
  <c r="N72" i="2" s="1"/>
  <c r="N73" i="2" s="1"/>
  <c r="N74" i="2" s="1"/>
  <c r="N75" i="2" s="1"/>
  <c r="N76" i="2" s="1"/>
  <c r="N77" i="2" s="1"/>
  <c r="N78" i="2" s="1"/>
  <c r="N79" i="2" s="1"/>
  <c r="N80" i="2" s="1"/>
  <c r="N81" i="2" s="1"/>
  <c r="N82" i="2" s="1"/>
  <c r="N83" i="2" s="1"/>
  <c r="N84" i="2" s="1"/>
  <c r="N85" i="2" s="1"/>
  <c r="N86" i="2" s="1"/>
  <c r="N87" i="2" s="1"/>
  <c r="N88" i="2" s="1"/>
  <c r="N89" i="2" s="1"/>
  <c r="N90" i="2" s="1"/>
  <c r="N91" i="2" s="1"/>
  <c r="N92" i="2" s="1"/>
  <c r="N93" i="2" s="1"/>
  <c r="N94" i="2" s="1"/>
  <c r="N95" i="2" s="1"/>
  <c r="N96" i="2" s="1"/>
  <c r="N97" i="2" s="1"/>
  <c r="N98" i="2" s="1"/>
  <c r="N99" i="2" s="1"/>
  <c r="N100" i="2" s="1"/>
  <c r="N101" i="2" s="1"/>
  <c r="N102" i="2" s="1"/>
  <c r="N103" i="2" s="1"/>
  <c r="N104" i="2" s="1"/>
  <c r="N105" i="2" s="1"/>
  <c r="N106" i="2" s="1"/>
  <c r="N107" i="2" s="1"/>
  <c r="N108" i="2" s="1"/>
  <c r="N109" i="2" s="1"/>
  <c r="N110" i="2" s="1"/>
  <c r="N111" i="2" s="1"/>
  <c r="N112" i="2" s="1"/>
  <c r="N113" i="2" s="1"/>
  <c r="N114" i="2" s="1"/>
  <c r="N115" i="2" s="1"/>
  <c r="N116" i="2" s="1"/>
  <c r="N117" i="2" s="1"/>
  <c r="N118" i="2" s="1"/>
  <c r="N119" i="2" s="1"/>
  <c r="T19" i="2"/>
  <c r="T66" i="1"/>
  <c r="P67" i="1"/>
  <c r="V66" i="1"/>
  <c r="X66" i="1"/>
  <c r="Z66" i="1"/>
  <c r="AB66" i="1"/>
  <c r="R66" i="1"/>
  <c r="T20" i="2"/>
  <c r="R20" i="2"/>
  <c r="AB25" i="1"/>
  <c r="P20" i="2" l="1"/>
  <c r="P68" i="1"/>
  <c r="X67" i="1"/>
  <c r="Z67" i="1"/>
  <c r="AB67" i="1"/>
  <c r="R67" i="1"/>
  <c r="T67" i="1"/>
  <c r="V67" i="1"/>
  <c r="T60" i="2"/>
  <c r="P60" i="2"/>
  <c r="R60" i="2"/>
  <c r="P61" i="2"/>
  <c r="T61" i="2"/>
  <c r="R61" i="2"/>
  <c r="R25" i="1"/>
  <c r="T25" i="1"/>
  <c r="V25" i="1"/>
  <c r="X25" i="1"/>
  <c r="Z25" i="1"/>
  <c r="P69" i="1" l="1"/>
  <c r="AB68" i="1"/>
  <c r="R68" i="1"/>
  <c r="T68" i="1"/>
  <c r="V68" i="1"/>
  <c r="X68" i="1"/>
  <c r="Z68" i="1"/>
  <c r="P62" i="2"/>
  <c r="R62" i="2"/>
  <c r="T62" i="2"/>
  <c r="P21" i="2"/>
  <c r="R21" i="2"/>
  <c r="T21" i="2"/>
  <c r="AB26" i="1"/>
  <c r="R26" i="1"/>
  <c r="Z26" i="1"/>
  <c r="X26" i="1"/>
  <c r="V26" i="1"/>
  <c r="T26" i="1"/>
  <c r="P70" i="1" l="1"/>
  <c r="R69" i="1"/>
  <c r="T69" i="1"/>
  <c r="V69" i="1"/>
  <c r="X69" i="1"/>
  <c r="Z69" i="1"/>
  <c r="AB69" i="1"/>
  <c r="P63" i="2"/>
  <c r="T63" i="2"/>
  <c r="R63" i="2"/>
  <c r="R23" i="2"/>
  <c r="T23" i="2"/>
  <c r="P23" i="2"/>
  <c r="R22" i="2"/>
  <c r="T22" i="2"/>
  <c r="P22" i="2"/>
  <c r="AB27" i="1"/>
  <c r="Z27" i="1"/>
  <c r="X27" i="1"/>
  <c r="V27" i="1"/>
  <c r="T27" i="1"/>
  <c r="R27" i="1"/>
  <c r="P71" i="1" l="1"/>
  <c r="T70" i="1"/>
  <c r="V70" i="1"/>
  <c r="X70" i="1"/>
  <c r="Z70" i="1"/>
  <c r="AB70" i="1"/>
  <c r="R70" i="1"/>
  <c r="P64" i="2"/>
  <c r="T64" i="2"/>
  <c r="R64" i="2"/>
  <c r="P24" i="2"/>
  <c r="R24" i="2"/>
  <c r="T24" i="2"/>
  <c r="R28" i="1"/>
  <c r="T28" i="1"/>
  <c r="AB28" i="1"/>
  <c r="V28" i="1"/>
  <c r="Z28" i="1"/>
  <c r="X28" i="1"/>
  <c r="P72" i="1" l="1"/>
  <c r="X71" i="1"/>
  <c r="Z71" i="1"/>
  <c r="AB71" i="1"/>
  <c r="R71" i="1"/>
  <c r="T71" i="1"/>
  <c r="V71" i="1"/>
  <c r="T65" i="2"/>
  <c r="P65" i="2"/>
  <c r="R65" i="2"/>
  <c r="R25" i="2"/>
  <c r="T25" i="2"/>
  <c r="P25" i="2"/>
  <c r="R29" i="1"/>
  <c r="AB29" i="1"/>
  <c r="Z29" i="1"/>
  <c r="X29" i="1"/>
  <c r="V29" i="1"/>
  <c r="T29" i="1"/>
  <c r="P73" i="1" l="1"/>
  <c r="AB72" i="1"/>
  <c r="R72" i="1"/>
  <c r="T72" i="1"/>
  <c r="V72" i="1"/>
  <c r="X72" i="1"/>
  <c r="Z72" i="1"/>
  <c r="P66" i="2"/>
  <c r="R66" i="2"/>
  <c r="T66" i="2"/>
  <c r="P26" i="2"/>
  <c r="R26" i="2"/>
  <c r="T26" i="2"/>
  <c r="T30" i="1"/>
  <c r="R30" i="1"/>
  <c r="AB30" i="1"/>
  <c r="Z30" i="1"/>
  <c r="X30" i="1"/>
  <c r="V30" i="1"/>
  <c r="P74" i="1" l="1"/>
  <c r="R73" i="1"/>
  <c r="T73" i="1"/>
  <c r="V73" i="1"/>
  <c r="X73" i="1"/>
  <c r="Z73" i="1"/>
  <c r="AB73" i="1"/>
  <c r="R67" i="2"/>
  <c r="P67" i="2"/>
  <c r="T67" i="2"/>
  <c r="P27" i="2"/>
  <c r="T27" i="2"/>
  <c r="R27" i="2"/>
  <c r="V31" i="1"/>
  <c r="T31" i="1"/>
  <c r="R31" i="1"/>
  <c r="AB31" i="1"/>
  <c r="Z31" i="1"/>
  <c r="X31" i="1"/>
  <c r="P75" i="1" l="1"/>
  <c r="T74" i="1"/>
  <c r="V74" i="1"/>
  <c r="X74" i="1"/>
  <c r="Z74" i="1"/>
  <c r="AB74" i="1"/>
  <c r="R74" i="1"/>
  <c r="R68" i="2"/>
  <c r="T68" i="2"/>
  <c r="P68" i="2"/>
  <c r="T28" i="2"/>
  <c r="P28" i="2"/>
  <c r="R28" i="2"/>
  <c r="X32" i="1"/>
  <c r="V32" i="1"/>
  <c r="T32" i="1"/>
  <c r="R32" i="1"/>
  <c r="AB32" i="1"/>
  <c r="Z32" i="1"/>
  <c r="P76" i="1" l="1"/>
  <c r="X75" i="1"/>
  <c r="Z75" i="1"/>
  <c r="AB75" i="1"/>
  <c r="R75" i="1"/>
  <c r="T75" i="1"/>
  <c r="V75" i="1"/>
  <c r="P69" i="2"/>
  <c r="T69" i="2"/>
  <c r="R69" i="2"/>
  <c r="P29" i="2"/>
  <c r="R29" i="2"/>
  <c r="T29" i="2"/>
  <c r="Z33" i="1"/>
  <c r="X33" i="1"/>
  <c r="V33" i="1"/>
  <c r="T33" i="1"/>
  <c r="R33" i="1"/>
  <c r="AB33" i="1"/>
  <c r="P77" i="1" l="1"/>
  <c r="AB76" i="1"/>
  <c r="R76" i="1"/>
  <c r="T76" i="1"/>
  <c r="V76" i="1"/>
  <c r="X76" i="1"/>
  <c r="Z76" i="1"/>
  <c r="P70" i="2"/>
  <c r="R70" i="2"/>
  <c r="T70" i="2"/>
  <c r="T30" i="2"/>
  <c r="P30" i="2"/>
  <c r="R30" i="2"/>
  <c r="AB34" i="1"/>
  <c r="Z34" i="1"/>
  <c r="X34" i="1"/>
  <c r="V34" i="1"/>
  <c r="R34" i="1"/>
  <c r="T34" i="1"/>
  <c r="P78" i="1" l="1"/>
  <c r="R77" i="1"/>
  <c r="T77" i="1"/>
  <c r="V77" i="1"/>
  <c r="X77" i="1"/>
  <c r="Z77" i="1"/>
  <c r="AB77" i="1"/>
  <c r="P71" i="2"/>
  <c r="R71" i="2"/>
  <c r="T71" i="2"/>
  <c r="R31" i="2"/>
  <c r="T31" i="2"/>
  <c r="P31" i="2"/>
  <c r="AB35" i="1"/>
  <c r="Z35" i="1"/>
  <c r="T35" i="1"/>
  <c r="X35" i="1"/>
  <c r="V35" i="1"/>
  <c r="R35" i="1"/>
  <c r="P79" i="1" l="1"/>
  <c r="T78" i="1"/>
  <c r="V78" i="1"/>
  <c r="X78" i="1"/>
  <c r="Z78" i="1"/>
  <c r="AB78" i="1"/>
  <c r="R78" i="1"/>
  <c r="P72" i="2"/>
  <c r="R72" i="2"/>
  <c r="T72" i="2"/>
  <c r="P32" i="2"/>
  <c r="R32" i="2"/>
  <c r="T32" i="2"/>
  <c r="R36" i="1"/>
  <c r="AB36" i="1"/>
  <c r="T36" i="1"/>
  <c r="Z36" i="1"/>
  <c r="X36" i="1"/>
  <c r="V36" i="1"/>
  <c r="P80" i="1" l="1"/>
  <c r="X79" i="1"/>
  <c r="Z79" i="1"/>
  <c r="AB79" i="1"/>
  <c r="R79" i="1"/>
  <c r="T79" i="1"/>
  <c r="V79" i="1"/>
  <c r="T73" i="2"/>
  <c r="P73" i="2"/>
  <c r="R73" i="2"/>
  <c r="R33" i="2"/>
  <c r="P33" i="2"/>
  <c r="T33" i="2"/>
  <c r="R37" i="1"/>
  <c r="AB37" i="1"/>
  <c r="Z37" i="1"/>
  <c r="X37" i="1"/>
  <c r="V37" i="1"/>
  <c r="T37" i="1"/>
  <c r="P81" i="1" l="1"/>
  <c r="AB80" i="1"/>
  <c r="R80" i="1"/>
  <c r="T80" i="1"/>
  <c r="V80" i="1"/>
  <c r="X80" i="1"/>
  <c r="Z80" i="1"/>
  <c r="R74" i="2"/>
  <c r="T74" i="2"/>
  <c r="P74" i="2"/>
  <c r="P34" i="2"/>
  <c r="R34" i="2"/>
  <c r="T34" i="2"/>
  <c r="T38" i="1"/>
  <c r="R38" i="1"/>
  <c r="AB38" i="1"/>
  <c r="Z38" i="1"/>
  <c r="X38" i="1"/>
  <c r="V38" i="1"/>
  <c r="P82" i="1" l="1"/>
  <c r="R81" i="1"/>
  <c r="T81" i="1"/>
  <c r="V81" i="1"/>
  <c r="X81" i="1"/>
  <c r="Z81" i="1"/>
  <c r="AB81" i="1"/>
  <c r="P75" i="2"/>
  <c r="R75" i="2"/>
  <c r="T75" i="2"/>
  <c r="P35" i="2"/>
  <c r="R35" i="2"/>
  <c r="T35" i="2"/>
  <c r="V39" i="1"/>
  <c r="T39" i="1"/>
  <c r="R39" i="1"/>
  <c r="AB39" i="1"/>
  <c r="Z39" i="1"/>
  <c r="X39" i="1"/>
  <c r="P83" i="1" l="1"/>
  <c r="T82" i="1"/>
  <c r="V82" i="1"/>
  <c r="X82" i="1"/>
  <c r="Z82" i="1"/>
  <c r="AB82" i="1"/>
  <c r="R82" i="1"/>
  <c r="R76" i="2"/>
  <c r="P76" i="2"/>
  <c r="T76" i="2"/>
  <c r="T36" i="2"/>
  <c r="R36" i="2"/>
  <c r="P36" i="2"/>
  <c r="X40" i="1"/>
  <c r="V40" i="1"/>
  <c r="T40" i="1"/>
  <c r="R40" i="1"/>
  <c r="AB40" i="1"/>
  <c r="Z40" i="1"/>
  <c r="P84" i="1" l="1"/>
  <c r="X83" i="1"/>
  <c r="Z83" i="1"/>
  <c r="AB83" i="1"/>
  <c r="R83" i="1"/>
  <c r="T83" i="1"/>
  <c r="V83" i="1"/>
  <c r="P77" i="2"/>
  <c r="R77" i="2"/>
  <c r="T77" i="2"/>
  <c r="P37" i="2"/>
  <c r="R37" i="2"/>
  <c r="T37" i="2"/>
  <c r="Z41" i="1"/>
  <c r="X41" i="1"/>
  <c r="T41" i="1"/>
  <c r="V41" i="1"/>
  <c r="R41" i="1"/>
  <c r="AB41" i="1"/>
  <c r="P85" i="1" l="1"/>
  <c r="AB84" i="1"/>
  <c r="R84" i="1"/>
  <c r="T84" i="1"/>
  <c r="V84" i="1"/>
  <c r="X84" i="1"/>
  <c r="Z84" i="1"/>
  <c r="P78" i="2"/>
  <c r="R78" i="2"/>
  <c r="T78" i="2"/>
  <c r="T38" i="2"/>
  <c r="R38" i="2"/>
  <c r="P38" i="2"/>
  <c r="AB42" i="1"/>
  <c r="Z42" i="1"/>
  <c r="X42" i="1"/>
  <c r="V42" i="1"/>
  <c r="T42" i="1"/>
  <c r="R42" i="1"/>
  <c r="P86" i="1" l="1"/>
  <c r="R85" i="1"/>
  <c r="T85" i="1"/>
  <c r="V85" i="1"/>
  <c r="X85" i="1"/>
  <c r="Z85" i="1"/>
  <c r="AB85" i="1"/>
  <c r="P79" i="2"/>
  <c r="T79" i="2"/>
  <c r="R79" i="2"/>
  <c r="R39" i="2"/>
  <c r="T39" i="2"/>
  <c r="P39" i="2"/>
  <c r="AB43" i="1"/>
  <c r="Z43" i="1"/>
  <c r="X43" i="1"/>
  <c r="V43" i="1"/>
  <c r="T43" i="1"/>
  <c r="R43" i="1"/>
  <c r="P87" i="1" l="1"/>
  <c r="T86" i="1"/>
  <c r="V86" i="1"/>
  <c r="X86" i="1"/>
  <c r="Z86" i="1"/>
  <c r="AB86" i="1"/>
  <c r="R86" i="1"/>
  <c r="R80" i="2"/>
  <c r="T80" i="2"/>
  <c r="P80" i="2"/>
  <c r="P40" i="2"/>
  <c r="R40" i="2"/>
  <c r="T40" i="2"/>
  <c r="R44" i="1"/>
  <c r="AB44" i="1"/>
  <c r="Z44" i="1"/>
  <c r="V44" i="1"/>
  <c r="X44" i="1"/>
  <c r="T44" i="1"/>
  <c r="P88" i="1" l="1"/>
  <c r="X87" i="1"/>
  <c r="Z87" i="1"/>
  <c r="AB87" i="1"/>
  <c r="R87" i="1"/>
  <c r="T87" i="1"/>
  <c r="V87" i="1"/>
  <c r="T81" i="2"/>
  <c r="P81" i="2"/>
  <c r="R81" i="2"/>
  <c r="R41" i="2"/>
  <c r="P41" i="2"/>
  <c r="T41" i="2"/>
  <c r="R45" i="1"/>
  <c r="AB45" i="1"/>
  <c r="Z45" i="1"/>
  <c r="X45" i="1"/>
  <c r="V45" i="1"/>
  <c r="T45" i="1"/>
  <c r="P89" i="1" l="1"/>
  <c r="AB88" i="1"/>
  <c r="R88" i="1"/>
  <c r="T88" i="1"/>
  <c r="V88" i="1"/>
  <c r="X88" i="1"/>
  <c r="Z88" i="1"/>
  <c r="R82" i="2"/>
  <c r="T82" i="2"/>
  <c r="P82" i="2"/>
  <c r="P42" i="2"/>
  <c r="R42" i="2"/>
  <c r="T42" i="2"/>
  <c r="T46" i="1"/>
  <c r="R46" i="1"/>
  <c r="AB46" i="1"/>
  <c r="Z46" i="1"/>
  <c r="X46" i="1"/>
  <c r="V46" i="1"/>
  <c r="P90" i="1" l="1"/>
  <c r="R89" i="1"/>
  <c r="T89" i="1"/>
  <c r="V89" i="1"/>
  <c r="X89" i="1"/>
  <c r="Z89" i="1"/>
  <c r="AB89" i="1"/>
  <c r="P83" i="2"/>
  <c r="R83" i="2"/>
  <c r="T83" i="2"/>
  <c r="P43" i="2"/>
  <c r="T43" i="2"/>
  <c r="R43" i="2"/>
  <c r="V47" i="1"/>
  <c r="R47" i="1"/>
  <c r="T47" i="1"/>
  <c r="AB47" i="1"/>
  <c r="Z47" i="1"/>
  <c r="X47" i="1"/>
  <c r="P91" i="1" l="1"/>
  <c r="R90" i="1"/>
  <c r="T90" i="1"/>
  <c r="V90" i="1"/>
  <c r="X90" i="1"/>
  <c r="Z90" i="1"/>
  <c r="AB90" i="1"/>
  <c r="R84" i="2"/>
  <c r="T84" i="2"/>
  <c r="P84" i="2"/>
  <c r="T44" i="2"/>
  <c r="R44" i="2"/>
  <c r="P44" i="2"/>
  <c r="X48" i="1"/>
  <c r="V48" i="1"/>
  <c r="T48" i="1"/>
  <c r="R48" i="1"/>
  <c r="AB48" i="1"/>
  <c r="Z48" i="1"/>
  <c r="P92" i="1" l="1"/>
  <c r="X91" i="1"/>
  <c r="Z91" i="1"/>
  <c r="AB91" i="1"/>
  <c r="R91" i="1"/>
  <c r="T91" i="1"/>
  <c r="V91" i="1"/>
  <c r="P85" i="2"/>
  <c r="T85" i="2"/>
  <c r="R85" i="2"/>
  <c r="P45" i="2"/>
  <c r="R45" i="2"/>
  <c r="T45" i="2"/>
  <c r="Z49" i="1"/>
  <c r="T49" i="1"/>
  <c r="X49" i="1"/>
  <c r="V49" i="1"/>
  <c r="R49" i="1"/>
  <c r="AB49" i="1"/>
  <c r="P93" i="1" l="1"/>
  <c r="AB92" i="1"/>
  <c r="R92" i="1"/>
  <c r="T92" i="1"/>
  <c r="V92" i="1"/>
  <c r="X92" i="1"/>
  <c r="Z92" i="1"/>
  <c r="P86" i="2"/>
  <c r="R86" i="2"/>
  <c r="T86" i="2"/>
  <c r="T46" i="2"/>
  <c r="P46" i="2"/>
  <c r="R46" i="2"/>
  <c r="AB50" i="1"/>
  <c r="Z50" i="1"/>
  <c r="X50" i="1"/>
  <c r="V50" i="1"/>
  <c r="T50" i="1"/>
  <c r="R50" i="1"/>
  <c r="P94" i="1" l="1"/>
  <c r="R93" i="1"/>
  <c r="T93" i="1"/>
  <c r="V93" i="1"/>
  <c r="X93" i="1"/>
  <c r="Z93" i="1"/>
  <c r="AB93" i="1"/>
  <c r="P87" i="2"/>
  <c r="T87" i="2"/>
  <c r="R87" i="2"/>
  <c r="R47" i="2"/>
  <c r="T47" i="2"/>
  <c r="P47" i="2"/>
  <c r="T51" i="1"/>
  <c r="AB51" i="1"/>
  <c r="Z51" i="1"/>
  <c r="X51" i="1"/>
  <c r="V51" i="1"/>
  <c r="R51" i="1"/>
  <c r="P95" i="1" l="1"/>
  <c r="T94" i="1"/>
  <c r="V94" i="1"/>
  <c r="X94" i="1"/>
  <c r="Z94" i="1"/>
  <c r="AB94" i="1"/>
  <c r="R94" i="1"/>
  <c r="P88" i="2"/>
  <c r="T88" i="2"/>
  <c r="R88" i="2"/>
  <c r="P48" i="2"/>
  <c r="R48" i="2"/>
  <c r="T48" i="2"/>
  <c r="R52" i="1"/>
  <c r="V52" i="1"/>
  <c r="AB52" i="1"/>
  <c r="Z52" i="1"/>
  <c r="X52" i="1"/>
  <c r="T52" i="1"/>
  <c r="P96" i="1" l="1"/>
  <c r="X95" i="1"/>
  <c r="Z95" i="1"/>
  <c r="AB95" i="1"/>
  <c r="R95" i="1"/>
  <c r="T95" i="1"/>
  <c r="V95" i="1"/>
  <c r="T89" i="2"/>
  <c r="P89" i="2"/>
  <c r="R89" i="2"/>
  <c r="R49" i="2"/>
  <c r="P49" i="2"/>
  <c r="T49" i="2"/>
  <c r="R53" i="1"/>
  <c r="AB53" i="1"/>
  <c r="V53" i="1"/>
  <c r="Z53" i="1"/>
  <c r="X53" i="1"/>
  <c r="T53" i="1"/>
  <c r="P97" i="1" l="1"/>
  <c r="AB96" i="1"/>
  <c r="R96" i="1"/>
  <c r="T96" i="1"/>
  <c r="V96" i="1"/>
  <c r="X96" i="1"/>
  <c r="Z96" i="1"/>
  <c r="P90" i="2"/>
  <c r="R90" i="2"/>
  <c r="T90" i="2"/>
  <c r="P50" i="2"/>
  <c r="R50" i="2"/>
  <c r="T50" i="2"/>
  <c r="T54" i="1"/>
  <c r="R54" i="1"/>
  <c r="AB54" i="1"/>
  <c r="Z54" i="1"/>
  <c r="X54" i="1"/>
  <c r="V54" i="1"/>
  <c r="P98" i="1" l="1"/>
  <c r="R97" i="1"/>
  <c r="T97" i="1"/>
  <c r="V97" i="1"/>
  <c r="X97" i="1"/>
  <c r="Z97" i="1"/>
  <c r="AB97" i="1"/>
  <c r="P91" i="2"/>
  <c r="R91" i="2"/>
  <c r="T91" i="2"/>
  <c r="P51" i="2"/>
  <c r="R51" i="2"/>
  <c r="T51" i="2"/>
  <c r="V55" i="1"/>
  <c r="T55" i="1"/>
  <c r="R55" i="1"/>
  <c r="AB55" i="1"/>
  <c r="Z55" i="1"/>
  <c r="X55" i="1"/>
  <c r="P99" i="1" l="1"/>
  <c r="T98" i="1"/>
  <c r="V98" i="1"/>
  <c r="X98" i="1"/>
  <c r="Z98" i="1"/>
  <c r="AB98" i="1"/>
  <c r="R98" i="1"/>
  <c r="R92" i="2"/>
  <c r="P92" i="2"/>
  <c r="T92" i="2"/>
  <c r="T52" i="2"/>
  <c r="P52" i="2"/>
  <c r="R52" i="2"/>
  <c r="X56" i="1"/>
  <c r="R56" i="1"/>
  <c r="V56" i="1"/>
  <c r="T56" i="1"/>
  <c r="AB56" i="1"/>
  <c r="Z56" i="1"/>
  <c r="P100" i="1" l="1"/>
  <c r="X99" i="1"/>
  <c r="Z99" i="1"/>
  <c r="AB99" i="1"/>
  <c r="V99" i="1"/>
  <c r="R99" i="1"/>
  <c r="T99" i="1"/>
  <c r="P93" i="2"/>
  <c r="R93" i="2"/>
  <c r="T93" i="2"/>
  <c r="P53" i="2"/>
  <c r="R53" i="2"/>
  <c r="T53" i="2"/>
  <c r="Z57" i="1"/>
  <c r="R57" i="1"/>
  <c r="X57" i="1"/>
  <c r="V57" i="1"/>
  <c r="T57" i="1"/>
  <c r="AB57" i="1"/>
  <c r="P101" i="1" l="1"/>
  <c r="AB100" i="1"/>
  <c r="R100" i="1"/>
  <c r="T100" i="1"/>
  <c r="V100" i="1"/>
  <c r="X100" i="1"/>
  <c r="Z100" i="1"/>
  <c r="P94" i="2"/>
  <c r="R94" i="2"/>
  <c r="T94" i="2"/>
  <c r="T54" i="2"/>
  <c r="R54" i="2"/>
  <c r="P54" i="2"/>
  <c r="AB58" i="1"/>
  <c r="Z58" i="1"/>
  <c r="X58" i="1"/>
  <c r="V58" i="1"/>
  <c r="T58" i="1"/>
  <c r="R58" i="1"/>
  <c r="P102" i="1" l="1"/>
  <c r="R101" i="1"/>
  <c r="T101" i="1"/>
  <c r="V101" i="1"/>
  <c r="X101" i="1"/>
  <c r="Z101" i="1"/>
  <c r="AB101" i="1"/>
  <c r="P95" i="2"/>
  <c r="T95" i="2"/>
  <c r="R95" i="2"/>
  <c r="R55" i="2"/>
  <c r="T55" i="2"/>
  <c r="P55" i="2"/>
  <c r="AB59" i="1"/>
  <c r="Z59" i="1"/>
  <c r="X59" i="1"/>
  <c r="T59" i="1"/>
  <c r="V59" i="1"/>
  <c r="R59" i="1"/>
  <c r="P103" i="1" l="1"/>
  <c r="T102" i="1"/>
  <c r="V102" i="1"/>
  <c r="Z102" i="1"/>
  <c r="X102" i="1"/>
  <c r="AB102" i="1"/>
  <c r="R102" i="1"/>
  <c r="T96" i="2"/>
  <c r="P96" i="2"/>
  <c r="R96" i="2"/>
  <c r="P56" i="2"/>
  <c r="R56" i="2"/>
  <c r="T56" i="2"/>
  <c r="R60" i="1"/>
  <c r="AB60" i="1"/>
  <c r="Z60" i="1"/>
  <c r="T60" i="1"/>
  <c r="X60" i="1"/>
  <c r="V60" i="1"/>
  <c r="P104" i="1" l="1"/>
  <c r="X103" i="1"/>
  <c r="Z103" i="1"/>
  <c r="AB103" i="1"/>
  <c r="R103" i="1"/>
  <c r="V103" i="1"/>
  <c r="T103" i="1"/>
  <c r="P97" i="2"/>
  <c r="R97" i="2"/>
  <c r="T97" i="2"/>
  <c r="T57" i="2"/>
  <c r="R57" i="2"/>
  <c r="P57" i="2"/>
  <c r="R61" i="1"/>
  <c r="AB61" i="1"/>
  <c r="Z61" i="1"/>
  <c r="V61" i="1"/>
  <c r="X61" i="1"/>
  <c r="T61" i="1"/>
  <c r="P105" i="1" l="1"/>
  <c r="AB104" i="1"/>
  <c r="R104" i="1"/>
  <c r="T104" i="1"/>
  <c r="V104" i="1"/>
  <c r="X104" i="1"/>
  <c r="Z104" i="1"/>
  <c r="R98" i="2"/>
  <c r="T98" i="2"/>
  <c r="P98" i="2"/>
  <c r="P58" i="2"/>
  <c r="R58" i="2"/>
  <c r="T58" i="2"/>
  <c r="T62" i="1"/>
  <c r="R62" i="1"/>
  <c r="AB62" i="1"/>
  <c r="Z62" i="1"/>
  <c r="X62" i="1"/>
  <c r="V62" i="1"/>
  <c r="P106" i="1" l="1"/>
  <c r="R105" i="1"/>
  <c r="V105" i="1"/>
  <c r="T105" i="1"/>
  <c r="X105" i="1"/>
  <c r="Z105" i="1"/>
  <c r="AB105" i="1"/>
  <c r="P99" i="2"/>
  <c r="R99" i="2"/>
  <c r="T99" i="2"/>
  <c r="P59" i="2"/>
  <c r="T59" i="2"/>
  <c r="R59" i="2"/>
  <c r="V63" i="1"/>
  <c r="T63" i="1"/>
  <c r="R63" i="1"/>
  <c r="AB63" i="1"/>
  <c r="Z63" i="1"/>
  <c r="X63" i="1"/>
  <c r="P107" i="1" l="1"/>
  <c r="T106" i="1"/>
  <c r="V106" i="1"/>
  <c r="X106" i="1"/>
  <c r="Z106" i="1"/>
  <c r="AB106" i="1"/>
  <c r="R106" i="1"/>
  <c r="R100" i="2"/>
  <c r="T100" i="2"/>
  <c r="P100" i="2"/>
  <c r="X64" i="1"/>
  <c r="V64" i="1"/>
  <c r="T64" i="1"/>
  <c r="R64" i="1"/>
  <c r="AB64" i="1"/>
  <c r="Z64" i="1"/>
  <c r="P108" i="1" l="1"/>
  <c r="X107" i="1"/>
  <c r="Z107" i="1"/>
  <c r="AB107" i="1"/>
  <c r="R107" i="1"/>
  <c r="V107" i="1"/>
  <c r="T107" i="1"/>
  <c r="P101" i="2"/>
  <c r="R101" i="2"/>
  <c r="T101" i="2"/>
  <c r="Z65" i="1"/>
  <c r="X65" i="1"/>
  <c r="V65" i="1"/>
  <c r="T65" i="1"/>
  <c r="R65" i="1"/>
  <c r="AB65" i="1"/>
  <c r="P109" i="1" l="1"/>
  <c r="AB108" i="1"/>
  <c r="R108" i="1"/>
  <c r="T108" i="1"/>
  <c r="V108" i="1"/>
  <c r="X108" i="1"/>
  <c r="Z108" i="1"/>
  <c r="P102" i="2"/>
  <c r="R102" i="2"/>
  <c r="T102" i="2"/>
  <c r="P110" i="1" l="1"/>
  <c r="V109" i="1"/>
  <c r="R109" i="1"/>
  <c r="T109" i="1"/>
  <c r="X109" i="1"/>
  <c r="Z109" i="1"/>
  <c r="AB109" i="1"/>
  <c r="P103" i="2"/>
  <c r="R103" i="2"/>
  <c r="T103" i="2"/>
  <c r="P111" i="1" l="1"/>
  <c r="T110" i="1"/>
  <c r="V110" i="1"/>
  <c r="X110" i="1"/>
  <c r="Z110" i="1"/>
  <c r="AB110" i="1"/>
  <c r="R110" i="1"/>
  <c r="T104" i="2"/>
  <c r="P104" i="2"/>
  <c r="R104" i="2"/>
  <c r="P112" i="1" l="1"/>
  <c r="V111" i="1"/>
  <c r="X111" i="1"/>
  <c r="Z111" i="1"/>
  <c r="AB111" i="1"/>
  <c r="R111" i="1"/>
  <c r="T111" i="1"/>
  <c r="P105" i="2"/>
  <c r="R105" i="2"/>
  <c r="T105" i="2"/>
  <c r="P113" i="1" l="1"/>
  <c r="AB112" i="1"/>
  <c r="R112" i="1"/>
  <c r="T112" i="1"/>
  <c r="V112" i="1"/>
  <c r="Z112" i="1"/>
  <c r="X112" i="1"/>
  <c r="R106" i="2"/>
  <c r="T106" i="2"/>
  <c r="P106" i="2"/>
  <c r="P114" i="1" l="1"/>
  <c r="R113" i="1"/>
  <c r="V113" i="1"/>
  <c r="T113" i="1"/>
  <c r="X113" i="1"/>
  <c r="Z113" i="1"/>
  <c r="AB113" i="1"/>
  <c r="P107" i="2"/>
  <c r="R107" i="2"/>
  <c r="T107" i="2"/>
  <c r="P115" i="1" l="1"/>
  <c r="T114" i="1"/>
  <c r="V114" i="1"/>
  <c r="Z114" i="1"/>
  <c r="X114" i="1"/>
  <c r="AB114" i="1"/>
  <c r="R114" i="1"/>
  <c r="R108" i="2"/>
  <c r="P108" i="2"/>
  <c r="T108" i="2"/>
  <c r="P116" i="1" l="1"/>
  <c r="X115" i="1"/>
  <c r="Z115" i="1"/>
  <c r="AB115" i="1"/>
  <c r="R115" i="1"/>
  <c r="V115" i="1"/>
  <c r="T115" i="1"/>
  <c r="P109" i="2"/>
  <c r="R109" i="2"/>
  <c r="T109" i="2"/>
  <c r="P117" i="1" l="1"/>
  <c r="AB116" i="1"/>
  <c r="R116" i="1"/>
  <c r="T116" i="1"/>
  <c r="V116" i="1"/>
  <c r="Z116" i="1"/>
  <c r="X116" i="1"/>
  <c r="P110" i="2"/>
  <c r="R110" i="2"/>
  <c r="T110" i="2"/>
  <c r="P118" i="1" l="1"/>
  <c r="R117" i="1"/>
  <c r="V117" i="1"/>
  <c r="T117" i="1"/>
  <c r="X117" i="1"/>
  <c r="Z117" i="1"/>
  <c r="AB117" i="1"/>
  <c r="T111" i="2"/>
  <c r="R111" i="2"/>
  <c r="P111" i="2"/>
  <c r="P119" i="1" l="1"/>
  <c r="T118" i="1"/>
  <c r="V118" i="1"/>
  <c r="X118" i="1"/>
  <c r="Z118" i="1"/>
  <c r="AB118" i="1"/>
  <c r="R118" i="1"/>
  <c r="P112" i="2"/>
  <c r="R112" i="2"/>
  <c r="T112" i="2"/>
  <c r="P120" i="1" l="1"/>
  <c r="X119" i="1"/>
  <c r="Z119" i="1"/>
  <c r="AB119" i="1"/>
  <c r="R119" i="1"/>
  <c r="V119" i="1"/>
  <c r="T119" i="1"/>
  <c r="T113" i="2"/>
  <c r="P113" i="2"/>
  <c r="R113" i="2"/>
  <c r="P121" i="1" l="1"/>
  <c r="AB120" i="1"/>
  <c r="R120" i="1"/>
  <c r="T120" i="1"/>
  <c r="V120" i="1"/>
  <c r="X120" i="1"/>
  <c r="Z120" i="1"/>
  <c r="R114" i="2"/>
  <c r="P114" i="2"/>
  <c r="T114" i="2"/>
  <c r="P122" i="1" l="1"/>
  <c r="R121" i="1"/>
  <c r="V121" i="1"/>
  <c r="T121" i="1"/>
  <c r="X121" i="1"/>
  <c r="Z121" i="1"/>
  <c r="AB121" i="1"/>
  <c r="P115" i="2"/>
  <c r="R115" i="2"/>
  <c r="T115" i="2"/>
  <c r="P123" i="1" l="1"/>
  <c r="T122" i="1"/>
  <c r="V122" i="1"/>
  <c r="X122" i="1"/>
  <c r="Z122" i="1"/>
  <c r="AB122" i="1"/>
  <c r="R122" i="1"/>
  <c r="T116" i="2"/>
  <c r="P116" i="2"/>
  <c r="R116" i="2"/>
  <c r="P124" i="1" l="1"/>
  <c r="V123" i="1"/>
  <c r="X123" i="1"/>
  <c r="Z123" i="1"/>
  <c r="AB123" i="1"/>
  <c r="R123" i="1"/>
  <c r="T123" i="1"/>
  <c r="P117" i="2"/>
  <c r="R117" i="2"/>
  <c r="T117" i="2"/>
  <c r="P125" i="1" l="1"/>
  <c r="AB124" i="1"/>
  <c r="R124" i="1"/>
  <c r="T124" i="1"/>
  <c r="V124" i="1"/>
  <c r="Z124" i="1"/>
  <c r="X124" i="1"/>
  <c r="P118" i="2"/>
  <c r="R118" i="2"/>
  <c r="T118" i="2"/>
  <c r="R125" i="1" l="1"/>
  <c r="T125" i="1"/>
  <c r="V125" i="1"/>
  <c r="X125" i="1"/>
  <c r="Z125" i="1"/>
  <c r="AB125" i="1"/>
  <c r="R119" i="2"/>
  <c r="T119" i="2"/>
  <c r="P119" i="2"/>
</calcChain>
</file>

<file path=xl/sharedStrings.xml><?xml version="1.0" encoding="utf-8"?>
<sst xmlns="http://schemas.openxmlformats.org/spreadsheetml/2006/main" count="125" uniqueCount="68">
  <si>
    <t>Objectifs de cet exercice</t>
  </si>
  <si>
    <t>Mise en forme manuelle</t>
  </si>
  <si>
    <t>Police</t>
  </si>
  <si>
    <t>Alignement</t>
  </si>
  <si>
    <t>Formatage des nombres</t>
  </si>
  <si>
    <t>Couleurs</t>
  </si>
  <si>
    <t>Bordures</t>
  </si>
  <si>
    <t>Formule</t>
  </si>
  <si>
    <t>Création de formules</t>
  </si>
  <si>
    <t>Fonctions mathématiques</t>
  </si>
  <si>
    <t>Linéaire</t>
  </si>
  <si>
    <t>Polynomiale de degré 2</t>
  </si>
  <si>
    <t>Polynomiale de degré 3</t>
  </si>
  <si>
    <t>Exponentielle</t>
  </si>
  <si>
    <t>Logarithmique</t>
  </si>
  <si>
    <t>Absolue</t>
  </si>
  <si>
    <t>a</t>
  </si>
  <si>
    <t>b</t>
  </si>
  <si>
    <t>c</t>
  </si>
  <si>
    <t>d</t>
  </si>
  <si>
    <t>e</t>
  </si>
  <si>
    <t>x</t>
  </si>
  <si>
    <t>Fonctions</t>
  </si>
  <si>
    <t>Paramètres</t>
  </si>
  <si>
    <t>Valeur de départ</t>
  </si>
  <si>
    <t>Incrément</t>
  </si>
  <si>
    <t>Définition de l'abscisse</t>
  </si>
  <si>
    <t>Cosinus</t>
  </si>
  <si>
    <t>Sinus</t>
  </si>
  <si>
    <t>Tangente</t>
  </si>
  <si>
    <t>Fonctions trigonométriques</t>
  </si>
  <si>
    <t>Mise en forme complète des graphiques</t>
  </si>
  <si>
    <t>Fonctions mathématiques (ABS, LN, PI, COS, SIN, TAN et SIERREUR)</t>
  </si>
  <si>
    <r>
      <t xml:space="preserve">Références relatives et </t>
    </r>
    <r>
      <rPr>
        <b/>
        <sz val="8"/>
        <color theme="4" tint="-0.499984740745262"/>
        <rFont val="Calibri"/>
        <family val="2"/>
        <scheme val="minor"/>
      </rPr>
      <t>absolues</t>
    </r>
  </si>
  <si>
    <r>
      <t xml:space="preserve">Opérateurs de base (addition, multiplication, </t>
    </r>
    <r>
      <rPr>
        <b/>
        <sz val="8"/>
        <color theme="4" tint="-0.499984740745262"/>
        <rFont val="Calibri"/>
        <family val="2"/>
        <scheme val="minor"/>
      </rPr>
      <t>exponentiel</t>
    </r>
    <r>
      <rPr>
        <sz val="8"/>
        <color theme="1"/>
        <rFont val="Calibri"/>
        <family val="2"/>
        <scheme val="minor"/>
      </rPr>
      <t xml:space="preserve"> et parenthésage)</t>
    </r>
  </si>
  <si>
    <t>f</t>
  </si>
  <si>
    <t>Valeur finale</t>
  </si>
  <si>
    <t>Masquage de colonnes/lignes</t>
  </si>
  <si>
    <t>Usage de données masquées</t>
  </si>
  <si>
    <t>Outil</t>
  </si>
  <si>
    <t>Somme automatique</t>
  </si>
  <si>
    <r>
      <rPr>
        <i/>
        <sz val="8"/>
        <color theme="1" tint="0.499984740745262"/>
        <rFont val="Times New Roman"/>
        <family val="1"/>
      </rPr>
      <t>y</t>
    </r>
    <r>
      <rPr>
        <sz val="8"/>
        <color theme="1" tint="0.499984740745262"/>
        <rFont val="Calibri"/>
        <family val="2"/>
        <scheme val="minor"/>
      </rPr>
      <t xml:space="preserve">  =  </t>
    </r>
    <r>
      <rPr>
        <b/>
        <sz val="8"/>
        <color theme="1" tint="0.499984740745262"/>
        <rFont val="Calibri"/>
        <family val="2"/>
        <scheme val="minor"/>
      </rPr>
      <t>a</t>
    </r>
    <r>
      <rPr>
        <sz val="8"/>
        <color theme="1" tint="0.499984740745262"/>
        <rFont val="Calibri"/>
        <family val="2"/>
        <scheme val="minor"/>
      </rPr>
      <t xml:space="preserve"> · </t>
    </r>
    <r>
      <rPr>
        <b/>
        <sz val="8"/>
        <color theme="1" tint="0.499984740745262"/>
        <rFont val="Calibri"/>
        <family val="2"/>
        <scheme val="minor"/>
      </rPr>
      <t>|</t>
    </r>
    <r>
      <rPr>
        <sz val="8"/>
        <color theme="1" tint="0.499984740745262"/>
        <rFont val="Calibri"/>
        <family val="2"/>
        <scheme val="minor"/>
      </rPr>
      <t xml:space="preserve"> </t>
    </r>
    <r>
      <rPr>
        <b/>
        <sz val="8"/>
        <color theme="1" tint="0.499984740745262"/>
        <rFont val="Calibri"/>
        <family val="2"/>
        <scheme val="minor"/>
      </rPr>
      <t>b</t>
    </r>
    <r>
      <rPr>
        <sz val="8"/>
        <color theme="1" tint="0.499984740745262"/>
        <rFont val="Calibri"/>
        <family val="2"/>
        <scheme val="minor"/>
      </rPr>
      <t xml:space="preserve"> · </t>
    </r>
    <r>
      <rPr>
        <i/>
        <sz val="8"/>
        <color theme="1" tint="0.499984740745262"/>
        <rFont val="Times New Roman"/>
        <family val="1"/>
      </rPr>
      <t>x</t>
    </r>
    <r>
      <rPr>
        <sz val="8"/>
        <color theme="1" tint="0.499984740745262"/>
        <rFont val="Calibri"/>
        <family val="2"/>
        <scheme val="minor"/>
      </rPr>
      <t xml:space="preserve"> + </t>
    </r>
    <r>
      <rPr>
        <b/>
        <sz val="8"/>
        <color theme="1" tint="0.499984740745262"/>
        <rFont val="Calibri"/>
        <family val="2"/>
        <scheme val="minor"/>
      </rPr>
      <t>c</t>
    </r>
    <r>
      <rPr>
        <sz val="8"/>
        <color theme="1" tint="0.499984740745262"/>
        <rFont val="Calibri"/>
        <family val="2"/>
        <scheme val="minor"/>
      </rPr>
      <t xml:space="preserve">  </t>
    </r>
    <r>
      <rPr>
        <b/>
        <sz val="8"/>
        <color theme="1" tint="0.499984740745262"/>
        <rFont val="Calibri"/>
        <family val="2"/>
        <scheme val="minor"/>
      </rPr>
      <t>|</t>
    </r>
    <r>
      <rPr>
        <sz val="8"/>
        <color theme="1" tint="0.499984740745262"/>
        <rFont val="Calibri"/>
        <family val="2"/>
        <scheme val="minor"/>
      </rPr>
      <t xml:space="preserve"> + </t>
    </r>
    <r>
      <rPr>
        <b/>
        <sz val="8"/>
        <color theme="1" tint="0.499984740745262"/>
        <rFont val="Calibri"/>
        <family val="2"/>
        <scheme val="minor"/>
      </rPr>
      <t>d</t>
    </r>
  </si>
  <si>
    <r>
      <rPr>
        <i/>
        <sz val="8"/>
        <color theme="1" tint="0.499984740745262"/>
        <rFont val="Times New Roman"/>
        <family val="1"/>
      </rPr>
      <t>y</t>
    </r>
    <r>
      <rPr>
        <sz val="8"/>
        <color theme="1" tint="0.499984740745262"/>
        <rFont val="Calibri"/>
        <family val="2"/>
        <scheme val="minor"/>
      </rPr>
      <t xml:space="preserve">  =  </t>
    </r>
    <r>
      <rPr>
        <b/>
        <sz val="8"/>
        <color theme="1" tint="0.499984740745262"/>
        <rFont val="Calibri"/>
        <family val="2"/>
        <scheme val="minor"/>
      </rPr>
      <t>a</t>
    </r>
    <r>
      <rPr>
        <sz val="8"/>
        <color theme="1" tint="0.499984740745262"/>
        <rFont val="Calibri"/>
        <family val="2"/>
        <scheme val="minor"/>
      </rPr>
      <t xml:space="preserve"> · </t>
    </r>
    <r>
      <rPr>
        <i/>
        <sz val="8"/>
        <color theme="1" tint="0.499984740745262"/>
        <rFont val="Times New Roman"/>
        <family val="1"/>
      </rPr>
      <t>x</t>
    </r>
    <r>
      <rPr>
        <sz val="8"/>
        <color theme="1" tint="0.499984740745262"/>
        <rFont val="Calibri"/>
        <family val="2"/>
        <scheme val="minor"/>
      </rPr>
      <t xml:space="preserve"> + </t>
    </r>
    <r>
      <rPr>
        <b/>
        <sz val="8"/>
        <color theme="1" tint="0.499984740745262"/>
        <rFont val="Calibri"/>
        <family val="2"/>
        <scheme val="minor"/>
      </rPr>
      <t>b</t>
    </r>
  </si>
  <si>
    <r>
      <rPr>
        <i/>
        <sz val="8"/>
        <color theme="1" tint="0.499984740745262"/>
        <rFont val="Times New Roman"/>
        <family val="1"/>
      </rPr>
      <t xml:space="preserve">y </t>
    </r>
    <r>
      <rPr>
        <sz val="8"/>
        <color theme="1" tint="0.499984740745262"/>
        <rFont val="Calibri"/>
        <family val="2"/>
        <scheme val="minor"/>
      </rPr>
      <t xml:space="preserve"> =  </t>
    </r>
    <r>
      <rPr>
        <b/>
        <sz val="8"/>
        <color theme="1" tint="0.499984740745262"/>
        <rFont val="Calibri"/>
        <family val="2"/>
        <scheme val="minor"/>
      </rPr>
      <t>a</t>
    </r>
    <r>
      <rPr>
        <sz val="8"/>
        <color theme="1" tint="0.499984740745262"/>
        <rFont val="Calibri"/>
        <family val="2"/>
        <scheme val="minor"/>
      </rPr>
      <t xml:space="preserve"> · </t>
    </r>
    <r>
      <rPr>
        <i/>
        <sz val="8"/>
        <color theme="1" tint="0.499984740745262"/>
        <rFont val="Times New Roman"/>
        <family val="1"/>
      </rPr>
      <t>x</t>
    </r>
    <r>
      <rPr>
        <vertAlign val="superscript"/>
        <sz val="8"/>
        <color theme="1" tint="0.499984740745262"/>
        <rFont val="Calibri"/>
        <family val="2"/>
        <scheme val="minor"/>
      </rPr>
      <t>2</t>
    </r>
    <r>
      <rPr>
        <sz val="8"/>
        <color theme="1" tint="0.499984740745262"/>
        <rFont val="Calibri"/>
        <family val="2"/>
        <scheme val="minor"/>
      </rPr>
      <t xml:space="preserve"> + </t>
    </r>
    <r>
      <rPr>
        <b/>
        <sz val="8"/>
        <color theme="1" tint="0.499984740745262"/>
        <rFont val="Calibri"/>
        <family val="2"/>
        <scheme val="minor"/>
      </rPr>
      <t>b</t>
    </r>
    <r>
      <rPr>
        <sz val="8"/>
        <color theme="1" tint="0.499984740745262"/>
        <rFont val="Calibri"/>
        <family val="2"/>
        <scheme val="minor"/>
      </rPr>
      <t xml:space="preserve"> · </t>
    </r>
    <r>
      <rPr>
        <i/>
        <sz val="8"/>
        <color theme="1" tint="0.499984740745262"/>
        <rFont val="Times New Roman"/>
        <family val="1"/>
      </rPr>
      <t>x</t>
    </r>
    <r>
      <rPr>
        <sz val="8"/>
        <color theme="1" tint="0.499984740745262"/>
        <rFont val="Calibri"/>
        <family val="2"/>
        <scheme val="minor"/>
      </rPr>
      <t xml:space="preserve"> + </t>
    </r>
    <r>
      <rPr>
        <b/>
        <sz val="8"/>
        <color theme="1" tint="0.499984740745262"/>
        <rFont val="Calibri"/>
        <family val="2"/>
        <scheme val="minor"/>
      </rPr>
      <t>c</t>
    </r>
  </si>
  <si>
    <r>
      <rPr>
        <i/>
        <sz val="8"/>
        <color theme="1" tint="0.499984740745262"/>
        <rFont val="Times New Roman"/>
        <family val="1"/>
      </rPr>
      <t xml:space="preserve">y </t>
    </r>
    <r>
      <rPr>
        <sz val="8"/>
        <color theme="1" tint="0.499984740745262"/>
        <rFont val="Calibri"/>
        <family val="2"/>
        <scheme val="minor"/>
      </rPr>
      <t xml:space="preserve"> =  </t>
    </r>
    <r>
      <rPr>
        <b/>
        <sz val="8"/>
        <color theme="1" tint="0.499984740745262"/>
        <rFont val="Calibri"/>
        <family val="2"/>
        <scheme val="minor"/>
      </rPr>
      <t>a</t>
    </r>
    <r>
      <rPr>
        <sz val="8"/>
        <color theme="1" tint="0.499984740745262"/>
        <rFont val="Calibri"/>
        <family val="2"/>
        <scheme val="minor"/>
      </rPr>
      <t xml:space="preserve"> · </t>
    </r>
    <r>
      <rPr>
        <i/>
        <sz val="8"/>
        <color theme="1" tint="0.499984740745262"/>
        <rFont val="Times New Roman"/>
        <family val="1"/>
      </rPr>
      <t>x</t>
    </r>
    <r>
      <rPr>
        <vertAlign val="superscript"/>
        <sz val="8"/>
        <color theme="1" tint="0.499984740745262"/>
        <rFont val="Calibri"/>
        <family val="2"/>
        <scheme val="minor"/>
      </rPr>
      <t>3</t>
    </r>
    <r>
      <rPr>
        <sz val="8"/>
        <color theme="1" tint="0.499984740745262"/>
        <rFont val="Calibri"/>
        <family val="2"/>
        <scheme val="minor"/>
      </rPr>
      <t xml:space="preserve"> + </t>
    </r>
    <r>
      <rPr>
        <b/>
        <sz val="8"/>
        <color theme="1" tint="0.499984740745262"/>
        <rFont val="Calibri"/>
        <family val="2"/>
        <scheme val="minor"/>
      </rPr>
      <t>b</t>
    </r>
    <r>
      <rPr>
        <sz val="8"/>
        <color theme="1" tint="0.499984740745262"/>
        <rFont val="Calibri"/>
        <family val="2"/>
        <scheme val="minor"/>
      </rPr>
      <t xml:space="preserve"> · </t>
    </r>
    <r>
      <rPr>
        <i/>
        <sz val="8"/>
        <color theme="1" tint="0.499984740745262"/>
        <rFont val="Times New Roman"/>
        <family val="1"/>
      </rPr>
      <t>x</t>
    </r>
    <r>
      <rPr>
        <vertAlign val="superscript"/>
        <sz val="8"/>
        <color theme="1" tint="0.499984740745262"/>
        <rFont val="Calibri"/>
        <family val="2"/>
        <scheme val="minor"/>
      </rPr>
      <t>2</t>
    </r>
    <r>
      <rPr>
        <sz val="8"/>
        <color theme="1" tint="0.499984740745262"/>
        <rFont val="Calibri"/>
        <family val="2"/>
        <scheme val="minor"/>
      </rPr>
      <t xml:space="preserve"> + </t>
    </r>
    <r>
      <rPr>
        <b/>
        <sz val="8"/>
        <color theme="1" tint="0.499984740745262"/>
        <rFont val="Calibri"/>
        <family val="2"/>
        <scheme val="minor"/>
      </rPr>
      <t>c</t>
    </r>
    <r>
      <rPr>
        <sz val="8"/>
        <color theme="1" tint="0.499984740745262"/>
        <rFont val="Calibri"/>
        <family val="2"/>
        <scheme val="minor"/>
      </rPr>
      <t xml:space="preserve"> · </t>
    </r>
    <r>
      <rPr>
        <i/>
        <sz val="8"/>
        <color theme="1" tint="0.499984740745262"/>
        <rFont val="Times New Roman"/>
        <family val="1"/>
      </rPr>
      <t>x</t>
    </r>
    <r>
      <rPr>
        <sz val="8"/>
        <color theme="1" tint="0.499984740745262"/>
        <rFont val="Calibri"/>
        <family val="2"/>
        <scheme val="minor"/>
      </rPr>
      <t xml:space="preserve"> + </t>
    </r>
    <r>
      <rPr>
        <b/>
        <sz val="8"/>
        <color theme="1" tint="0.499984740745262"/>
        <rFont val="Calibri"/>
        <family val="2"/>
        <scheme val="minor"/>
      </rPr>
      <t>d</t>
    </r>
  </si>
  <si>
    <r>
      <rPr>
        <i/>
        <sz val="8"/>
        <color theme="1" tint="0.499984740745262"/>
        <rFont val="Times New Roman"/>
        <family val="1"/>
      </rPr>
      <t>y</t>
    </r>
    <r>
      <rPr>
        <sz val="8"/>
        <color theme="1" tint="0.499984740745262"/>
        <rFont val="Calibri"/>
        <family val="2"/>
        <scheme val="minor"/>
      </rPr>
      <t xml:space="preserve">  =  </t>
    </r>
    <r>
      <rPr>
        <b/>
        <sz val="8"/>
        <color theme="1" tint="0.499984740745262"/>
        <rFont val="Calibri"/>
        <family val="2"/>
        <scheme val="minor"/>
      </rPr>
      <t>a</t>
    </r>
    <r>
      <rPr>
        <sz val="8"/>
        <color theme="1" tint="0.499984740745262"/>
        <rFont val="Calibri"/>
        <family val="2"/>
        <scheme val="minor"/>
      </rPr>
      <t xml:space="preserve"> · </t>
    </r>
    <r>
      <rPr>
        <b/>
        <sz val="8"/>
        <color theme="1" tint="0.499984740745262"/>
        <rFont val="Calibri"/>
        <family val="2"/>
        <scheme val="minor"/>
      </rPr>
      <t>b</t>
    </r>
    <r>
      <rPr>
        <b/>
        <vertAlign val="superscript"/>
        <sz val="8"/>
        <color theme="1" tint="0.499984740745262"/>
        <rFont val="Calibri"/>
        <family val="2"/>
        <scheme val="minor"/>
      </rPr>
      <t>c</t>
    </r>
    <r>
      <rPr>
        <vertAlign val="superscript"/>
        <sz val="8"/>
        <color theme="1" tint="0.499984740745262"/>
        <rFont val="Calibri"/>
        <family val="2"/>
        <scheme val="minor"/>
      </rPr>
      <t xml:space="preserve"> · </t>
    </r>
    <r>
      <rPr>
        <i/>
        <vertAlign val="superscript"/>
        <sz val="8"/>
        <color theme="1" tint="0.499984740745262"/>
        <rFont val="Times New Roman"/>
        <family val="1"/>
      </rPr>
      <t>x</t>
    </r>
    <r>
      <rPr>
        <vertAlign val="superscript"/>
        <sz val="8"/>
        <color theme="1" tint="0.499984740745262"/>
        <rFont val="Calibri"/>
        <family val="2"/>
        <scheme val="minor"/>
      </rPr>
      <t xml:space="preserve"> + </t>
    </r>
    <r>
      <rPr>
        <b/>
        <vertAlign val="superscript"/>
        <sz val="8"/>
        <color theme="1" tint="0.499984740745262"/>
        <rFont val="Calibri"/>
        <family val="2"/>
        <scheme val="minor"/>
      </rPr>
      <t>d</t>
    </r>
    <r>
      <rPr>
        <sz val="8"/>
        <color theme="1" tint="0.499984740745262"/>
        <rFont val="Calibri"/>
        <family val="2"/>
        <scheme val="minor"/>
      </rPr>
      <t xml:space="preserve"> + </t>
    </r>
    <r>
      <rPr>
        <b/>
        <sz val="8"/>
        <color theme="1" tint="0.499984740745262"/>
        <rFont val="Calibri"/>
        <family val="2"/>
        <scheme val="minor"/>
      </rPr>
      <t>e</t>
    </r>
  </si>
  <si>
    <r>
      <rPr>
        <i/>
        <sz val="8"/>
        <color theme="1" tint="0.499984740745262"/>
        <rFont val="Times New Roman"/>
        <family val="1"/>
      </rPr>
      <t>y</t>
    </r>
    <r>
      <rPr>
        <sz val="8"/>
        <color theme="1" tint="0.499984740745262"/>
        <rFont val="Calibri"/>
        <family val="2"/>
        <scheme val="minor"/>
      </rPr>
      <t xml:space="preserve">  =  </t>
    </r>
    <r>
      <rPr>
        <b/>
        <sz val="8"/>
        <color theme="1" tint="0.499984740745262"/>
        <rFont val="Calibri"/>
        <family val="2"/>
        <scheme val="minor"/>
      </rPr>
      <t>a</t>
    </r>
    <r>
      <rPr>
        <sz val="8"/>
        <color theme="1" tint="0.499984740745262"/>
        <rFont val="Calibri"/>
        <family val="2"/>
        <scheme val="minor"/>
      </rPr>
      <t xml:space="preserve"> · </t>
    </r>
    <r>
      <rPr>
        <b/>
        <sz val="8"/>
        <color theme="1" tint="0.499984740745262"/>
        <rFont val="Calibri"/>
        <family val="2"/>
        <scheme val="minor"/>
      </rPr>
      <t>ln</t>
    </r>
    <r>
      <rPr>
        <sz val="8"/>
        <color theme="1" tint="0.499984740745262"/>
        <rFont val="Calibri"/>
        <family val="2"/>
        <scheme val="minor"/>
      </rPr>
      <t xml:space="preserve">( </t>
    </r>
    <r>
      <rPr>
        <b/>
        <sz val="8"/>
        <color theme="1" tint="0.499984740745262"/>
        <rFont val="Calibri"/>
        <family val="2"/>
        <scheme val="minor"/>
      </rPr>
      <t>b</t>
    </r>
    <r>
      <rPr>
        <sz val="8"/>
        <color theme="1" tint="0.499984740745262"/>
        <rFont val="Calibri"/>
        <family val="2"/>
        <scheme val="minor"/>
      </rPr>
      <t xml:space="preserve"> · </t>
    </r>
    <r>
      <rPr>
        <i/>
        <sz val="8"/>
        <color theme="1" tint="0.499984740745262"/>
        <rFont val="Times New Roman"/>
        <family val="1"/>
      </rPr>
      <t>x</t>
    </r>
    <r>
      <rPr>
        <sz val="8"/>
        <color theme="1" tint="0.499984740745262"/>
        <rFont val="Calibri"/>
        <family val="2"/>
        <scheme val="minor"/>
      </rPr>
      <t xml:space="preserve"> + </t>
    </r>
    <r>
      <rPr>
        <b/>
        <sz val="8"/>
        <color theme="1" tint="0.499984740745262"/>
        <rFont val="Calibri"/>
        <family val="2"/>
        <scheme val="minor"/>
      </rPr>
      <t>c</t>
    </r>
    <r>
      <rPr>
        <sz val="8"/>
        <color theme="1" tint="0.499984740745262"/>
        <rFont val="Calibri"/>
        <family val="2"/>
        <scheme val="minor"/>
      </rPr>
      <t xml:space="preserve"> ) + </t>
    </r>
    <r>
      <rPr>
        <b/>
        <sz val="8"/>
        <color theme="1" tint="0.499984740745262"/>
        <rFont val="Calibri"/>
        <family val="2"/>
        <scheme val="minor"/>
      </rPr>
      <t>d</t>
    </r>
  </si>
  <si>
    <t xml:space="preserve"> </t>
  </si>
  <si>
    <t>Pol. deg. 2</t>
  </si>
  <si>
    <t>Pol. deg. 3</t>
  </si>
  <si>
    <t>Exp.</t>
  </si>
  <si>
    <t>Log.</t>
  </si>
  <si>
    <r>
      <rPr>
        <i/>
        <sz val="8"/>
        <color theme="1" tint="0.34998626667073579"/>
        <rFont val="Times New Roman"/>
        <family val="1"/>
      </rPr>
      <t>y</t>
    </r>
    <r>
      <rPr>
        <sz val="8"/>
        <color theme="1" tint="0.34998626667073579"/>
        <rFont val="Calibri"/>
        <family val="2"/>
        <scheme val="minor"/>
      </rPr>
      <t xml:space="preserve">  =  </t>
    </r>
    <r>
      <rPr>
        <b/>
        <sz val="8"/>
        <color theme="1" tint="0.34998626667073579"/>
        <rFont val="Calibri"/>
        <family val="2"/>
        <scheme val="minor"/>
      </rPr>
      <t>a</t>
    </r>
    <r>
      <rPr>
        <sz val="8"/>
        <color theme="1" tint="0.34998626667073579"/>
        <rFont val="Calibri"/>
        <family val="2"/>
        <scheme val="minor"/>
      </rPr>
      <t xml:space="preserve"> ·</t>
    </r>
    <r>
      <rPr>
        <b/>
        <sz val="8"/>
        <color theme="1" tint="0.34998626667073579"/>
        <rFont val="Calibri"/>
        <family val="2"/>
        <scheme val="minor"/>
      </rPr>
      <t xml:space="preserve"> cos</t>
    </r>
    <r>
      <rPr>
        <sz val="8"/>
        <color theme="1" tint="0.34998626667073579"/>
        <rFont val="Calibri"/>
        <family val="2"/>
        <scheme val="minor"/>
      </rPr>
      <t xml:space="preserve">( </t>
    </r>
    <r>
      <rPr>
        <b/>
        <sz val="8"/>
        <color theme="1" tint="0.34998626667073579"/>
        <rFont val="Calibri"/>
        <family val="2"/>
        <scheme val="minor"/>
      </rPr>
      <t>b</t>
    </r>
    <r>
      <rPr>
        <sz val="8"/>
        <color theme="1" tint="0.34998626667073579"/>
        <rFont val="Calibri"/>
        <family val="2"/>
        <scheme val="minor"/>
      </rPr>
      <t xml:space="preserve"> · </t>
    </r>
    <r>
      <rPr>
        <i/>
        <sz val="8"/>
        <color theme="1" tint="0.34998626667073579"/>
        <rFont val="Times New Roman"/>
        <family val="1"/>
      </rPr>
      <t>x</t>
    </r>
    <r>
      <rPr>
        <sz val="8"/>
        <color theme="1" tint="0.34998626667073579"/>
        <rFont val="Calibri"/>
        <family val="2"/>
        <scheme val="minor"/>
      </rPr>
      <t xml:space="preserve"> + </t>
    </r>
    <r>
      <rPr>
        <b/>
        <sz val="8"/>
        <color theme="1" tint="0.34998626667073579"/>
        <rFont val="Calibri"/>
        <family val="2"/>
        <scheme val="minor"/>
      </rPr>
      <t>c</t>
    </r>
    <r>
      <rPr>
        <sz val="8"/>
        <color theme="1" tint="0.34998626667073579"/>
        <rFont val="Calibri"/>
        <family val="2"/>
        <scheme val="minor"/>
      </rPr>
      <t xml:space="preserve"> )</t>
    </r>
    <r>
      <rPr>
        <b/>
        <sz val="8"/>
        <color theme="1" tint="0.34998626667073579"/>
        <rFont val="Calibri"/>
        <family val="2"/>
        <scheme val="minor"/>
      </rPr>
      <t xml:space="preserve"> </t>
    </r>
    <r>
      <rPr>
        <sz val="8"/>
        <color theme="1" tint="0.34998626667073579"/>
        <rFont val="Calibri"/>
        <family val="2"/>
        <scheme val="minor"/>
      </rPr>
      <t xml:space="preserve">+ </t>
    </r>
    <r>
      <rPr>
        <b/>
        <sz val="8"/>
        <color theme="1" tint="0.34998626667073579"/>
        <rFont val="Calibri"/>
        <family val="2"/>
        <scheme val="minor"/>
      </rPr>
      <t>d</t>
    </r>
  </si>
  <si>
    <r>
      <rPr>
        <i/>
        <sz val="8"/>
        <color theme="1" tint="0.34998626667073579"/>
        <rFont val="Times New Roman"/>
        <family val="1"/>
      </rPr>
      <t>y</t>
    </r>
    <r>
      <rPr>
        <sz val="8"/>
        <color theme="1" tint="0.34998626667073579"/>
        <rFont val="Calibri"/>
        <family val="2"/>
        <scheme val="minor"/>
      </rPr>
      <t xml:space="preserve">  =  </t>
    </r>
    <r>
      <rPr>
        <b/>
        <sz val="8"/>
        <color theme="1" tint="0.34998626667073579"/>
        <rFont val="Calibri"/>
        <family val="2"/>
        <scheme val="minor"/>
      </rPr>
      <t>a</t>
    </r>
    <r>
      <rPr>
        <sz val="8"/>
        <color theme="1" tint="0.34998626667073579"/>
        <rFont val="Calibri"/>
        <family val="2"/>
        <scheme val="minor"/>
      </rPr>
      <t xml:space="preserve"> ·</t>
    </r>
    <r>
      <rPr>
        <b/>
        <sz val="8"/>
        <color theme="1" tint="0.34998626667073579"/>
        <rFont val="Calibri"/>
        <family val="2"/>
        <scheme val="minor"/>
      </rPr>
      <t xml:space="preserve"> tan</t>
    </r>
    <r>
      <rPr>
        <sz val="8"/>
        <color theme="1" tint="0.34998626667073579"/>
        <rFont val="Calibri"/>
        <family val="2"/>
        <scheme val="minor"/>
      </rPr>
      <t xml:space="preserve">( </t>
    </r>
    <r>
      <rPr>
        <b/>
        <sz val="8"/>
        <color theme="1" tint="0.34998626667073579"/>
        <rFont val="Calibri"/>
        <family val="2"/>
        <scheme val="minor"/>
      </rPr>
      <t>b</t>
    </r>
    <r>
      <rPr>
        <sz val="8"/>
        <color theme="1" tint="0.34998626667073579"/>
        <rFont val="Calibri"/>
        <family val="2"/>
        <scheme val="minor"/>
      </rPr>
      <t xml:space="preserve"> · </t>
    </r>
    <r>
      <rPr>
        <i/>
        <sz val="8"/>
        <color theme="1" tint="0.34998626667073579"/>
        <rFont val="Times New Roman"/>
        <family val="1"/>
      </rPr>
      <t>x</t>
    </r>
    <r>
      <rPr>
        <sz val="8"/>
        <color theme="1" tint="0.34998626667073579"/>
        <rFont val="Calibri"/>
        <family val="2"/>
        <scheme val="minor"/>
      </rPr>
      <t xml:space="preserve"> + </t>
    </r>
    <r>
      <rPr>
        <b/>
        <sz val="8"/>
        <color theme="1" tint="0.34998626667073579"/>
        <rFont val="Calibri"/>
        <family val="2"/>
        <scheme val="minor"/>
      </rPr>
      <t>c</t>
    </r>
    <r>
      <rPr>
        <sz val="8"/>
        <color theme="1" tint="0.34998626667073579"/>
        <rFont val="Calibri"/>
        <family val="2"/>
        <scheme val="minor"/>
      </rPr>
      <t xml:space="preserve"> )</t>
    </r>
    <r>
      <rPr>
        <b/>
        <sz val="8"/>
        <color theme="1" tint="0.34998626667073579"/>
        <rFont val="Calibri"/>
        <family val="2"/>
        <scheme val="minor"/>
      </rPr>
      <t xml:space="preserve"> </t>
    </r>
    <r>
      <rPr>
        <sz val="8"/>
        <color theme="1" tint="0.34998626667073579"/>
        <rFont val="Calibri"/>
        <family val="2"/>
        <scheme val="minor"/>
      </rPr>
      <t xml:space="preserve">+ </t>
    </r>
    <r>
      <rPr>
        <b/>
        <sz val="8"/>
        <color theme="1" tint="0.34998626667073579"/>
        <rFont val="Calibri"/>
        <family val="2"/>
        <scheme val="minor"/>
      </rPr>
      <t>d</t>
    </r>
  </si>
  <si>
    <t>y = a * x + b</t>
  </si>
  <si>
    <t xml:space="preserve"> y = a *x² + b * x + c</t>
  </si>
  <si>
    <t>y = a *x ³ + b * x² + c * x + d</t>
  </si>
  <si>
    <t>y= a * In( b * x + c ) +d</t>
  </si>
  <si>
    <t xml:space="preserve"> y = a*(b^c*x+d) + e</t>
  </si>
  <si>
    <t>Pol. Deg. 3</t>
  </si>
  <si>
    <t>y = a * | b * x + c | + d</t>
  </si>
  <si>
    <t>y = a * cos (b * x + c) + d</t>
  </si>
  <si>
    <t>y = a * tan (b * x + c) + d</t>
  </si>
  <si>
    <t>Definition de l'abscisse</t>
  </si>
  <si>
    <t>Valeur de depart</t>
  </si>
  <si>
    <t>increment</t>
  </si>
  <si>
    <t>X</t>
  </si>
  <si>
    <t>y = a * sin (b * x + c) + 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</si>
</sst>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E+00"/>
  </numFmts>
  <fonts count="52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8"/>
      <color theme="4" tint="-0.499984740745262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0" tint="-0.249977111117893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0"/>
      <name val="Calibri"/>
      <family val="2"/>
      <scheme val="minor"/>
    </font>
    <font>
      <i/>
      <sz val="8"/>
      <color theme="0" tint="-0.499984740745262"/>
      <name val="Calibri"/>
      <family val="2"/>
      <scheme val="minor"/>
    </font>
    <font>
      <b/>
      <sz val="8"/>
      <color theme="0" tint="-4.9989318521683403E-2"/>
      <name val="Calibri"/>
      <family val="2"/>
      <scheme val="minor"/>
    </font>
    <font>
      <i/>
      <sz val="8"/>
      <color theme="0" tint="-0.249977111117893"/>
      <name val="Calibri"/>
      <family val="2"/>
      <scheme val="minor"/>
    </font>
    <font>
      <sz val="14"/>
      <color theme="1"/>
      <name val="Wingdings"/>
      <charset val="2"/>
    </font>
    <font>
      <sz val="14"/>
      <color theme="1"/>
      <name val="Wingdings 3"/>
      <family val="1"/>
      <charset val="2"/>
    </font>
    <font>
      <b/>
      <sz val="14"/>
      <color theme="4" tint="-0.249977111117893"/>
      <name val="Calibri"/>
      <family val="2"/>
      <scheme val="minor"/>
    </font>
    <font>
      <b/>
      <sz val="8"/>
      <color theme="4" tint="-0.249977111117893"/>
      <name val="Calibri"/>
      <family val="2"/>
      <scheme val="minor"/>
    </font>
    <font>
      <i/>
      <sz val="8"/>
      <color theme="0" tint="-0.14999847407452621"/>
      <name val="Calibri"/>
      <family val="2"/>
      <scheme val="minor"/>
    </font>
    <font>
      <sz val="8"/>
      <color theme="0" tint="-0.499984740745262"/>
      <name val="Calibri"/>
      <family val="2"/>
      <scheme val="minor"/>
    </font>
    <font>
      <i/>
      <sz val="8"/>
      <color rgb="FFA2A060"/>
      <name val="Calibri"/>
      <family val="2"/>
      <scheme val="minor"/>
    </font>
    <font>
      <i/>
      <sz val="8"/>
      <color rgb="FFA06060"/>
      <name val="Calibri"/>
      <family val="2"/>
      <scheme val="minor"/>
    </font>
    <font>
      <i/>
      <sz val="8"/>
      <name val="Calibri"/>
      <family val="2"/>
      <scheme val="minor"/>
    </font>
    <font>
      <i/>
      <sz val="8"/>
      <color rgb="FF62A060"/>
      <name val="Calibri"/>
      <family val="2"/>
      <scheme val="minor"/>
    </font>
    <font>
      <i/>
      <sz val="8"/>
      <color rgb="FF60A0A0"/>
      <name val="Calibri"/>
      <family val="2"/>
      <scheme val="minor"/>
    </font>
    <font>
      <i/>
      <sz val="8"/>
      <color rgb="FF6060A0"/>
      <name val="Calibri"/>
      <family val="2"/>
      <scheme val="minor"/>
    </font>
    <font>
      <i/>
      <sz val="8"/>
      <color rgb="FF9B60A0"/>
      <name val="Calibri"/>
      <family val="2"/>
      <scheme val="minor"/>
    </font>
    <font>
      <i/>
      <sz val="8"/>
      <color rgb="FF808080"/>
      <name val="Calibri"/>
      <family val="2"/>
      <scheme val="minor"/>
    </font>
    <font>
      <sz val="14"/>
      <name val="Wingdings 3"/>
      <family val="1"/>
      <charset val="2"/>
    </font>
    <font>
      <sz val="14"/>
      <name val="Wingdings"/>
      <charset val="2"/>
    </font>
    <font>
      <b/>
      <sz val="8"/>
      <color theme="1"/>
      <name val="Calibri"/>
      <family val="2"/>
      <scheme val="minor"/>
    </font>
    <font>
      <b/>
      <sz val="8"/>
      <color theme="1" tint="0.34998626667073579"/>
      <name val="Calibri"/>
      <family val="2"/>
      <scheme val="minor"/>
    </font>
    <font>
      <b/>
      <sz val="8"/>
      <color theme="1" tint="0.499984740745262"/>
      <name val="Calibri"/>
      <family val="2"/>
      <scheme val="minor"/>
    </font>
    <font>
      <b/>
      <sz val="7"/>
      <color theme="0" tint="-4.9989318521683403E-2"/>
      <name val="Calibri"/>
      <family val="2"/>
      <scheme val="minor"/>
    </font>
    <font>
      <b/>
      <sz val="14"/>
      <name val="Calibri"/>
      <family val="2"/>
      <scheme val="minor"/>
    </font>
    <font>
      <sz val="8"/>
      <color theme="1" tint="0.499984740745262"/>
      <name val="Calibri"/>
      <family val="2"/>
      <scheme val="minor"/>
    </font>
    <font>
      <i/>
      <sz val="8"/>
      <color theme="1" tint="0.499984740745262"/>
      <name val="Times New Roman"/>
      <family val="1"/>
    </font>
    <font>
      <vertAlign val="superscript"/>
      <sz val="8"/>
      <color theme="1" tint="0.499984740745262"/>
      <name val="Calibri"/>
      <family val="2"/>
      <scheme val="minor"/>
    </font>
    <font>
      <b/>
      <vertAlign val="superscript"/>
      <sz val="8"/>
      <color theme="1" tint="0.499984740745262"/>
      <name val="Calibri"/>
      <family val="2"/>
      <scheme val="minor"/>
    </font>
    <font>
      <i/>
      <vertAlign val="superscript"/>
      <sz val="8"/>
      <color theme="1" tint="0.499984740745262"/>
      <name val="Times New Roman"/>
      <family val="1"/>
    </font>
    <font>
      <sz val="8"/>
      <color theme="1" tint="0.34998626667073579"/>
      <name val="Calibri"/>
      <family val="2"/>
      <scheme val="minor"/>
    </font>
    <font>
      <i/>
      <sz val="8"/>
      <color theme="1" tint="0.34998626667073579"/>
      <name val="Times New Roman"/>
      <family val="1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8"/>
      <color theme="0"/>
      <name val="Calibri"/>
      <family val="2"/>
      <scheme val="minor"/>
    </font>
  </fonts>
  <fills count="80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8F8F8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ECF2F8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07FF01"/>
        <bgColor indexed="64"/>
      </patternFill>
    </fill>
    <fill>
      <patternFill patternType="solid">
        <fgColor rgb="FF010DFF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101"/>
        <bgColor indexed="64"/>
      </patternFill>
    </fill>
    <fill>
      <patternFill patternType="solid">
        <fgColor rgb="FFFFF1F1"/>
        <bgColor indexed="64"/>
      </patternFill>
    </fill>
    <fill>
      <patternFill patternType="solid">
        <fgColor rgb="FFE6FFE5"/>
        <bgColor indexed="64"/>
      </patternFill>
    </fill>
    <fill>
      <patternFill patternType="solid">
        <fgColor rgb="FFF1F2FF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710F0F"/>
        <bgColor indexed="64"/>
      </patternFill>
    </fill>
    <fill>
      <patternFill patternType="solid">
        <fgColor rgb="FFFCE8E8"/>
        <bgColor indexed="64"/>
      </patternFill>
    </fill>
    <fill>
      <patternFill patternType="solid">
        <fgColor rgb="FF503030"/>
        <bgColor indexed="64"/>
      </patternFill>
    </fill>
    <fill>
      <patternFill patternType="solid">
        <fgColor rgb="FFFEF6F6"/>
        <bgColor indexed="64"/>
      </patternFill>
    </fill>
    <fill>
      <patternFill patternType="solid">
        <fgColor rgb="FF71710F"/>
        <bgColor indexed="64"/>
      </patternFill>
    </fill>
    <fill>
      <patternFill patternType="solid">
        <fgColor rgb="FFFAF9D7"/>
        <bgColor indexed="64"/>
      </patternFill>
    </fill>
    <fill>
      <patternFill patternType="solid">
        <fgColor rgb="FF504F30"/>
        <bgColor indexed="64"/>
      </patternFill>
    </fill>
    <fill>
      <patternFill patternType="solid">
        <fgColor rgb="FFFDFDF3"/>
        <bgColor indexed="64"/>
      </patternFill>
    </fill>
    <fill>
      <gradientFill>
        <stop position="0">
          <color theme="0" tint="-5.0965910824915313E-2"/>
        </stop>
        <stop position="1">
          <color rgb="FFFCE8E8"/>
        </stop>
      </gradientFill>
    </fill>
    <fill>
      <gradientFill>
        <stop position="0">
          <color theme="0" tint="-5.0965910824915313E-2"/>
        </stop>
        <stop position="1">
          <color rgb="FFFAF9D7"/>
        </stop>
      </gradientFill>
    </fill>
    <fill>
      <gradientFill>
        <stop position="0">
          <color rgb="FF710F0F"/>
        </stop>
        <stop position="1">
          <color rgb="FFFCE8E8"/>
        </stop>
      </gradientFill>
    </fill>
    <fill>
      <patternFill patternType="solid">
        <fgColor rgb="FF0F710F"/>
        <bgColor indexed="64"/>
      </patternFill>
    </fill>
    <fill>
      <patternFill patternType="solid">
        <fgColor rgb="FF305030"/>
        <bgColor indexed="64"/>
      </patternFill>
    </fill>
    <fill>
      <patternFill patternType="solid">
        <fgColor rgb="FFE8FCE8"/>
        <bgColor indexed="64"/>
      </patternFill>
    </fill>
    <fill>
      <patternFill patternType="solid">
        <fgColor rgb="FFF3FDF3"/>
        <bgColor indexed="64"/>
      </patternFill>
    </fill>
    <fill>
      <gradientFill degree="180">
        <stop position="0">
          <color rgb="FFFAF9D7"/>
        </stop>
        <stop position="1">
          <color rgb="FF71710F"/>
        </stop>
      </gradientFill>
    </fill>
    <fill>
      <gradientFill degree="180">
        <stop position="0">
          <color rgb="FFE8FCE8"/>
        </stop>
        <stop position="1">
          <color rgb="FF0F710F"/>
        </stop>
      </gradientFill>
    </fill>
    <fill>
      <patternFill patternType="solid">
        <fgColor rgb="FF0F7171"/>
        <bgColor indexed="64"/>
      </patternFill>
    </fill>
    <fill>
      <patternFill patternType="solid">
        <fgColor rgb="FFE8FCFC"/>
        <bgColor indexed="64"/>
      </patternFill>
    </fill>
    <fill>
      <gradientFill degree="180">
        <stop position="0">
          <color rgb="FFE8FCFC"/>
        </stop>
        <stop position="1">
          <color rgb="FF0F7171"/>
        </stop>
      </gradientFill>
    </fill>
    <fill>
      <gradientFill degree="180">
        <stop position="0">
          <color rgb="FFE8FCFC"/>
        </stop>
        <stop position="1">
          <color theme="0" tint="-5.0965910824915313E-2"/>
        </stop>
      </gradientFill>
    </fill>
    <fill>
      <gradientFill>
        <stop position="0">
          <color theme="0" tint="-5.0965910824915313E-2"/>
        </stop>
        <stop position="1">
          <color rgb="FFE8FCE8"/>
        </stop>
      </gradientFill>
    </fill>
    <fill>
      <patternFill patternType="solid">
        <fgColor rgb="FF305150"/>
        <bgColor indexed="64"/>
      </patternFill>
    </fill>
    <fill>
      <patternFill patternType="solid">
        <fgColor rgb="FF0F0F71"/>
        <bgColor indexed="64"/>
      </patternFill>
    </fill>
    <fill>
      <patternFill patternType="solid">
        <fgColor rgb="FFF3FDFD"/>
        <bgColor indexed="64"/>
      </patternFill>
    </fill>
    <fill>
      <patternFill patternType="solid">
        <fgColor rgb="FFE8E8FC"/>
        <bgColor indexed="64"/>
      </patternFill>
    </fill>
    <fill>
      <patternFill patternType="solid">
        <fgColor rgb="FF303050"/>
        <bgColor indexed="64"/>
      </patternFill>
    </fill>
    <fill>
      <patternFill patternType="solid">
        <fgColor rgb="FFF3F3FD"/>
        <bgColor indexed="64"/>
      </patternFill>
    </fill>
    <fill>
      <gradientFill>
        <stop position="0">
          <color theme="0" tint="-5.0965910824915313E-2"/>
        </stop>
        <stop position="1">
          <color rgb="FFE8E8FC"/>
        </stop>
      </gradientFill>
    </fill>
    <fill>
      <gradientFill degree="180">
        <stop position="0">
          <color rgb="FFE8E8FC"/>
        </stop>
        <stop position="1">
          <color rgb="FF0F0F71"/>
        </stop>
      </gradientFill>
    </fill>
    <fill>
      <patternFill patternType="solid">
        <fgColor rgb="FF710F71"/>
        <bgColor indexed="64"/>
      </patternFill>
    </fill>
    <fill>
      <patternFill patternType="solid">
        <fgColor rgb="FFFCE8FC"/>
        <bgColor indexed="64"/>
      </patternFill>
    </fill>
    <fill>
      <gradientFill>
        <stop position="0">
          <color theme="0" tint="-5.0965910824915313E-2"/>
        </stop>
        <stop position="1">
          <color rgb="FFFCE8FC"/>
        </stop>
      </gradientFill>
    </fill>
    <fill>
      <gradientFill degree="180">
        <stop position="0">
          <color rgb="FFFCE8FC"/>
        </stop>
        <stop position="1">
          <color rgb="FF710F71"/>
        </stop>
      </gradientFill>
    </fill>
    <fill>
      <patternFill patternType="solid">
        <fgColor rgb="FF503050"/>
        <bgColor indexed="64"/>
      </patternFill>
    </fill>
    <fill>
      <patternFill patternType="solid">
        <fgColor rgb="FFFDF3FD"/>
        <bgColor indexed="64"/>
      </patternFill>
    </fill>
    <fill>
      <gradientFill degree="180">
        <stop position="0">
          <color rgb="FFFFF1F1"/>
        </stop>
        <stop position="1">
          <color rgb="FFFF0101"/>
        </stop>
      </gradientFill>
    </fill>
    <fill>
      <gradientFill degree="180">
        <stop position="0">
          <color rgb="FFE6FFE5"/>
        </stop>
        <stop position="1">
          <color rgb="FF07FF01"/>
        </stop>
      </gradientFill>
    </fill>
    <fill>
      <gradientFill degree="180">
        <stop position="0">
          <color rgb="FFF1F2FF"/>
        </stop>
        <stop position="1">
          <color rgb="FF010DFF"/>
        </stop>
      </gradient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F5C3EB"/>
        <bgColor indexed="64"/>
      </patternFill>
    </fill>
    <fill>
      <patternFill patternType="solid">
        <fgColor rgb="FFFBEBF5"/>
        <bgColor indexed="64"/>
      </patternFill>
    </fill>
    <fill>
      <patternFill patternType="solid">
        <fgColor rgb="FFFBEBF5"/>
        <bgColor theme="0" tint="-0.14999847407452621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theme="0" tint="-0.14999847407452621"/>
      </patternFill>
    </fill>
    <fill>
      <patternFill patternType="solid">
        <fgColor theme="4" tint="0.79998168889431442"/>
        <bgColor theme="0" tint="-0.14999847407452621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79998168889431442"/>
        <bgColor theme="0" tint="-0.14999847407452621"/>
      </patternFill>
    </fill>
    <fill>
      <patternFill patternType="solid">
        <fgColor rgb="FFFFFFC5"/>
        <bgColor indexed="64"/>
      </patternFill>
    </fill>
    <fill>
      <patternFill patternType="solid">
        <fgColor rgb="FFFFFFC5"/>
        <bgColor theme="0" tint="-0.14999847407452621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59999389629810485"/>
        <bgColor theme="0" tint="-0.14999847407452621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6"/>
        <bgColor theme="6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91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theme="0"/>
      </left>
      <right/>
      <top/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thin">
        <color theme="4" tint="-0.499984740745262"/>
      </top>
      <bottom style="thin">
        <color theme="4" tint="-0.499984740745262"/>
      </bottom>
      <diagonal/>
    </border>
    <border>
      <left/>
      <right/>
      <top style="thin">
        <color theme="4" tint="-0.24994659260841701"/>
      </top>
      <bottom/>
      <diagonal/>
    </border>
    <border>
      <left/>
      <right/>
      <top/>
      <bottom style="thin">
        <color theme="4" tint="-0.24994659260841701"/>
      </bottom>
      <diagonal/>
    </border>
    <border>
      <left style="medium">
        <color auto="1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/>
      <top style="medium">
        <color rgb="FFFF0101"/>
      </top>
      <bottom style="medium">
        <color rgb="FFFF0101"/>
      </bottom>
      <diagonal/>
    </border>
    <border>
      <left style="medium">
        <color rgb="FFFF0101"/>
      </left>
      <right/>
      <top style="medium">
        <color rgb="FFFF0101"/>
      </top>
      <bottom style="medium">
        <color rgb="FFFF0101"/>
      </bottom>
      <diagonal/>
    </border>
    <border>
      <left style="medium">
        <color rgb="FF07FF01"/>
      </left>
      <right/>
      <top style="medium">
        <color rgb="FF07FF01"/>
      </top>
      <bottom style="medium">
        <color rgb="FF07FF01"/>
      </bottom>
      <diagonal/>
    </border>
    <border>
      <left/>
      <right/>
      <top style="medium">
        <color rgb="FF07FF01"/>
      </top>
      <bottom style="medium">
        <color rgb="FF07FF01"/>
      </bottom>
      <diagonal/>
    </border>
    <border>
      <left style="medium">
        <color rgb="FF010DFF"/>
      </left>
      <right/>
      <top style="medium">
        <color rgb="FF010DFF"/>
      </top>
      <bottom style="medium">
        <color rgb="FF010DFF"/>
      </bottom>
      <diagonal/>
    </border>
    <border>
      <left/>
      <right/>
      <top style="medium">
        <color rgb="FF010DFF"/>
      </top>
      <bottom style="medium">
        <color rgb="FF010DFF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rgb="FF710F0F"/>
      </left>
      <right/>
      <top style="medium">
        <color rgb="FF710F0F"/>
      </top>
      <bottom style="medium">
        <color rgb="FF710F0F"/>
      </bottom>
      <diagonal/>
    </border>
    <border>
      <left/>
      <right/>
      <top style="medium">
        <color rgb="FF710F0F"/>
      </top>
      <bottom style="medium">
        <color rgb="FF710F0F"/>
      </bottom>
      <diagonal/>
    </border>
    <border>
      <left/>
      <right style="medium">
        <color rgb="FF710F0F"/>
      </right>
      <top style="medium">
        <color rgb="FF710F0F"/>
      </top>
      <bottom/>
      <diagonal/>
    </border>
    <border>
      <left style="medium">
        <color rgb="FF710F0F"/>
      </left>
      <right style="medium">
        <color rgb="FF710F0F"/>
      </right>
      <top/>
      <bottom/>
      <diagonal/>
    </border>
    <border>
      <left style="medium">
        <color rgb="FF71710F"/>
      </left>
      <right/>
      <top style="medium">
        <color rgb="FF71710F"/>
      </top>
      <bottom style="medium">
        <color rgb="FF71710F"/>
      </bottom>
      <diagonal/>
    </border>
    <border>
      <left/>
      <right/>
      <top style="medium">
        <color rgb="FF71710F"/>
      </top>
      <bottom style="medium">
        <color rgb="FF71710F"/>
      </bottom>
      <diagonal/>
    </border>
    <border>
      <left/>
      <right style="medium">
        <color rgb="FF710F0F"/>
      </right>
      <top style="medium">
        <color rgb="FF71710F"/>
      </top>
      <bottom style="medium">
        <color rgb="FF71710F"/>
      </bottom>
      <diagonal/>
    </border>
    <border>
      <left style="medium">
        <color rgb="FF710F0F"/>
      </left>
      <right/>
      <top style="medium">
        <color rgb="FF71710F"/>
      </top>
      <bottom style="medium">
        <color rgb="FF71710F"/>
      </bottom>
      <diagonal/>
    </border>
    <border>
      <left/>
      <right style="medium">
        <color rgb="FF71710F"/>
      </right>
      <top style="medium">
        <color rgb="FF71710F"/>
      </top>
      <bottom/>
      <diagonal/>
    </border>
    <border>
      <left style="medium">
        <color rgb="FF71710F"/>
      </left>
      <right style="medium">
        <color rgb="FF71710F"/>
      </right>
      <top/>
      <bottom/>
      <diagonal/>
    </border>
    <border diagonalUp="1" diagonalDown="1">
      <left/>
      <right/>
      <top style="medium">
        <color rgb="FF710F0F"/>
      </top>
      <bottom style="medium">
        <color rgb="FF710F0F"/>
      </bottom>
      <diagonal style="dotted">
        <color theme="0" tint="-0.14996795556505021"/>
      </diagonal>
    </border>
    <border diagonalUp="1" diagonalDown="1">
      <left/>
      <right/>
      <top style="medium">
        <color rgb="FF710F0F"/>
      </top>
      <bottom style="medium">
        <color rgb="FF710F0F"/>
      </bottom>
      <diagonal style="dotted">
        <color theme="0" tint="-0.24994659260841701"/>
      </diagonal>
    </border>
    <border diagonalUp="1" diagonalDown="1">
      <left/>
      <right/>
      <top style="medium">
        <color rgb="FF71710F"/>
      </top>
      <bottom style="medium">
        <color rgb="FF71710F"/>
      </bottom>
      <diagonal style="dotted">
        <color theme="0" tint="-0.24994659260841701"/>
      </diagonal>
    </border>
    <border>
      <left style="medium">
        <color rgb="FF0F710F"/>
      </left>
      <right/>
      <top style="medium">
        <color rgb="FF0F710F"/>
      </top>
      <bottom style="medium">
        <color rgb="FF0F710F"/>
      </bottom>
      <diagonal/>
    </border>
    <border>
      <left/>
      <right/>
      <top style="medium">
        <color rgb="FF0F710F"/>
      </top>
      <bottom style="medium">
        <color rgb="FF0F710F"/>
      </bottom>
      <diagonal/>
    </border>
    <border>
      <left/>
      <right style="medium">
        <color rgb="FF710F0F"/>
      </right>
      <top style="medium">
        <color rgb="FF0F710F"/>
      </top>
      <bottom style="medium">
        <color rgb="FF0F710F"/>
      </bottom>
      <diagonal/>
    </border>
    <border>
      <left style="medium">
        <color rgb="FF710F0F"/>
      </left>
      <right style="medium">
        <color rgb="FF71710F"/>
      </right>
      <top style="medium">
        <color rgb="FF0F710F"/>
      </top>
      <bottom style="medium">
        <color rgb="FF0F710F"/>
      </bottom>
      <diagonal/>
    </border>
    <border>
      <left style="medium">
        <color rgb="FF71710F"/>
      </left>
      <right/>
      <top style="medium">
        <color rgb="FF0F710F"/>
      </top>
      <bottom style="medium">
        <color rgb="FF0F710F"/>
      </bottom>
      <diagonal/>
    </border>
    <border>
      <left/>
      <right style="medium">
        <color rgb="FF0F710F"/>
      </right>
      <top style="medium">
        <color rgb="FF0F710F"/>
      </top>
      <bottom/>
      <diagonal/>
    </border>
    <border>
      <left style="medium">
        <color rgb="FF0F710F"/>
      </left>
      <right style="medium">
        <color rgb="FF0F710F"/>
      </right>
      <top/>
      <bottom/>
      <diagonal/>
    </border>
    <border>
      <left style="medium">
        <color rgb="FF0F7171"/>
      </left>
      <right/>
      <top style="medium">
        <color rgb="FF0F7171"/>
      </top>
      <bottom style="medium">
        <color rgb="FF0F7171"/>
      </bottom>
      <diagonal/>
    </border>
    <border>
      <left/>
      <right/>
      <top style="medium">
        <color rgb="FF0F7171"/>
      </top>
      <bottom style="medium">
        <color rgb="FF0F7171"/>
      </bottom>
      <diagonal/>
    </border>
    <border>
      <left/>
      <right style="medium">
        <color rgb="FF710F0F"/>
      </right>
      <top style="medium">
        <color rgb="FF0F7171"/>
      </top>
      <bottom style="medium">
        <color rgb="FF0F7171"/>
      </bottom>
      <diagonal/>
    </border>
    <border>
      <left style="medium">
        <color rgb="FF710F0F"/>
      </left>
      <right style="medium">
        <color rgb="FF71710F"/>
      </right>
      <top style="medium">
        <color rgb="FF0F7171"/>
      </top>
      <bottom style="medium">
        <color rgb="FF0F7171"/>
      </bottom>
      <diagonal/>
    </border>
    <border>
      <left style="medium">
        <color rgb="FF71710F"/>
      </left>
      <right style="medium">
        <color rgb="FF0F710F"/>
      </right>
      <top style="medium">
        <color rgb="FF0F7171"/>
      </top>
      <bottom style="medium">
        <color rgb="FF0F7171"/>
      </bottom>
      <diagonal/>
    </border>
    <border>
      <left style="medium">
        <color rgb="FF0F710F"/>
      </left>
      <right/>
      <top style="medium">
        <color rgb="FF0F7171"/>
      </top>
      <bottom style="medium">
        <color rgb="FF0F7171"/>
      </bottom>
      <diagonal/>
    </border>
    <border>
      <left/>
      <right style="medium">
        <color rgb="FF0F7171"/>
      </right>
      <top style="medium">
        <color rgb="FF0F7171"/>
      </top>
      <bottom/>
      <diagonal/>
    </border>
    <border>
      <left style="medium">
        <color rgb="FF0F7171"/>
      </left>
      <right style="medium">
        <color rgb="FF0F7171"/>
      </right>
      <top/>
      <bottom/>
      <diagonal/>
    </border>
    <border diagonalUp="1" diagonalDown="1">
      <left/>
      <right/>
      <top style="medium">
        <color rgb="FF0F7171"/>
      </top>
      <bottom style="medium">
        <color rgb="FF0F7171"/>
      </bottom>
      <diagonal style="dotted">
        <color theme="0" tint="-0.24994659260841701"/>
      </diagonal>
    </border>
    <border diagonalUp="1" diagonalDown="1">
      <left/>
      <right/>
      <top style="medium">
        <color rgb="FF0F710F"/>
      </top>
      <bottom style="medium">
        <color rgb="FF0F710F"/>
      </bottom>
      <diagonal style="dotted">
        <color theme="0" tint="-0.24994659260841701"/>
      </diagonal>
    </border>
    <border>
      <left style="medium">
        <color rgb="FF0F0F71"/>
      </left>
      <right/>
      <top style="medium">
        <color rgb="FF0F0F71"/>
      </top>
      <bottom style="medium">
        <color rgb="FF0F0F71"/>
      </bottom>
      <diagonal/>
    </border>
    <border>
      <left/>
      <right/>
      <top style="medium">
        <color rgb="FF0F0F71"/>
      </top>
      <bottom style="medium">
        <color rgb="FF0F0F71"/>
      </bottom>
      <diagonal/>
    </border>
    <border diagonalUp="1" diagonalDown="1">
      <left/>
      <right/>
      <top style="medium">
        <color rgb="FF0F0F71"/>
      </top>
      <bottom style="medium">
        <color rgb="FF0F0F71"/>
      </bottom>
      <diagonal style="dotted">
        <color theme="0" tint="-0.24994659260841701"/>
      </diagonal>
    </border>
    <border>
      <left/>
      <right style="medium">
        <color rgb="FF710F0F"/>
      </right>
      <top style="medium">
        <color rgb="FF0F0F71"/>
      </top>
      <bottom style="medium">
        <color rgb="FF0F0F71"/>
      </bottom>
      <diagonal/>
    </border>
    <border>
      <left/>
      <right style="medium">
        <color rgb="FF0F0F71"/>
      </right>
      <top style="medium">
        <color rgb="FF0F0F71"/>
      </top>
      <bottom/>
      <diagonal/>
    </border>
    <border>
      <left style="medium">
        <color rgb="FF0F0F71"/>
      </left>
      <right style="medium">
        <color rgb="FF0F0F71"/>
      </right>
      <top/>
      <bottom/>
      <diagonal/>
    </border>
    <border>
      <left style="medium">
        <color rgb="FF710F71"/>
      </left>
      <right/>
      <top style="medium">
        <color rgb="FF710F71"/>
      </top>
      <bottom style="medium">
        <color rgb="FF710F71"/>
      </bottom>
      <diagonal/>
    </border>
    <border>
      <left/>
      <right/>
      <top style="medium">
        <color rgb="FF710F71"/>
      </top>
      <bottom style="medium">
        <color rgb="FF710F71"/>
      </bottom>
      <diagonal/>
    </border>
    <border diagonalUp="1" diagonalDown="1">
      <left/>
      <right/>
      <top style="medium">
        <color rgb="FF710F71"/>
      </top>
      <bottom style="medium">
        <color rgb="FF710F71"/>
      </bottom>
      <diagonal style="dotted">
        <color theme="0" tint="-0.24994659260841701"/>
      </diagonal>
    </border>
    <border>
      <left/>
      <right style="medium">
        <color rgb="FF710F0F"/>
      </right>
      <top style="medium">
        <color rgb="FF710F71"/>
      </top>
      <bottom style="medium">
        <color rgb="FF710F71"/>
      </bottom>
      <diagonal/>
    </border>
    <border>
      <left/>
      <right style="medium">
        <color rgb="FF710F71"/>
      </right>
      <top style="medium">
        <color rgb="FF710F71"/>
      </top>
      <bottom/>
      <diagonal/>
    </border>
    <border>
      <left style="medium">
        <color rgb="FF710F71"/>
      </left>
      <right style="medium">
        <color rgb="FF710F71"/>
      </right>
      <top/>
      <bottom/>
      <diagonal/>
    </border>
    <border>
      <left/>
      <right/>
      <top style="thin">
        <color theme="1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 style="medium">
        <color auto="1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theme="1"/>
      </left>
      <right style="medium">
        <color theme="1"/>
      </right>
      <top/>
      <bottom style="medium">
        <color theme="1"/>
      </bottom>
      <diagonal/>
    </border>
    <border>
      <left style="medium">
        <color theme="1"/>
      </left>
      <right style="medium">
        <color theme="1"/>
      </right>
      <top/>
      <bottom/>
      <diagonal/>
    </border>
    <border>
      <left style="medium">
        <color theme="1"/>
      </left>
      <right style="medium">
        <color theme="1"/>
      </right>
      <top style="thin">
        <color theme="1"/>
      </top>
      <bottom/>
      <diagonal/>
    </border>
    <border>
      <left style="thin">
        <color theme="5" tint="0.39997558519241921"/>
      </left>
      <right style="thin">
        <color theme="5" tint="0.39997558519241921"/>
      </right>
      <top style="thin">
        <color theme="5" tint="0.39997558519241921"/>
      </top>
      <bottom style="thin">
        <color theme="5" tint="0.39997558519241921"/>
      </bottom>
      <diagonal/>
    </border>
    <border>
      <left style="thin">
        <color theme="5" tint="0.39997558519241921"/>
      </left>
      <right style="thin">
        <color theme="5" tint="0.39997558519241921"/>
      </right>
      <top style="thin">
        <color theme="5" tint="0.39997558519241921"/>
      </top>
      <bottom/>
      <diagonal/>
    </border>
    <border>
      <left style="thin">
        <color theme="6" tint="0.39997558519241921"/>
      </left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6" tint="0.39997558519241921"/>
      </left>
      <right style="thin">
        <color theme="6" tint="0.39997558519241921"/>
      </right>
      <top style="thin">
        <color theme="6" tint="0.39997558519241921"/>
      </top>
      <bottom/>
      <diagonal/>
    </border>
  </borders>
  <cellStyleXfs count="1">
    <xf numFmtId="0" fontId="0" fillId="0" borderId="0"/>
  </cellStyleXfs>
  <cellXfs count="363">
    <xf numFmtId="0" fontId="0" fillId="0" borderId="0" xfId="0"/>
    <xf numFmtId="0" fontId="1" fillId="0" borderId="0" xfId="0" applyFont="1" applyProtection="1">
      <protection hidden="1"/>
    </xf>
    <xf numFmtId="0" fontId="1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left" vertical="center"/>
      <protection hidden="1"/>
    </xf>
    <xf numFmtId="0" fontId="1" fillId="0" borderId="0" xfId="0" applyFont="1" applyBorder="1" applyAlignment="1" applyProtection="1">
      <alignment horizontal="left"/>
      <protection hidden="1"/>
    </xf>
    <xf numFmtId="0" fontId="1" fillId="0" borderId="0" xfId="0" applyFont="1" applyBorder="1" applyAlignment="1" applyProtection="1">
      <alignment horizontal="center"/>
      <protection hidden="1"/>
    </xf>
    <xf numFmtId="0" fontId="7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wrapText="1"/>
      <protection hidden="1"/>
    </xf>
    <xf numFmtId="0" fontId="1" fillId="0" borderId="0" xfId="0" applyFont="1" applyBorder="1" applyAlignment="1" applyProtection="1">
      <alignment horizontal="center" wrapText="1"/>
      <protection hidden="1"/>
    </xf>
    <xf numFmtId="0" fontId="1" fillId="0" borderId="0" xfId="0" applyFont="1" applyAlignment="1" applyProtection="1">
      <alignment horizontal="center" wrapText="1"/>
      <protection hidden="1"/>
    </xf>
    <xf numFmtId="0" fontId="1" fillId="0" borderId="0" xfId="0" applyFont="1" applyAlignment="1" applyProtection="1">
      <alignment horizontal="center" vertical="center"/>
      <protection hidden="1"/>
    </xf>
    <xf numFmtId="0" fontId="1" fillId="0" borderId="0" xfId="0" applyFont="1" applyAlignment="1" applyProtection="1">
      <alignment vertical="center"/>
      <protection hidden="1"/>
    </xf>
    <xf numFmtId="0" fontId="1" fillId="0" borderId="0" xfId="0" applyFont="1" applyBorder="1" applyAlignment="1" applyProtection="1">
      <alignment vertic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15" fillId="0" borderId="0" xfId="0" applyFont="1" applyAlignment="1" applyProtection="1">
      <alignment vertical="center"/>
      <protection hidden="1"/>
    </xf>
    <xf numFmtId="0" fontId="14" fillId="0" borderId="0" xfId="0" applyFont="1" applyAlignment="1" applyProtection="1">
      <alignment vertical="center"/>
      <protection hidden="1"/>
    </xf>
    <xf numFmtId="0" fontId="2" fillId="8" borderId="10" xfId="0" applyFont="1" applyFill="1" applyBorder="1" applyAlignment="1" applyProtection="1">
      <alignment horizontal="center"/>
      <protection hidden="1"/>
    </xf>
    <xf numFmtId="0" fontId="2" fillId="8" borderId="11" xfId="0" applyFont="1" applyFill="1" applyBorder="1" applyAlignment="1" applyProtection="1">
      <alignment horizontal="center"/>
      <protection hidden="1"/>
    </xf>
    <xf numFmtId="0" fontId="2" fillId="8" borderId="4" xfId="0" applyFont="1" applyFill="1" applyBorder="1" applyAlignment="1" applyProtection="1">
      <alignment horizontal="center"/>
      <protection hidden="1"/>
    </xf>
    <xf numFmtId="0" fontId="3" fillId="0" borderId="0" xfId="0" applyFont="1" applyFill="1" applyBorder="1" applyAlignment="1" applyProtection="1">
      <alignment horizontal="left" vertic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vertical="center"/>
      <protection hidden="1"/>
    </xf>
    <xf numFmtId="0" fontId="4" fillId="0" borderId="0" xfId="0" applyFont="1" applyFill="1" applyBorder="1" applyAlignment="1" applyProtection="1">
      <alignment horizontal="left" vertical="center"/>
      <protection hidden="1"/>
    </xf>
    <xf numFmtId="0" fontId="1" fillId="12" borderId="13" xfId="0" applyFont="1" applyFill="1" applyBorder="1" applyAlignment="1" applyProtection="1">
      <alignment vertical="center"/>
      <protection hidden="1"/>
    </xf>
    <xf numFmtId="0" fontId="1" fillId="9" borderId="14" xfId="0" applyFont="1" applyFill="1" applyBorder="1" applyAlignment="1" applyProtection="1">
      <alignment vertical="center"/>
      <protection hidden="1"/>
    </xf>
    <xf numFmtId="0" fontId="1" fillId="10" borderId="16" xfId="0" applyFont="1" applyFill="1" applyBorder="1" applyAlignment="1" applyProtection="1">
      <alignment vertical="center"/>
      <protection hidden="1"/>
    </xf>
    <xf numFmtId="0" fontId="1" fillId="11" borderId="5" xfId="0" applyFont="1" applyFill="1" applyBorder="1" applyProtection="1">
      <protection hidden="1"/>
    </xf>
    <xf numFmtId="0" fontId="1" fillId="11" borderId="1" xfId="0" applyFont="1" applyFill="1" applyBorder="1" applyProtection="1">
      <protection hidden="1"/>
    </xf>
    <xf numFmtId="0" fontId="1" fillId="11" borderId="18" xfId="0" applyFont="1" applyFill="1" applyBorder="1" applyProtection="1">
      <protection hidden="1"/>
    </xf>
    <xf numFmtId="0" fontId="1" fillId="11" borderId="19" xfId="0" applyFont="1" applyFill="1" applyBorder="1" applyProtection="1">
      <protection hidden="1"/>
    </xf>
    <xf numFmtId="0" fontId="7" fillId="0" borderId="0" xfId="0" applyFont="1" applyFill="1" applyAlignment="1" applyProtection="1">
      <alignment horizontal="center"/>
      <protection hidden="1"/>
    </xf>
    <xf numFmtId="164" fontId="1" fillId="0" borderId="0" xfId="0" applyNumberFormat="1" applyFont="1" applyFill="1" applyAlignment="1" applyProtection="1">
      <alignment horizontal="center" vertical="center"/>
      <protection hidden="1"/>
    </xf>
    <xf numFmtId="0" fontId="1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Alignment="1" applyProtection="1">
      <alignment vertical="center"/>
      <protection hidden="1"/>
    </xf>
    <xf numFmtId="0" fontId="2" fillId="0" borderId="0" xfId="0" applyFont="1" applyFill="1" applyBorder="1" applyAlignment="1" applyProtection="1">
      <protection hidden="1"/>
    </xf>
    <xf numFmtId="0" fontId="8" fillId="0" borderId="0" xfId="0" applyFont="1" applyFill="1" applyBorder="1" applyAlignment="1" applyProtection="1">
      <protection hidden="1"/>
    </xf>
    <xf numFmtId="0" fontId="10" fillId="0" borderId="0" xfId="0" applyFont="1" applyFill="1" applyBorder="1" applyAlignment="1" applyProtection="1">
      <protection hidden="1"/>
    </xf>
    <xf numFmtId="164" fontId="11" fillId="0" borderId="0" xfId="0" applyNumberFormat="1" applyFont="1" applyFill="1" applyBorder="1" applyAlignment="1" applyProtection="1">
      <alignment vertical="center"/>
      <protection hidden="1"/>
    </xf>
    <xf numFmtId="0" fontId="1" fillId="0" borderId="0" xfId="0" applyFont="1" applyFill="1" applyBorder="1" applyAlignment="1" applyProtection="1">
      <alignment horizontal="center" vertical="center"/>
      <protection hidden="1"/>
    </xf>
    <xf numFmtId="164" fontId="13" fillId="0" borderId="0" xfId="0" applyNumberFormat="1" applyFont="1" applyFill="1" applyBorder="1" applyAlignment="1" applyProtection="1">
      <alignment horizontal="center"/>
      <protection hidden="1"/>
    </xf>
    <xf numFmtId="164" fontId="13" fillId="0" borderId="0" xfId="0" applyNumberFormat="1" applyFont="1" applyFill="1" applyAlignment="1" applyProtection="1">
      <alignment horizontal="center"/>
      <protection hidden="1"/>
    </xf>
    <xf numFmtId="0" fontId="12" fillId="0" borderId="0" xfId="0" applyFont="1" applyFill="1" applyBorder="1" applyAlignment="1" applyProtection="1">
      <alignment horizontal="center" wrapText="1"/>
      <protection hidden="1"/>
    </xf>
    <xf numFmtId="0" fontId="18" fillId="0" borderId="0" xfId="0" applyFont="1" applyFill="1" applyBorder="1" applyAlignment="1" applyProtection="1">
      <alignment horizontal="center"/>
      <protection hidden="1"/>
    </xf>
    <xf numFmtId="0" fontId="10" fillId="3" borderId="6" xfId="0" applyFont="1" applyFill="1" applyBorder="1" applyAlignment="1" applyProtection="1">
      <alignment horizontal="center"/>
      <protection hidden="1"/>
    </xf>
    <xf numFmtId="0" fontId="1" fillId="3" borderId="5" xfId="0" applyFont="1" applyFill="1" applyBorder="1" applyAlignment="1" applyProtection="1">
      <alignment horizontal="center"/>
      <protection hidden="1"/>
    </xf>
    <xf numFmtId="0" fontId="1" fillId="3" borderId="25" xfId="0" applyFont="1" applyFill="1" applyBorder="1" applyAlignment="1" applyProtection="1">
      <alignment horizontal="center"/>
      <protection hidden="1"/>
    </xf>
    <xf numFmtId="164" fontId="1" fillId="3" borderId="2" xfId="0" applyNumberFormat="1" applyFont="1" applyFill="1" applyBorder="1" applyAlignment="1" applyProtection="1">
      <alignment horizontal="center"/>
      <protection hidden="1"/>
    </xf>
    <xf numFmtId="0" fontId="1" fillId="3" borderId="1" xfId="0" applyFont="1" applyFill="1" applyBorder="1" applyAlignment="1" applyProtection="1">
      <alignment horizontal="center"/>
      <protection hidden="1"/>
    </xf>
    <xf numFmtId="0" fontId="1" fillId="3" borderId="26" xfId="0" applyFont="1" applyFill="1" applyBorder="1" applyAlignment="1" applyProtection="1">
      <alignment horizontal="center"/>
      <protection hidden="1"/>
    </xf>
    <xf numFmtId="0" fontId="1" fillId="3" borderId="27" xfId="0" applyFont="1" applyFill="1" applyBorder="1" applyAlignment="1" applyProtection="1">
      <alignment horizontal="center"/>
      <protection hidden="1"/>
    </xf>
    <xf numFmtId="164" fontId="27" fillId="3" borderId="27" xfId="0" applyNumberFormat="1" applyFont="1" applyFill="1" applyBorder="1" applyAlignment="1" applyProtection="1">
      <alignment horizontal="center"/>
      <protection hidden="1"/>
    </xf>
    <xf numFmtId="164" fontId="27" fillId="2" borderId="27" xfId="0" applyNumberFormat="1" applyFont="1" applyFill="1" applyBorder="1" applyAlignment="1" applyProtection="1">
      <alignment horizontal="center"/>
      <protection hidden="1"/>
    </xf>
    <xf numFmtId="0" fontId="13" fillId="0" borderId="0" xfId="0" applyFont="1" applyFill="1" applyAlignment="1" applyProtection="1">
      <alignment horizontal="center"/>
      <protection hidden="1"/>
    </xf>
    <xf numFmtId="0" fontId="4" fillId="0" borderId="0" xfId="0" applyFont="1" applyFill="1" applyBorder="1" applyAlignment="1" applyProtection="1">
      <alignment horizontal="center"/>
      <protection hidden="1"/>
    </xf>
    <xf numFmtId="164" fontId="4" fillId="0" borderId="0" xfId="0" applyNumberFormat="1" applyFont="1" applyFill="1" applyBorder="1" applyAlignment="1" applyProtection="1">
      <alignment horizontal="center"/>
      <protection hidden="1"/>
    </xf>
    <xf numFmtId="0" fontId="9" fillId="0" borderId="0" xfId="0" applyFont="1" applyFill="1" applyBorder="1" applyAlignment="1" applyProtection="1">
      <alignment horizontal="center"/>
      <protection hidden="1"/>
    </xf>
    <xf numFmtId="0" fontId="28" fillId="0" borderId="0" xfId="0" applyFont="1" applyFill="1" applyBorder="1" applyAlignment="1" applyProtection="1">
      <alignment vertical="center"/>
      <protection hidden="1"/>
    </xf>
    <xf numFmtId="0" fontId="29" fillId="0" borderId="0" xfId="0" applyFont="1" applyFill="1" applyBorder="1" applyAlignment="1" applyProtection="1">
      <alignment vertical="center"/>
      <protection hidden="1"/>
    </xf>
    <xf numFmtId="0" fontId="22" fillId="0" borderId="0" xfId="0" applyFont="1" applyFill="1" applyBorder="1" applyAlignment="1" applyProtection="1">
      <alignment horizontal="center"/>
      <protection hidden="1"/>
    </xf>
    <xf numFmtId="164" fontId="4" fillId="0" borderId="0" xfId="0" applyNumberFormat="1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vertical="center"/>
      <protection hidden="1"/>
    </xf>
    <xf numFmtId="0" fontId="9" fillId="0" borderId="0" xfId="0" applyFont="1" applyFill="1" applyBorder="1" applyAlignment="1" applyProtection="1">
      <protection hidden="1"/>
    </xf>
    <xf numFmtId="164" fontId="22" fillId="0" borderId="0" xfId="0" applyNumberFormat="1" applyFont="1" applyFill="1" applyBorder="1" applyAlignment="1" applyProtection="1">
      <alignment vertical="center"/>
      <protection hidden="1"/>
    </xf>
    <xf numFmtId="0" fontId="4" fillId="0" borderId="0" xfId="0" applyFont="1" applyFill="1" applyBorder="1" applyAlignment="1" applyProtection="1">
      <alignment horizontal="center" wrapText="1"/>
      <protection hidden="1"/>
    </xf>
    <xf numFmtId="0" fontId="9" fillId="0" borderId="0" xfId="0" applyFont="1" applyFill="1" applyBorder="1" applyAlignment="1" applyProtection="1">
      <alignment horizontal="center" wrapText="1"/>
      <protection hidden="1"/>
    </xf>
    <xf numFmtId="0" fontId="9" fillId="0" borderId="0" xfId="0" applyFont="1" applyFill="1" applyBorder="1" applyAlignment="1" applyProtection="1">
      <alignment horizontal="center" vertical="center" wrapText="1"/>
      <protection hidden="1"/>
    </xf>
    <xf numFmtId="164" fontId="22" fillId="0" borderId="0" xfId="0" applyNumberFormat="1" applyFont="1" applyFill="1" applyBorder="1" applyAlignment="1" applyProtection="1">
      <alignment horizontal="center"/>
      <protection hidden="1"/>
    </xf>
    <xf numFmtId="0" fontId="4" fillId="0" borderId="0" xfId="0" applyFont="1" applyFill="1" applyBorder="1" applyProtection="1">
      <protection hidden="1"/>
    </xf>
    <xf numFmtId="0" fontId="16" fillId="0" borderId="0" xfId="0" applyFont="1" applyBorder="1" applyAlignment="1" applyProtection="1">
      <alignment vertical="center"/>
      <protection hidden="1"/>
    </xf>
    <xf numFmtId="0" fontId="10" fillId="11" borderId="21" xfId="0" applyFont="1" applyFill="1" applyBorder="1" applyAlignment="1" applyProtection="1">
      <alignment horizontal="center"/>
      <protection hidden="1"/>
    </xf>
    <xf numFmtId="0" fontId="10" fillId="11" borderId="22" xfId="0" applyFont="1" applyFill="1" applyBorder="1" applyAlignment="1" applyProtection="1">
      <alignment horizontal="center"/>
      <protection hidden="1"/>
    </xf>
    <xf numFmtId="164" fontId="19" fillId="2" borderId="28" xfId="0" applyNumberFormat="1" applyFont="1" applyFill="1" applyBorder="1" applyAlignment="1" applyProtection="1">
      <alignment horizontal="center"/>
      <protection hidden="1"/>
    </xf>
    <xf numFmtId="165" fontId="22" fillId="0" borderId="0" xfId="0" applyNumberFormat="1" applyFont="1" applyFill="1" applyBorder="1" applyAlignment="1" applyProtection="1">
      <alignment horizontal="center"/>
      <protection hidden="1"/>
    </xf>
    <xf numFmtId="0" fontId="1" fillId="6" borderId="8" xfId="0" applyFont="1" applyFill="1" applyBorder="1" applyAlignment="1" applyProtection="1">
      <alignment vertical="center"/>
      <protection hidden="1"/>
    </xf>
    <xf numFmtId="0" fontId="1" fillId="7" borderId="0" xfId="0" applyFont="1" applyFill="1" applyBorder="1" applyAlignment="1" applyProtection="1">
      <alignment vertical="center"/>
      <protection hidden="1"/>
    </xf>
    <xf numFmtId="0" fontId="1" fillId="6" borderId="0" xfId="0" applyFont="1" applyFill="1" applyBorder="1" applyAlignment="1" applyProtection="1">
      <alignment vertical="center"/>
      <protection hidden="1"/>
    </xf>
    <xf numFmtId="0" fontId="6" fillId="7" borderId="9" xfId="0" applyFont="1" applyFill="1" applyBorder="1" applyAlignment="1" applyProtection="1">
      <alignment vertical="center"/>
      <protection hidden="1"/>
    </xf>
    <xf numFmtId="0" fontId="6" fillId="6" borderId="8" xfId="0" applyFont="1" applyFill="1" applyBorder="1" applyAlignment="1" applyProtection="1">
      <alignment vertical="center"/>
      <protection hidden="1"/>
    </xf>
    <xf numFmtId="0" fontId="1" fillId="7" borderId="9" xfId="0" applyFont="1" applyFill="1" applyBorder="1" applyAlignment="1" applyProtection="1">
      <alignment vertical="center"/>
      <protection hidden="1"/>
    </xf>
    <xf numFmtId="0" fontId="6" fillId="6" borderId="0" xfId="0" applyFont="1" applyFill="1" applyBorder="1" applyAlignment="1" applyProtection="1">
      <alignment vertical="center"/>
      <protection hidden="1"/>
    </xf>
    <xf numFmtId="0" fontId="6" fillId="6" borderId="9" xfId="0" applyFont="1" applyFill="1" applyBorder="1" applyAlignment="1" applyProtection="1">
      <alignment vertical="center"/>
      <protection hidden="1"/>
    </xf>
    <xf numFmtId="164" fontId="17" fillId="0" borderId="0" xfId="0" applyNumberFormat="1" applyFont="1" applyFill="1" applyBorder="1" applyAlignment="1" applyProtection="1">
      <alignment horizontal="center" vertical="center"/>
      <protection hidden="1"/>
    </xf>
    <xf numFmtId="164" fontId="9" fillId="0" borderId="0" xfId="0" applyNumberFormat="1" applyFont="1" applyFill="1" applyBorder="1" applyAlignment="1" applyProtection="1">
      <alignment horizontal="center" vertical="center"/>
      <protection hidden="1"/>
    </xf>
    <xf numFmtId="164" fontId="9" fillId="0" borderId="0" xfId="0" applyNumberFormat="1" applyFont="1" applyFill="1" applyBorder="1" applyAlignment="1" applyProtection="1">
      <alignment vertical="center"/>
      <protection hidden="1"/>
    </xf>
    <xf numFmtId="164" fontId="17" fillId="0" borderId="0" xfId="0" applyNumberFormat="1" applyFont="1" applyFill="1" applyBorder="1" applyAlignment="1" applyProtection="1">
      <alignment vertical="center"/>
      <protection hidden="1"/>
    </xf>
    <xf numFmtId="0" fontId="1" fillId="17" borderId="29" xfId="0" applyFont="1" applyFill="1" applyBorder="1" applyAlignment="1" applyProtection="1">
      <alignment vertical="center"/>
      <protection hidden="1"/>
    </xf>
    <xf numFmtId="0" fontId="14" fillId="18" borderId="30" xfId="0" applyFont="1" applyFill="1" applyBorder="1" applyAlignment="1" applyProtection="1">
      <alignment vertical="center"/>
      <protection hidden="1"/>
    </xf>
    <xf numFmtId="0" fontId="1" fillId="18" borderId="31" xfId="0" applyFont="1" applyFill="1" applyBorder="1" applyAlignment="1" applyProtection="1">
      <alignment vertical="center"/>
      <protection hidden="1"/>
    </xf>
    <xf numFmtId="0" fontId="1" fillId="18" borderId="32" xfId="0" applyFont="1" applyFill="1" applyBorder="1" applyAlignment="1" applyProtection="1">
      <alignment horizontal="center" vertical="center"/>
      <protection hidden="1"/>
    </xf>
    <xf numFmtId="0" fontId="2" fillId="18" borderId="32" xfId="0" applyFont="1" applyFill="1" applyBorder="1" applyAlignment="1" applyProtection="1">
      <protection hidden="1"/>
    </xf>
    <xf numFmtId="0" fontId="1" fillId="18" borderId="32" xfId="0" applyFont="1" applyFill="1" applyBorder="1" applyAlignment="1" applyProtection="1">
      <alignment vertical="center"/>
      <protection hidden="1"/>
    </xf>
    <xf numFmtId="0" fontId="10" fillId="18" borderId="32" xfId="0" applyFont="1" applyFill="1" applyBorder="1" applyAlignment="1" applyProtection="1">
      <protection hidden="1"/>
    </xf>
    <xf numFmtId="164" fontId="17" fillId="18" borderId="32" xfId="0" applyNumberFormat="1" applyFont="1" applyFill="1" applyBorder="1" applyAlignment="1" applyProtection="1">
      <alignment vertical="center"/>
      <protection hidden="1"/>
    </xf>
    <xf numFmtId="0" fontId="1" fillId="18" borderId="32" xfId="0" applyFont="1" applyFill="1" applyBorder="1" applyAlignment="1" applyProtection="1">
      <alignment horizontal="center"/>
      <protection hidden="1"/>
    </xf>
    <xf numFmtId="164" fontId="21" fillId="18" borderId="32" xfId="0" applyNumberFormat="1" applyFont="1" applyFill="1" applyBorder="1" applyAlignment="1" applyProtection="1">
      <alignment horizontal="center"/>
      <protection hidden="1"/>
    </xf>
    <xf numFmtId="164" fontId="21" fillId="20" borderId="32" xfId="0" applyNumberFormat="1" applyFont="1" applyFill="1" applyBorder="1" applyAlignment="1" applyProtection="1">
      <alignment horizontal="center"/>
      <protection hidden="1"/>
    </xf>
    <xf numFmtId="0" fontId="1" fillId="21" borderId="33" xfId="0" applyFont="1" applyFill="1" applyBorder="1" applyAlignment="1" applyProtection="1">
      <alignment vertical="center"/>
      <protection hidden="1"/>
    </xf>
    <xf numFmtId="0" fontId="1" fillId="22" borderId="35" xfId="0" applyFont="1" applyFill="1" applyBorder="1" applyAlignment="1" applyProtection="1">
      <alignment horizontal="center" vertical="center"/>
      <protection hidden="1"/>
    </xf>
    <xf numFmtId="0" fontId="1" fillId="22" borderId="36" xfId="0" applyFont="1" applyFill="1" applyBorder="1" applyAlignment="1" applyProtection="1">
      <alignment horizontal="center" vertical="center"/>
      <protection hidden="1"/>
    </xf>
    <xf numFmtId="0" fontId="1" fillId="22" borderId="37" xfId="0" applyFont="1" applyFill="1" applyBorder="1" applyAlignment="1" applyProtection="1">
      <alignment horizontal="center" vertical="center"/>
      <protection hidden="1"/>
    </xf>
    <xf numFmtId="0" fontId="1" fillId="22" borderId="38" xfId="0" applyFont="1" applyFill="1" applyBorder="1" applyAlignment="1" applyProtection="1">
      <alignment horizontal="center" vertical="center"/>
      <protection hidden="1"/>
    </xf>
    <xf numFmtId="0" fontId="2" fillId="22" borderId="38" xfId="0" applyFont="1" applyFill="1" applyBorder="1" applyAlignment="1" applyProtection="1">
      <protection hidden="1"/>
    </xf>
    <xf numFmtId="0" fontId="10" fillId="22" borderId="38" xfId="0" applyFont="1" applyFill="1" applyBorder="1" applyAlignment="1" applyProtection="1">
      <protection hidden="1"/>
    </xf>
    <xf numFmtId="164" fontId="17" fillId="22" borderId="38" xfId="0" applyNumberFormat="1" applyFont="1" applyFill="1" applyBorder="1" applyAlignment="1" applyProtection="1">
      <alignment vertical="center"/>
      <protection hidden="1"/>
    </xf>
    <xf numFmtId="0" fontId="1" fillId="22" borderId="38" xfId="0" applyFont="1" applyFill="1" applyBorder="1" applyAlignment="1" applyProtection="1">
      <alignment horizontal="center"/>
      <protection hidden="1"/>
    </xf>
    <xf numFmtId="164" fontId="20" fillId="22" borderId="38" xfId="0" applyNumberFormat="1" applyFont="1" applyFill="1" applyBorder="1" applyAlignment="1" applyProtection="1">
      <alignment horizontal="center"/>
      <protection hidden="1"/>
    </xf>
    <xf numFmtId="164" fontId="20" fillId="24" borderId="38" xfId="0" applyNumberFormat="1" applyFont="1" applyFill="1" applyBorder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left" vertical="center"/>
      <protection hidden="1"/>
    </xf>
    <xf numFmtId="0" fontId="1" fillId="28" borderId="42" xfId="0" applyFont="1" applyFill="1" applyBorder="1" applyAlignment="1" applyProtection="1">
      <alignment vertical="center"/>
      <protection hidden="1"/>
    </xf>
    <xf numFmtId="0" fontId="1" fillId="30" borderId="44" xfId="0" applyFont="1" applyFill="1" applyBorder="1" applyAlignment="1" applyProtection="1">
      <alignment horizontal="center" vertical="center"/>
      <protection hidden="1"/>
    </xf>
    <xf numFmtId="0" fontId="2" fillId="30" borderId="45" xfId="0" applyFont="1" applyFill="1" applyBorder="1" applyAlignment="1" applyProtection="1">
      <protection hidden="1"/>
    </xf>
    <xf numFmtId="0" fontId="2" fillId="30" borderId="46" xfId="0" applyFont="1" applyFill="1" applyBorder="1" applyAlignment="1" applyProtection="1">
      <protection hidden="1"/>
    </xf>
    <xf numFmtId="0" fontId="2" fillId="30" borderId="47" xfId="0" applyFont="1" applyFill="1" applyBorder="1" applyAlignment="1" applyProtection="1">
      <protection hidden="1"/>
    </xf>
    <xf numFmtId="0" fontId="2" fillId="30" borderId="48" xfId="0" applyFont="1" applyFill="1" applyBorder="1" applyAlignment="1" applyProtection="1">
      <protection hidden="1"/>
    </xf>
    <xf numFmtId="0" fontId="10" fillId="30" borderId="48" xfId="0" applyFont="1" applyFill="1" applyBorder="1" applyAlignment="1" applyProtection="1">
      <protection hidden="1"/>
    </xf>
    <xf numFmtId="164" fontId="17" fillId="30" borderId="48" xfId="0" applyNumberFormat="1" applyFont="1" applyFill="1" applyBorder="1" applyAlignment="1" applyProtection="1">
      <alignment vertical="center"/>
      <protection hidden="1"/>
    </xf>
    <xf numFmtId="0" fontId="1" fillId="30" borderId="48" xfId="0" applyFont="1" applyFill="1" applyBorder="1" applyAlignment="1" applyProtection="1">
      <alignment horizontal="center" vertical="center"/>
      <protection hidden="1"/>
    </xf>
    <xf numFmtId="0" fontId="1" fillId="30" borderId="48" xfId="0" applyFont="1" applyFill="1" applyBorder="1" applyAlignment="1" applyProtection="1">
      <alignment horizontal="center"/>
      <protection hidden="1"/>
    </xf>
    <xf numFmtId="164" fontId="23" fillId="30" borderId="48" xfId="0" applyNumberFormat="1" applyFont="1" applyFill="1" applyBorder="1" applyAlignment="1" applyProtection="1">
      <alignment horizontal="center"/>
      <protection hidden="1"/>
    </xf>
    <xf numFmtId="164" fontId="23" fillId="31" borderId="48" xfId="0" applyNumberFormat="1" applyFont="1" applyFill="1" applyBorder="1" applyAlignment="1" applyProtection="1">
      <alignment horizontal="center"/>
      <protection hidden="1"/>
    </xf>
    <xf numFmtId="0" fontId="1" fillId="34" borderId="49" xfId="0" applyFont="1" applyFill="1" applyBorder="1" applyAlignment="1" applyProtection="1">
      <alignment vertical="center"/>
      <protection hidden="1"/>
    </xf>
    <xf numFmtId="0" fontId="1" fillId="35" borderId="51" xfId="0" applyFont="1" applyFill="1" applyBorder="1" applyAlignment="1" applyProtection="1">
      <alignment horizontal="center" vertical="center"/>
      <protection hidden="1"/>
    </xf>
    <xf numFmtId="0" fontId="10" fillId="35" borderId="52" xfId="0" applyFont="1" applyFill="1" applyBorder="1" applyAlignment="1" applyProtection="1">
      <protection hidden="1"/>
    </xf>
    <xf numFmtId="0" fontId="10" fillId="35" borderId="53" xfId="0" applyFont="1" applyFill="1" applyBorder="1" applyAlignment="1" applyProtection="1">
      <protection hidden="1"/>
    </xf>
    <xf numFmtId="0" fontId="10" fillId="35" borderId="54" xfId="0" applyFont="1" applyFill="1" applyBorder="1" applyAlignment="1" applyProtection="1">
      <protection hidden="1"/>
    </xf>
    <xf numFmtId="0" fontId="10" fillId="35" borderId="55" xfId="0" applyFont="1" applyFill="1" applyBorder="1" applyAlignment="1" applyProtection="1">
      <protection hidden="1"/>
    </xf>
    <xf numFmtId="0" fontId="10" fillId="35" borderId="56" xfId="0" applyFont="1" applyFill="1" applyBorder="1" applyAlignment="1" applyProtection="1">
      <protection hidden="1"/>
    </xf>
    <xf numFmtId="164" fontId="17" fillId="35" borderId="56" xfId="0" applyNumberFormat="1" applyFont="1" applyFill="1" applyBorder="1" applyAlignment="1" applyProtection="1">
      <alignment vertical="center"/>
      <protection hidden="1"/>
    </xf>
    <xf numFmtId="0" fontId="1" fillId="35" borderId="56" xfId="0" applyFont="1" applyFill="1" applyBorder="1" applyAlignment="1" applyProtection="1">
      <alignment horizontal="center" vertical="center"/>
      <protection hidden="1"/>
    </xf>
    <xf numFmtId="0" fontId="1" fillId="35" borderId="56" xfId="0" applyFont="1" applyFill="1" applyBorder="1" applyAlignment="1" applyProtection="1">
      <alignment horizontal="center"/>
      <protection hidden="1"/>
    </xf>
    <xf numFmtId="164" fontId="24" fillId="35" borderId="56" xfId="0" applyNumberFormat="1" applyFont="1" applyFill="1" applyBorder="1" applyAlignment="1" applyProtection="1">
      <alignment horizontal="center"/>
      <protection hidden="1"/>
    </xf>
    <xf numFmtId="0" fontId="1" fillId="40" borderId="59" xfId="0" applyFont="1" applyFill="1" applyBorder="1" applyAlignment="1" applyProtection="1">
      <alignment vertical="center"/>
      <protection hidden="1"/>
    </xf>
    <xf numFmtId="164" fontId="24" fillId="41" borderId="56" xfId="0" applyNumberFormat="1" applyFont="1" applyFill="1" applyBorder="1" applyAlignment="1" applyProtection="1">
      <alignment horizontal="center"/>
      <protection hidden="1"/>
    </xf>
    <xf numFmtId="0" fontId="1" fillId="42" borderId="62" xfId="0" applyFont="1" applyFill="1" applyBorder="1" applyAlignment="1" applyProtection="1">
      <alignment horizontal="center" vertical="center"/>
      <protection hidden="1"/>
    </xf>
    <xf numFmtId="164" fontId="17" fillId="42" borderId="60" xfId="0" applyNumberFormat="1" applyFont="1" applyFill="1" applyBorder="1" applyAlignment="1" applyProtection="1">
      <alignment vertical="center"/>
      <protection hidden="1"/>
    </xf>
    <xf numFmtId="164" fontId="11" fillId="42" borderId="63" xfId="0" applyNumberFormat="1" applyFont="1" applyFill="1" applyBorder="1" applyAlignment="1" applyProtection="1">
      <alignment vertical="center"/>
      <protection hidden="1"/>
    </xf>
    <xf numFmtId="164" fontId="11" fillId="42" borderId="64" xfId="0" applyNumberFormat="1" applyFont="1" applyFill="1" applyBorder="1" applyAlignment="1" applyProtection="1">
      <alignment vertical="center"/>
      <protection hidden="1"/>
    </xf>
    <xf numFmtId="0" fontId="1" fillId="42" borderId="64" xfId="0" applyFont="1" applyFill="1" applyBorder="1" applyAlignment="1" applyProtection="1">
      <alignment horizontal="center" vertical="center"/>
      <protection hidden="1"/>
    </xf>
    <xf numFmtId="0" fontId="1" fillId="42" borderId="64" xfId="0" applyFont="1" applyFill="1" applyBorder="1" applyAlignment="1" applyProtection="1">
      <alignment horizontal="center"/>
      <protection hidden="1"/>
    </xf>
    <xf numFmtId="164" fontId="25" fillId="42" borderId="64" xfId="0" applyNumberFormat="1" applyFont="1" applyFill="1" applyBorder="1" applyAlignment="1" applyProtection="1">
      <alignment horizontal="center"/>
      <protection hidden="1"/>
    </xf>
    <xf numFmtId="164" fontId="25" fillId="44" borderId="64" xfId="0" applyNumberFormat="1" applyFont="1" applyFill="1" applyBorder="1" applyAlignment="1" applyProtection="1">
      <alignment horizontal="center"/>
      <protection hidden="1"/>
    </xf>
    <xf numFmtId="0" fontId="1" fillId="47" borderId="65" xfId="0" applyFont="1" applyFill="1" applyBorder="1" applyAlignment="1" applyProtection="1">
      <alignment vertical="center"/>
      <protection hidden="1"/>
    </xf>
    <xf numFmtId="0" fontId="1" fillId="48" borderId="66" xfId="0" applyFont="1" applyFill="1" applyBorder="1" applyAlignment="1" applyProtection="1">
      <alignment horizontal="center" vertical="center"/>
      <protection hidden="1"/>
    </xf>
    <xf numFmtId="0" fontId="1" fillId="48" borderId="68" xfId="0" applyFont="1" applyFill="1" applyBorder="1" applyAlignment="1" applyProtection="1">
      <alignment horizontal="center" vertical="center"/>
      <protection hidden="1"/>
    </xf>
    <xf numFmtId="0" fontId="1" fillId="48" borderId="69" xfId="0" applyFont="1" applyFill="1" applyBorder="1" applyAlignment="1" applyProtection="1">
      <alignment horizontal="center" vertical="center"/>
      <protection hidden="1"/>
    </xf>
    <xf numFmtId="0" fontId="1" fillId="48" borderId="70" xfId="0" applyFont="1" applyFill="1" applyBorder="1" applyAlignment="1" applyProtection="1">
      <alignment horizontal="center"/>
      <protection hidden="1"/>
    </xf>
    <xf numFmtId="164" fontId="26" fillId="48" borderId="70" xfId="0" applyNumberFormat="1" applyFont="1" applyFill="1" applyBorder="1" applyAlignment="1" applyProtection="1">
      <alignment horizontal="center"/>
      <protection hidden="1"/>
    </xf>
    <xf numFmtId="0" fontId="33" fillId="51" borderId="70" xfId="0" applyFont="1" applyFill="1" applyBorder="1" applyAlignment="1" applyProtection="1">
      <alignment horizontal="center" vertical="center" wrapText="1"/>
      <protection hidden="1"/>
    </xf>
    <xf numFmtId="0" fontId="33" fillId="16" borderId="27" xfId="0" applyFont="1" applyFill="1" applyBorder="1" applyAlignment="1" applyProtection="1">
      <alignment horizontal="center" vertical="center" wrapText="1"/>
      <protection hidden="1"/>
    </xf>
    <xf numFmtId="0" fontId="33" fillId="0" borderId="0" xfId="0" applyFont="1" applyFill="1" applyBorder="1" applyAlignment="1" applyProtection="1">
      <alignment horizontal="center" vertical="center" wrapText="1"/>
      <protection hidden="1"/>
    </xf>
    <xf numFmtId="0" fontId="33" fillId="19" borderId="32" xfId="0" applyFont="1" applyFill="1" applyBorder="1" applyAlignment="1" applyProtection="1">
      <alignment horizontal="center" vertical="center" wrapText="1"/>
      <protection hidden="1"/>
    </xf>
    <xf numFmtId="0" fontId="33" fillId="23" borderId="38" xfId="0" applyFont="1" applyFill="1" applyBorder="1" applyAlignment="1" applyProtection="1">
      <alignment horizontal="center" vertical="center" wrapText="1"/>
      <protection hidden="1"/>
    </xf>
    <xf numFmtId="0" fontId="33" fillId="29" borderId="48" xfId="0" applyFont="1" applyFill="1" applyBorder="1" applyAlignment="1" applyProtection="1">
      <alignment horizontal="center" vertical="center" wrapText="1"/>
      <protection hidden="1"/>
    </xf>
    <xf numFmtId="0" fontId="33" fillId="39" borderId="56" xfId="0" applyFont="1" applyFill="1" applyBorder="1" applyAlignment="1" applyProtection="1">
      <alignment horizontal="center" vertical="center" wrapText="1"/>
      <protection hidden="1"/>
    </xf>
    <xf numFmtId="0" fontId="33" fillId="43" borderId="64" xfId="0" applyFont="1" applyFill="1" applyBorder="1" applyAlignment="1" applyProtection="1">
      <alignment horizontal="center" vertical="center" wrapText="1"/>
      <protection hidden="1"/>
    </xf>
    <xf numFmtId="164" fontId="26" fillId="52" borderId="70" xfId="0" applyNumberFormat="1" applyFont="1" applyFill="1" applyBorder="1" applyAlignment="1" applyProtection="1">
      <alignment horizontal="center"/>
      <protection hidden="1"/>
    </xf>
    <xf numFmtId="164" fontId="9" fillId="18" borderId="29" xfId="0" applyNumberFormat="1" applyFont="1" applyFill="1" applyBorder="1" applyAlignment="1" applyProtection="1">
      <alignment horizontal="center" vertical="center"/>
      <protection locked="0"/>
    </xf>
    <xf numFmtId="164" fontId="9" fillId="18" borderId="30" xfId="0" applyNumberFormat="1" applyFont="1" applyFill="1" applyBorder="1" applyAlignment="1" applyProtection="1">
      <alignment horizontal="center" vertical="center"/>
      <protection locked="0"/>
    </xf>
    <xf numFmtId="164" fontId="4" fillId="2" borderId="40" xfId="0" applyNumberFormat="1" applyFont="1" applyFill="1" applyBorder="1" applyAlignment="1" applyProtection="1">
      <alignment horizontal="center" vertical="center"/>
      <protection hidden="1"/>
    </xf>
    <xf numFmtId="164" fontId="4" fillId="2" borderId="39" xfId="0" applyNumberFormat="1" applyFont="1" applyFill="1" applyBorder="1" applyAlignment="1" applyProtection="1">
      <alignment horizontal="center" vertical="center"/>
      <protection hidden="1"/>
    </xf>
    <xf numFmtId="164" fontId="4" fillId="0" borderId="0" xfId="0" applyNumberFormat="1" applyFont="1" applyAlignment="1" applyProtection="1">
      <alignment horizontal="center" vertical="center"/>
      <protection hidden="1"/>
    </xf>
    <xf numFmtId="164" fontId="9" fillId="22" borderId="33" xfId="0" applyNumberFormat="1" applyFont="1" applyFill="1" applyBorder="1" applyAlignment="1" applyProtection="1">
      <alignment horizontal="center" vertical="center"/>
      <protection locked="0"/>
    </xf>
    <xf numFmtId="164" fontId="9" fillId="22" borderId="34" xfId="0" applyNumberFormat="1" applyFont="1" applyFill="1" applyBorder="1" applyAlignment="1" applyProtection="1">
      <alignment horizontal="center" vertical="center"/>
      <protection locked="0"/>
    </xf>
    <xf numFmtId="164" fontId="4" fillId="2" borderId="41" xfId="0" applyNumberFormat="1" applyFont="1" applyFill="1" applyBorder="1" applyAlignment="1" applyProtection="1">
      <alignment horizontal="center" vertical="center"/>
      <protection hidden="1"/>
    </xf>
    <xf numFmtId="164" fontId="9" fillId="30" borderId="42" xfId="0" applyNumberFormat="1" applyFont="1" applyFill="1" applyBorder="1" applyAlignment="1" applyProtection="1">
      <alignment horizontal="center" vertical="center"/>
      <protection locked="0"/>
    </xf>
    <xf numFmtId="164" fontId="9" fillId="30" borderId="43" xfId="0" applyNumberFormat="1" applyFont="1" applyFill="1" applyBorder="1" applyAlignment="1" applyProtection="1">
      <alignment horizontal="center" vertical="center"/>
      <protection locked="0"/>
    </xf>
    <xf numFmtId="164" fontId="4" fillId="2" borderId="58" xfId="0" applyNumberFormat="1" applyFont="1" applyFill="1" applyBorder="1" applyAlignment="1" applyProtection="1">
      <alignment horizontal="center" vertical="center"/>
      <protection hidden="1"/>
    </xf>
    <xf numFmtId="164" fontId="9" fillId="35" borderId="49" xfId="0" applyNumberFormat="1" applyFont="1" applyFill="1" applyBorder="1" applyAlignment="1" applyProtection="1">
      <alignment horizontal="center" vertical="center"/>
      <protection locked="0"/>
    </xf>
    <xf numFmtId="164" fontId="9" fillId="35" borderId="50" xfId="0" applyNumberFormat="1" applyFont="1" applyFill="1" applyBorder="1" applyAlignment="1" applyProtection="1">
      <alignment horizontal="center" vertical="center"/>
      <protection locked="0"/>
    </xf>
    <xf numFmtId="164" fontId="4" fillId="2" borderId="57" xfId="0" applyNumberFormat="1" applyFont="1" applyFill="1" applyBorder="1" applyAlignment="1" applyProtection="1">
      <alignment horizontal="center" vertical="center"/>
      <protection hidden="1"/>
    </xf>
    <xf numFmtId="164" fontId="9" fillId="42" borderId="59" xfId="0" applyNumberFormat="1" applyFont="1" applyFill="1" applyBorder="1" applyAlignment="1" applyProtection="1">
      <alignment horizontal="center" vertical="center"/>
      <protection locked="0"/>
    </xf>
    <xf numFmtId="164" fontId="9" fillId="42" borderId="60" xfId="0" applyNumberFormat="1" applyFont="1" applyFill="1" applyBorder="1" applyAlignment="1" applyProtection="1">
      <alignment horizontal="center" vertical="center"/>
      <protection locked="0"/>
    </xf>
    <xf numFmtId="164" fontId="9" fillId="2" borderId="61" xfId="0" applyNumberFormat="1" applyFont="1" applyFill="1" applyBorder="1" applyAlignment="1" applyProtection="1">
      <alignment horizontal="center" vertical="center"/>
      <protection hidden="1"/>
    </xf>
    <xf numFmtId="164" fontId="9" fillId="48" borderId="65" xfId="0" applyNumberFormat="1" applyFont="1" applyFill="1" applyBorder="1" applyAlignment="1" applyProtection="1">
      <alignment horizontal="center" vertical="center"/>
      <protection locked="0"/>
    </xf>
    <xf numFmtId="164" fontId="9" fillId="48" borderId="66" xfId="0" applyNumberFormat="1" applyFont="1" applyFill="1" applyBorder="1" applyAlignment="1" applyProtection="1">
      <alignment horizontal="center" vertical="center"/>
      <protection locked="0"/>
    </xf>
    <xf numFmtId="164" fontId="4" fillId="2" borderId="67" xfId="0" applyNumberFormat="1" applyFont="1" applyFill="1" applyBorder="1" applyAlignment="1" applyProtection="1">
      <alignment horizontal="center" vertical="center"/>
      <protection hidden="1"/>
    </xf>
    <xf numFmtId="0" fontId="35" fillId="18" borderId="30" xfId="0" applyFont="1" applyFill="1" applyBorder="1" applyAlignment="1" applyProtection="1">
      <alignment horizontal="left" vertical="center"/>
      <protection hidden="1"/>
    </xf>
    <xf numFmtId="0" fontId="35" fillId="0" borderId="0" xfId="0" applyFont="1" applyFill="1" applyBorder="1" applyAlignment="1" applyProtection="1">
      <alignment horizontal="left" vertical="center"/>
      <protection hidden="1"/>
    </xf>
    <xf numFmtId="0" fontId="35" fillId="22" borderId="34" xfId="0" applyFont="1" applyFill="1" applyBorder="1" applyAlignment="1" applyProtection="1">
      <alignment horizontal="left" vertical="center"/>
      <protection hidden="1"/>
    </xf>
    <xf numFmtId="0" fontId="35" fillId="30" borderId="43" xfId="0" applyFont="1" applyFill="1" applyBorder="1" applyAlignment="1" applyProtection="1">
      <alignment horizontal="left" vertical="center"/>
      <protection hidden="1"/>
    </xf>
    <xf numFmtId="0" fontId="35" fillId="35" borderId="50" xfId="0" applyFont="1" applyFill="1" applyBorder="1" applyAlignment="1" applyProtection="1">
      <alignment horizontal="left" vertical="center"/>
      <protection hidden="1"/>
    </xf>
    <xf numFmtId="0" fontId="35" fillId="42" borderId="60" xfId="0" applyFont="1" applyFill="1" applyBorder="1" applyAlignment="1" applyProtection="1">
      <alignment horizontal="left" vertical="center"/>
      <protection hidden="1"/>
    </xf>
    <xf numFmtId="0" fontId="35" fillId="48" borderId="66" xfId="0" applyFont="1" applyFill="1" applyBorder="1" applyAlignment="1" applyProtection="1">
      <alignment horizontal="left" vertical="center"/>
      <protection hidden="1"/>
    </xf>
    <xf numFmtId="164" fontId="9" fillId="13" borderId="13" xfId="0" applyNumberFormat="1" applyFont="1" applyFill="1" applyBorder="1" applyAlignment="1" applyProtection="1">
      <alignment horizontal="center" vertical="center"/>
      <protection locked="0"/>
    </xf>
    <xf numFmtId="164" fontId="9" fillId="13" borderId="12" xfId="0" applyNumberFormat="1" applyFont="1" applyFill="1" applyBorder="1" applyAlignment="1" applyProtection="1">
      <alignment horizontal="center" vertical="center"/>
      <protection locked="0"/>
    </xf>
    <xf numFmtId="164" fontId="9" fillId="14" borderId="14" xfId="0" applyNumberFormat="1" applyFont="1" applyFill="1" applyBorder="1" applyAlignment="1" applyProtection="1">
      <alignment horizontal="center" vertical="center"/>
      <protection locked="0"/>
    </xf>
    <xf numFmtId="164" fontId="9" fillId="14" borderId="15" xfId="0" applyNumberFormat="1" applyFont="1" applyFill="1" applyBorder="1" applyAlignment="1" applyProtection="1">
      <alignment horizontal="center" vertical="center"/>
      <protection locked="0"/>
    </xf>
    <xf numFmtId="164" fontId="9" fillId="15" borderId="16" xfId="0" applyNumberFormat="1" applyFont="1" applyFill="1" applyBorder="1" applyAlignment="1" applyProtection="1">
      <alignment horizontal="center" vertical="center"/>
      <protection locked="0"/>
    </xf>
    <xf numFmtId="164" fontId="9" fillId="15" borderId="17" xfId="0" applyNumberFormat="1" applyFont="1" applyFill="1" applyBorder="1" applyAlignment="1" applyProtection="1">
      <alignment horizontal="center" vertical="center"/>
      <protection locked="0"/>
    </xf>
    <xf numFmtId="164" fontId="9" fillId="0" borderId="28" xfId="0" applyNumberFormat="1" applyFont="1" applyBorder="1" applyAlignment="1" applyProtection="1">
      <alignment horizontal="center"/>
      <protection locked="0"/>
    </xf>
    <xf numFmtId="164" fontId="9" fillId="0" borderId="28" xfId="0" applyNumberFormat="1" applyFont="1" applyFill="1" applyBorder="1" applyAlignment="1" applyProtection="1">
      <alignment horizontal="center"/>
      <protection locked="0"/>
    </xf>
    <xf numFmtId="0" fontId="40" fillId="13" borderId="12" xfId="0" applyFont="1" applyFill="1" applyBorder="1" applyAlignment="1" applyProtection="1">
      <alignment horizontal="left" vertical="center"/>
      <protection hidden="1"/>
    </xf>
    <xf numFmtId="0" fontId="40" fillId="0" borderId="0" xfId="0" applyFont="1" applyFill="1" applyBorder="1" applyAlignment="1" applyProtection="1">
      <alignment horizontal="left" vertical="center"/>
      <protection hidden="1"/>
    </xf>
    <xf numFmtId="0" fontId="40" fillId="14" borderId="15" xfId="0" applyFont="1" applyFill="1" applyBorder="1" applyAlignment="1" applyProtection="1">
      <alignment vertical="center"/>
      <protection hidden="1"/>
    </xf>
    <xf numFmtId="0" fontId="40" fillId="15" borderId="17" xfId="0" applyFont="1" applyFill="1" applyBorder="1" applyAlignment="1" applyProtection="1">
      <alignment vertical="center"/>
      <protection hidden="1"/>
    </xf>
    <xf numFmtId="0" fontId="1" fillId="0" borderId="0" xfId="0" applyFont="1" applyBorder="1" applyAlignment="1" applyProtection="1">
      <alignment horizontal="left" vertical="center"/>
      <protection hidden="1"/>
    </xf>
    <xf numFmtId="164" fontId="0" fillId="0" borderId="0" xfId="0" applyNumberFormat="1"/>
    <xf numFmtId="0" fontId="0" fillId="11" borderId="0" xfId="0" applyFill="1"/>
    <xf numFmtId="0" fontId="43" fillId="56" borderId="0" xfId="0" applyFont="1" applyFill="1" applyAlignment="1">
      <alignment horizontal="center" vertical="center"/>
    </xf>
    <xf numFmtId="0" fontId="44" fillId="11" borderId="0" xfId="0" applyFont="1" applyFill="1" applyAlignment="1">
      <alignment horizontal="left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57" borderId="0" xfId="0" applyFont="1" applyFill="1"/>
    <xf numFmtId="0" fontId="0" fillId="0" borderId="0" xfId="0" applyFont="1"/>
    <xf numFmtId="0" fontId="44" fillId="11" borderId="71" xfId="0" applyFont="1" applyFill="1" applyBorder="1" applyAlignment="1">
      <alignment horizontal="left" vertical="center"/>
    </xf>
    <xf numFmtId="0" fontId="43" fillId="11" borderId="71" xfId="0" applyFont="1" applyFill="1" applyBorder="1" applyAlignment="1">
      <alignment horizontal="center"/>
    </xf>
    <xf numFmtId="0" fontId="42" fillId="11" borderId="71" xfId="0" applyFont="1" applyFill="1" applyBorder="1"/>
    <xf numFmtId="0" fontId="0" fillId="11" borderId="0" xfId="0" applyFont="1" applyFill="1"/>
    <xf numFmtId="164" fontId="0" fillId="0" borderId="0" xfId="0" applyNumberFormat="1" applyFont="1"/>
    <xf numFmtId="164" fontId="0" fillId="57" borderId="0" xfId="0" applyNumberFormat="1" applyFont="1" applyFill="1"/>
    <xf numFmtId="0" fontId="4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49" fillId="0" borderId="0" xfId="0" applyFont="1"/>
    <xf numFmtId="164" fontId="49" fillId="0" borderId="0" xfId="0" applyNumberFormat="1" applyFont="1"/>
    <xf numFmtId="0" fontId="0" fillId="61" borderId="0" xfId="0" applyFill="1"/>
    <xf numFmtId="0" fontId="0" fillId="7" borderId="0" xfId="0" applyFill="1"/>
    <xf numFmtId="0" fontId="0" fillId="64" borderId="0" xfId="0" applyFill="1"/>
    <xf numFmtId="0" fontId="0" fillId="66" borderId="0" xfId="0" applyFill="1"/>
    <xf numFmtId="164" fontId="49" fillId="57" borderId="27" xfId="0" applyNumberFormat="1" applyFont="1" applyFill="1" applyBorder="1"/>
    <xf numFmtId="164" fontId="49" fillId="57" borderId="75" xfId="0" applyNumberFormat="1" applyFont="1" applyFill="1" applyBorder="1"/>
    <xf numFmtId="0" fontId="0" fillId="70" borderId="74" xfId="0" applyFill="1" applyBorder="1"/>
    <xf numFmtId="0" fontId="8" fillId="70" borderId="74" xfId="0" applyFont="1" applyFill="1" applyBorder="1" applyAlignment="1">
      <alignment horizontal="center" vertical="center"/>
    </xf>
    <xf numFmtId="164" fontId="49" fillId="70" borderId="27" xfId="0" applyNumberFormat="1" applyFont="1" applyFill="1" applyBorder="1"/>
    <xf numFmtId="0" fontId="0" fillId="70" borderId="25" xfId="0" applyFill="1" applyBorder="1"/>
    <xf numFmtId="0" fontId="0" fillId="68" borderId="76" xfId="0" applyFont="1" applyFill="1" applyBorder="1"/>
    <xf numFmtId="0" fontId="0" fillId="68" borderId="74" xfId="0" applyFont="1" applyFill="1" applyBorder="1"/>
    <xf numFmtId="164" fontId="0" fillId="68" borderId="74" xfId="0" applyNumberFormat="1" applyFont="1" applyFill="1" applyBorder="1"/>
    <xf numFmtId="0" fontId="0" fillId="68" borderId="74" xfId="0" applyFill="1" applyBorder="1"/>
    <xf numFmtId="0" fontId="8" fillId="68" borderId="74" xfId="0" applyFont="1" applyFill="1" applyBorder="1" applyAlignment="1">
      <alignment horizontal="center" vertical="center"/>
    </xf>
    <xf numFmtId="164" fontId="49" fillId="68" borderId="27" xfId="0" applyNumberFormat="1" applyFont="1" applyFill="1" applyBorder="1"/>
    <xf numFmtId="164" fontId="49" fillId="69" borderId="27" xfId="0" applyNumberFormat="1" applyFont="1" applyFill="1" applyBorder="1"/>
    <xf numFmtId="0" fontId="0" fillId="68" borderId="27" xfId="0" applyFill="1" applyBorder="1"/>
    <xf numFmtId="164" fontId="49" fillId="69" borderId="75" xfId="0" applyNumberFormat="1" applyFont="1" applyFill="1" applyBorder="1"/>
    <xf numFmtId="0" fontId="45" fillId="11" borderId="77" xfId="0" applyFont="1" applyFill="1" applyBorder="1" applyAlignment="1">
      <alignment horizontal="center" vertical="center"/>
    </xf>
    <xf numFmtId="164" fontId="49" fillId="69" borderId="77" xfId="0" applyNumberFormat="1" applyFont="1" applyFill="1" applyBorder="1"/>
    <xf numFmtId="0" fontId="0" fillId="58" borderId="76" xfId="0" applyFont="1" applyFill="1" applyBorder="1"/>
    <xf numFmtId="0" fontId="0" fillId="58" borderId="74" xfId="0" applyFont="1" applyFill="1" applyBorder="1"/>
    <xf numFmtId="164" fontId="0" fillId="58" borderId="74" xfId="0" applyNumberFormat="1" applyFont="1" applyFill="1" applyBorder="1"/>
    <xf numFmtId="0" fontId="0" fillId="59" borderId="74" xfId="0" applyFill="1" applyBorder="1"/>
    <xf numFmtId="0" fontId="8" fillId="59" borderId="74" xfId="0" applyFont="1" applyFill="1" applyBorder="1" applyAlignment="1">
      <alignment horizontal="center" vertical="center"/>
    </xf>
    <xf numFmtId="0" fontId="0" fillId="59" borderId="78" xfId="0" applyFill="1" applyBorder="1"/>
    <xf numFmtId="0" fontId="0" fillId="61" borderId="78" xfId="0" applyFill="1" applyBorder="1"/>
    <xf numFmtId="0" fontId="0" fillId="7" borderId="78" xfId="0" applyFill="1" applyBorder="1"/>
    <xf numFmtId="0" fontId="0" fillId="64" borderId="78" xfId="0" applyFill="1" applyBorder="1"/>
    <xf numFmtId="0" fontId="0" fillId="66" borderId="76" xfId="0" applyFont="1" applyFill="1" applyBorder="1"/>
    <xf numFmtId="0" fontId="0" fillId="66" borderId="74" xfId="0" applyFont="1" applyFill="1" applyBorder="1"/>
    <xf numFmtId="164" fontId="0" fillId="66" borderId="74" xfId="0" applyNumberFormat="1" applyFont="1" applyFill="1" applyBorder="1"/>
    <xf numFmtId="0" fontId="0" fillId="66" borderId="74" xfId="0" applyFill="1" applyBorder="1"/>
    <xf numFmtId="0" fontId="8" fillId="66" borderId="74" xfId="0" applyFont="1" applyFill="1" applyBorder="1" applyAlignment="1">
      <alignment horizontal="center" vertical="center"/>
    </xf>
    <xf numFmtId="0" fontId="0" fillId="64" borderId="76" xfId="0" applyFont="1" applyFill="1" applyBorder="1"/>
    <xf numFmtId="0" fontId="0" fillId="64" borderId="74" xfId="0" applyFont="1" applyFill="1" applyBorder="1"/>
    <xf numFmtId="164" fontId="0" fillId="64" borderId="74" xfId="0" applyNumberFormat="1" applyFont="1" applyFill="1" applyBorder="1"/>
    <xf numFmtId="0" fontId="0" fillId="64" borderId="74" xfId="0" applyFill="1" applyBorder="1"/>
    <xf numFmtId="0" fontId="8" fillId="64" borderId="74" xfId="0" applyFont="1" applyFill="1" applyBorder="1" applyAlignment="1">
      <alignment horizontal="center" vertical="center"/>
    </xf>
    <xf numFmtId="0" fontId="0" fillId="7" borderId="76" xfId="0" applyFont="1" applyFill="1" applyBorder="1"/>
    <xf numFmtId="0" fontId="0" fillId="7" borderId="74" xfId="0" applyFont="1" applyFill="1" applyBorder="1"/>
    <xf numFmtId="164" fontId="0" fillId="7" borderId="74" xfId="0" applyNumberFormat="1" applyFont="1" applyFill="1" applyBorder="1"/>
    <xf numFmtId="0" fontId="0" fillId="7" borderId="74" xfId="0" applyFill="1" applyBorder="1"/>
    <xf numFmtId="0" fontId="8" fillId="7" borderId="74" xfId="0" applyFont="1" applyFill="1" applyBorder="1" applyAlignment="1">
      <alignment horizontal="center" vertical="center"/>
    </xf>
    <xf numFmtId="0" fontId="0" fillId="61" borderId="76" xfId="0" applyFont="1" applyFill="1" applyBorder="1"/>
    <xf numFmtId="0" fontId="0" fillId="61" borderId="74" xfId="0" applyFont="1" applyFill="1" applyBorder="1"/>
    <xf numFmtId="164" fontId="0" fillId="61" borderId="74" xfId="0" applyNumberFormat="1" applyFont="1" applyFill="1" applyBorder="1"/>
    <xf numFmtId="0" fontId="0" fillId="61" borderId="74" xfId="0" applyFill="1" applyBorder="1"/>
    <xf numFmtId="0" fontId="8" fillId="61" borderId="74" xfId="0" applyFont="1" applyFill="1" applyBorder="1" applyAlignment="1">
      <alignment horizontal="center" vertical="center"/>
    </xf>
    <xf numFmtId="0" fontId="0" fillId="68" borderId="79" xfId="0" applyFill="1" applyBorder="1"/>
    <xf numFmtId="0" fontId="0" fillId="68" borderId="80" xfId="0" applyFill="1" applyBorder="1"/>
    <xf numFmtId="0" fontId="0" fillId="68" borderId="81" xfId="0" applyFill="1" applyBorder="1"/>
    <xf numFmtId="0" fontId="0" fillId="66" borderId="76" xfId="0" applyFill="1" applyBorder="1"/>
    <xf numFmtId="0" fontId="0" fillId="66" borderId="25" xfId="0" applyFill="1" applyBorder="1"/>
    <xf numFmtId="0" fontId="0" fillId="64" borderId="25" xfId="0" applyFill="1" applyBorder="1"/>
    <xf numFmtId="0" fontId="0" fillId="7" borderId="25" xfId="0" applyFill="1" applyBorder="1"/>
    <xf numFmtId="0" fontId="0" fillId="61" borderId="25" xfId="0" applyFill="1" applyBorder="1"/>
    <xf numFmtId="0" fontId="0" fillId="59" borderId="25" xfId="0" applyFill="1" applyBorder="1"/>
    <xf numFmtId="0" fontId="0" fillId="66" borderId="83" xfId="0" applyFill="1" applyBorder="1"/>
    <xf numFmtId="0" fontId="45" fillId="11" borderId="84" xfId="0" applyFont="1" applyFill="1" applyBorder="1" applyAlignment="1">
      <alignment horizontal="center" vertical="center"/>
    </xf>
    <xf numFmtId="164" fontId="49" fillId="67" borderId="84" xfId="0" applyNumberFormat="1" applyFont="1" applyFill="1" applyBorder="1"/>
    <xf numFmtId="164" fontId="49" fillId="66" borderId="83" xfId="0" applyNumberFormat="1" applyFont="1" applyFill="1" applyBorder="1"/>
    <xf numFmtId="164" fontId="49" fillId="67" borderId="83" xfId="0" applyNumberFormat="1" applyFont="1" applyFill="1" applyBorder="1"/>
    <xf numFmtId="164" fontId="49" fillId="67" borderId="82" xfId="0" applyNumberFormat="1" applyFont="1" applyFill="1" applyBorder="1"/>
    <xf numFmtId="0" fontId="0" fillId="64" borderId="83" xfId="0" applyFill="1" applyBorder="1"/>
    <xf numFmtId="164" fontId="49" fillId="65" borderId="84" xfId="0" applyNumberFormat="1" applyFont="1" applyFill="1" applyBorder="1"/>
    <xf numFmtId="164" fontId="49" fillId="64" borderId="83" xfId="0" applyNumberFormat="1" applyFont="1" applyFill="1" applyBorder="1"/>
    <xf numFmtId="164" fontId="49" fillId="65" borderId="83" xfId="0" applyNumberFormat="1" applyFont="1" applyFill="1" applyBorder="1"/>
    <xf numFmtId="164" fontId="49" fillId="65" borderId="82" xfId="0" applyNumberFormat="1" applyFont="1" applyFill="1" applyBorder="1"/>
    <xf numFmtId="0" fontId="0" fillId="7" borderId="83" xfId="0" applyFill="1" applyBorder="1"/>
    <xf numFmtId="164" fontId="49" fillId="63" borderId="84" xfId="0" applyNumberFormat="1" applyFont="1" applyFill="1" applyBorder="1"/>
    <xf numFmtId="164" fontId="49" fillId="7" borderId="83" xfId="0" applyNumberFormat="1" applyFont="1" applyFill="1" applyBorder="1"/>
    <xf numFmtId="164" fontId="49" fillId="63" borderId="83" xfId="0" applyNumberFormat="1" applyFont="1" applyFill="1" applyBorder="1"/>
    <xf numFmtId="164" fontId="49" fillId="63" borderId="82" xfId="0" applyNumberFormat="1" applyFont="1" applyFill="1" applyBorder="1"/>
    <xf numFmtId="0" fontId="0" fillId="61" borderId="83" xfId="0" applyFill="1" applyBorder="1"/>
    <xf numFmtId="164" fontId="49" fillId="62" borderId="84" xfId="0" applyNumberFormat="1" applyFont="1" applyFill="1" applyBorder="1"/>
    <xf numFmtId="164" fontId="49" fillId="61" borderId="83" xfId="0" applyNumberFormat="1" applyFont="1" applyFill="1" applyBorder="1"/>
    <xf numFmtId="164" fontId="49" fillId="62" borderId="83" xfId="0" applyNumberFormat="1" applyFont="1" applyFill="1" applyBorder="1"/>
    <xf numFmtId="164" fontId="49" fillId="62" borderId="82" xfId="0" applyNumberFormat="1" applyFont="1" applyFill="1" applyBorder="1"/>
    <xf numFmtId="0" fontId="0" fillId="59" borderId="83" xfId="0" applyFill="1" applyBorder="1"/>
    <xf numFmtId="164" fontId="49" fillId="60" borderId="84" xfId="0" applyNumberFormat="1" applyFont="1" applyFill="1" applyBorder="1"/>
    <xf numFmtId="164" fontId="49" fillId="59" borderId="83" xfId="0" applyNumberFormat="1" applyFont="1" applyFill="1" applyBorder="1"/>
    <xf numFmtId="164" fontId="49" fillId="60" borderId="83" xfId="0" applyNumberFormat="1" applyFont="1" applyFill="1" applyBorder="1"/>
    <xf numFmtId="164" fontId="49" fillId="60" borderId="82" xfId="0" applyNumberFormat="1" applyFont="1" applyFill="1" applyBorder="1"/>
    <xf numFmtId="0" fontId="0" fillId="70" borderId="27" xfId="0" applyFill="1" applyBorder="1"/>
    <xf numFmtId="0" fontId="44" fillId="11" borderId="27" xfId="0" applyFont="1" applyFill="1" applyBorder="1" applyAlignment="1">
      <alignment horizontal="center" vertical="center"/>
    </xf>
    <xf numFmtId="0" fontId="42" fillId="11" borderId="0" xfId="0" applyFont="1" applyFill="1"/>
    <xf numFmtId="0" fontId="47" fillId="56" borderId="0" xfId="0" applyFont="1" applyFill="1" applyAlignment="1">
      <alignment horizontal="center" vertical="center"/>
    </xf>
    <xf numFmtId="0" fontId="10" fillId="11" borderId="22" xfId="0" applyFont="1" applyFill="1" applyBorder="1" applyAlignment="1" applyProtection="1">
      <alignment horizontal="center"/>
      <protection hidden="1"/>
    </xf>
    <xf numFmtId="0" fontId="10" fillId="11" borderId="23" xfId="0" applyFont="1" applyFill="1" applyBorder="1" applyAlignment="1" applyProtection="1">
      <alignment horizontal="center"/>
      <protection hidden="1"/>
    </xf>
    <xf numFmtId="164" fontId="19" fillId="2" borderId="24" xfId="0" applyNumberFormat="1" applyFont="1" applyFill="1" applyBorder="1" applyAlignment="1" applyProtection="1">
      <alignment horizontal="center"/>
      <protection hidden="1"/>
    </xf>
    <xf numFmtId="0" fontId="34" fillId="0" borderId="7" xfId="0" applyFont="1" applyBorder="1" applyAlignment="1" applyProtection="1">
      <alignment horizontal="center" vertical="center"/>
      <protection hidden="1"/>
    </xf>
    <xf numFmtId="0" fontId="3" fillId="11" borderId="5" xfId="0" applyFont="1" applyFill="1" applyBorder="1" applyAlignment="1" applyProtection="1">
      <alignment horizontal="left" vertical="center"/>
      <protection hidden="1"/>
    </xf>
    <xf numFmtId="0" fontId="3" fillId="11" borderId="0" xfId="0" applyFont="1" applyFill="1" applyBorder="1" applyAlignment="1" applyProtection="1">
      <alignment horizontal="left" vertical="center"/>
      <protection hidden="1"/>
    </xf>
    <xf numFmtId="0" fontId="2" fillId="11" borderId="6" xfId="0" applyFont="1" applyFill="1" applyBorder="1" applyAlignment="1" applyProtection="1">
      <alignment horizontal="center"/>
      <protection hidden="1"/>
    </xf>
    <xf numFmtId="0" fontId="2" fillId="11" borderId="5" xfId="0" applyFont="1" applyFill="1" applyBorder="1" applyAlignment="1" applyProtection="1">
      <alignment horizontal="center"/>
      <protection hidden="1"/>
    </xf>
    <xf numFmtId="0" fontId="3" fillId="11" borderId="20" xfId="0" applyFont="1" applyFill="1" applyBorder="1" applyAlignment="1" applyProtection="1">
      <alignment horizontal="left" vertical="center"/>
      <protection hidden="1"/>
    </xf>
    <xf numFmtId="0" fontId="3" fillId="11" borderId="1" xfId="0" applyFont="1" applyFill="1" applyBorder="1" applyAlignment="1" applyProtection="1">
      <alignment horizontal="left" vertical="center"/>
      <protection hidden="1"/>
    </xf>
    <xf numFmtId="0" fontId="3" fillId="11" borderId="3" xfId="0" applyFont="1" applyFill="1" applyBorder="1" applyAlignment="1" applyProtection="1">
      <alignment horizontal="left" vertical="center"/>
      <protection hidden="1"/>
    </xf>
    <xf numFmtId="0" fontId="10" fillId="11" borderId="21" xfId="0" applyFont="1" applyFill="1" applyBorder="1" applyAlignment="1" applyProtection="1">
      <alignment horizontal="center"/>
      <protection hidden="1"/>
    </xf>
    <xf numFmtId="164" fontId="9" fillId="0" borderId="24" xfId="0" applyNumberFormat="1" applyFont="1" applyBorder="1" applyAlignment="1" applyProtection="1">
      <alignment horizontal="center"/>
      <protection locked="0"/>
    </xf>
    <xf numFmtId="164" fontId="1" fillId="25" borderId="30" xfId="0" applyNumberFormat="1" applyFont="1" applyFill="1" applyBorder="1" applyAlignment="1" applyProtection="1">
      <alignment horizontal="center" vertical="center"/>
      <protection hidden="1"/>
    </xf>
    <xf numFmtId="164" fontId="1" fillId="26" borderId="34" xfId="0" applyNumberFormat="1" applyFont="1" applyFill="1" applyBorder="1" applyAlignment="1" applyProtection="1">
      <alignment horizontal="center" vertical="center"/>
      <protection hidden="1"/>
    </xf>
    <xf numFmtId="0" fontId="2" fillId="27" borderId="30" xfId="0" applyFont="1" applyFill="1" applyBorder="1" applyAlignment="1" applyProtection="1">
      <alignment horizontal="left" vertical="center"/>
      <protection hidden="1"/>
    </xf>
    <xf numFmtId="0" fontId="2" fillId="32" borderId="34" xfId="0" applyFont="1" applyFill="1" applyBorder="1" applyAlignment="1" applyProtection="1">
      <alignment horizontal="left" vertical="center"/>
      <protection hidden="1"/>
    </xf>
    <xf numFmtId="0" fontId="2" fillId="33" borderId="43" xfId="0" applyFont="1" applyFill="1" applyBorder="1" applyAlignment="1" applyProtection="1">
      <alignment horizontal="left" vertical="center"/>
      <protection hidden="1"/>
    </xf>
    <xf numFmtId="0" fontId="2" fillId="36" borderId="50" xfId="0" applyFont="1" applyFill="1" applyBorder="1" applyAlignment="1" applyProtection="1">
      <alignment horizontal="left" vertical="center"/>
      <protection hidden="1"/>
    </xf>
    <xf numFmtId="164" fontId="1" fillId="37" borderId="50" xfId="0" applyNumberFormat="1" applyFont="1" applyFill="1" applyBorder="1" applyAlignment="1" applyProtection="1">
      <alignment horizontal="center" vertical="center"/>
      <protection hidden="1"/>
    </xf>
    <xf numFmtId="164" fontId="1" fillId="38" borderId="43" xfId="0" applyNumberFormat="1" applyFont="1" applyFill="1" applyBorder="1" applyAlignment="1" applyProtection="1">
      <alignment horizontal="center" vertical="center"/>
      <protection hidden="1"/>
    </xf>
    <xf numFmtId="164" fontId="17" fillId="45" borderId="60" xfId="0" applyNumberFormat="1" applyFont="1" applyFill="1" applyBorder="1" applyAlignment="1" applyProtection="1">
      <alignment horizontal="center" vertical="center"/>
      <protection hidden="1"/>
    </xf>
    <xf numFmtId="0" fontId="2" fillId="46" borderId="60" xfId="0" applyFont="1" applyFill="1" applyBorder="1" applyAlignment="1" applyProtection="1">
      <alignment horizontal="left" vertical="center"/>
      <protection hidden="1"/>
    </xf>
    <xf numFmtId="164" fontId="1" fillId="49" borderId="66" xfId="0" applyNumberFormat="1" applyFont="1" applyFill="1" applyBorder="1" applyAlignment="1" applyProtection="1">
      <alignment horizontal="center" vertical="center"/>
      <protection hidden="1"/>
    </xf>
    <xf numFmtId="0" fontId="2" fillId="50" borderId="66" xfId="0" applyFont="1" applyFill="1" applyBorder="1" applyAlignment="1" applyProtection="1">
      <alignment horizontal="left" vertical="center"/>
      <protection hidden="1"/>
    </xf>
    <xf numFmtId="0" fontId="43" fillId="11" borderId="0" xfId="0" applyFont="1" applyFill="1" applyAlignment="1">
      <alignment horizontal="left" vertical="center"/>
    </xf>
    <xf numFmtId="0" fontId="50" fillId="0" borderId="0" xfId="0" applyFont="1" applyAlignment="1">
      <alignment horizontal="center" vertical="center"/>
    </xf>
    <xf numFmtId="0" fontId="47" fillId="11" borderId="0" xfId="0" applyFont="1" applyFill="1" applyBorder="1" applyAlignment="1">
      <alignment horizontal="center"/>
    </xf>
    <xf numFmtId="164" fontId="46" fillId="70" borderId="72" xfId="0" applyNumberFormat="1" applyFont="1" applyFill="1" applyBorder="1" applyAlignment="1">
      <alignment horizontal="center"/>
    </xf>
    <xf numFmtId="164" fontId="46" fillId="70" borderId="73" xfId="0" applyNumberFormat="1" applyFont="1" applyFill="1" applyBorder="1" applyAlignment="1">
      <alignment horizontal="center"/>
    </xf>
    <xf numFmtId="0" fontId="9" fillId="53" borderId="12" xfId="0" applyFont="1" applyFill="1" applyBorder="1" applyAlignment="1" applyProtection="1">
      <alignment horizontal="left" vertical="center"/>
      <protection hidden="1"/>
    </xf>
    <xf numFmtId="0" fontId="9" fillId="54" borderId="15" xfId="0" applyFont="1" applyFill="1" applyBorder="1" applyAlignment="1" applyProtection="1">
      <alignment horizontal="left" vertical="center"/>
      <protection hidden="1"/>
    </xf>
    <xf numFmtId="0" fontId="30" fillId="55" borderId="17" xfId="0" applyFont="1" applyFill="1" applyBorder="1" applyAlignment="1" applyProtection="1">
      <alignment horizontal="left" vertical="center"/>
      <protection hidden="1"/>
    </xf>
    <xf numFmtId="0" fontId="0" fillId="0" borderId="0" xfId="0" applyAlignment="1">
      <alignment horizontal="center" vertical="center"/>
    </xf>
    <xf numFmtId="0" fontId="47" fillId="11" borderId="0" xfId="0" applyFont="1" applyFill="1" applyAlignment="1">
      <alignment horizontal="left" vertical="center"/>
    </xf>
    <xf numFmtId="0" fontId="51" fillId="11" borderId="0" xfId="0" applyFont="1" applyFill="1" applyAlignment="1">
      <alignment horizontal="left" vertical="center"/>
    </xf>
    <xf numFmtId="0" fontId="42" fillId="11" borderId="0" xfId="0" applyFont="1" applyFill="1" applyAlignment="1">
      <alignment horizontal="center" vertical="center"/>
    </xf>
    <xf numFmtId="0" fontId="5" fillId="4" borderId="0" xfId="0" applyFont="1" applyFill="1" applyAlignment="1" applyProtection="1">
      <alignment horizontal="left" vertical="center"/>
      <protection hidden="1"/>
    </xf>
    <xf numFmtId="0" fontId="3" fillId="5" borderId="0" xfId="0" applyFont="1" applyFill="1" applyAlignment="1" applyProtection="1">
      <alignment horizontal="left" vertical="center"/>
      <protection hidden="1"/>
    </xf>
    <xf numFmtId="0" fontId="42" fillId="71" borderId="0" xfId="0" applyFont="1" applyFill="1"/>
    <xf numFmtId="0" fontId="42" fillId="72" borderId="0" xfId="0" applyFont="1" applyFill="1"/>
    <xf numFmtId="0" fontId="0" fillId="73" borderId="0" xfId="0" applyFill="1"/>
    <xf numFmtId="0" fontId="46" fillId="0" borderId="0" xfId="0" applyFont="1" applyAlignment="1">
      <alignment horizontal="center" vertical="center"/>
    </xf>
    <xf numFmtId="0" fontId="0" fillId="75" borderId="85" xfId="0" applyFont="1" applyFill="1" applyBorder="1"/>
    <xf numFmtId="0" fontId="45" fillId="74" borderId="86" xfId="0" applyFont="1" applyFill="1" applyBorder="1" applyAlignment="1">
      <alignment horizontal="center" vertical="center"/>
    </xf>
    <xf numFmtId="0" fontId="0" fillId="75" borderId="86" xfId="0" applyFont="1" applyFill="1" applyBorder="1"/>
    <xf numFmtId="0" fontId="0" fillId="0" borderId="86" xfId="0" applyFont="1" applyBorder="1"/>
    <xf numFmtId="0" fontId="0" fillId="77" borderId="87" xfId="0" applyFont="1" applyFill="1" applyBorder="1"/>
    <xf numFmtId="0" fontId="0" fillId="79" borderId="88" xfId="0" applyFont="1" applyFill="1" applyBorder="1"/>
    <xf numFmtId="0" fontId="45" fillId="78" borderId="89" xfId="0" applyFont="1" applyFill="1" applyBorder="1" applyAlignment="1">
      <alignment horizontal="center" vertical="center"/>
    </xf>
    <xf numFmtId="0" fontId="0" fillId="79" borderId="89" xfId="0" applyFont="1" applyFill="1" applyBorder="1"/>
    <xf numFmtId="0" fontId="0" fillId="0" borderId="89" xfId="0" applyFont="1" applyBorder="1"/>
    <xf numFmtId="0" fontId="45" fillId="76" borderId="90" xfId="0" applyFont="1" applyFill="1" applyBorder="1" applyAlignment="1">
      <alignment horizontal="center" vertical="center"/>
    </xf>
    <xf numFmtId="0" fontId="0" fillId="77" borderId="90" xfId="0" applyFont="1" applyFill="1" applyBorder="1"/>
    <xf numFmtId="0" fontId="0" fillId="0" borderId="90" xfId="0" applyFont="1" applyBorder="1"/>
    <xf numFmtId="164" fontId="42" fillId="71" borderId="0" xfId="0" applyNumberFormat="1" applyFont="1" applyFill="1"/>
    <xf numFmtId="164" fontId="42" fillId="72" borderId="0" xfId="0" applyNumberFormat="1" applyFont="1" applyFill="1"/>
    <xf numFmtId="164" fontId="0" fillId="7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5"/>
      <color rgb="FFF5C3EB"/>
      <color rgb="FFFBEBF5"/>
      <color rgb="FFFAE2F5"/>
      <color rgb="FFFF1515"/>
      <color rgb="FFFBD1D1"/>
      <color rgb="FFF79F9F"/>
      <color rgb="FFFF5050"/>
      <color rgb="FF010DFF"/>
      <color rgb="FFF1F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Fonctions mathématiques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'Fonctions mathématiques'!$D$7:$E$7</c:f>
              <c:strCache>
                <c:ptCount val="1"/>
                <c:pt idx="0">
                  <c:v>Absolue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'Fonctions mathématiques'!$P$25:$P$125</c:f>
              <c:numCache>
                <c:formatCode>0.000</c:formatCode>
                <c:ptCount val="101"/>
                <c:pt idx="0">
                  <c:v>-10</c:v>
                </c:pt>
                <c:pt idx="1">
                  <c:v>-9.8000000000000007</c:v>
                </c:pt>
                <c:pt idx="2">
                  <c:v>-9.6000000000000014</c:v>
                </c:pt>
                <c:pt idx="3">
                  <c:v>-9.4000000000000021</c:v>
                </c:pt>
                <c:pt idx="4">
                  <c:v>-9.2000000000000028</c:v>
                </c:pt>
                <c:pt idx="5">
                  <c:v>-9.0000000000000036</c:v>
                </c:pt>
                <c:pt idx="6">
                  <c:v>-8.8000000000000043</c:v>
                </c:pt>
                <c:pt idx="7">
                  <c:v>-8.600000000000005</c:v>
                </c:pt>
                <c:pt idx="8">
                  <c:v>-8.4000000000000057</c:v>
                </c:pt>
                <c:pt idx="9">
                  <c:v>-8.2000000000000064</c:v>
                </c:pt>
                <c:pt idx="10">
                  <c:v>-8.0000000000000071</c:v>
                </c:pt>
                <c:pt idx="11">
                  <c:v>-7.8000000000000069</c:v>
                </c:pt>
                <c:pt idx="12">
                  <c:v>-7.6000000000000068</c:v>
                </c:pt>
                <c:pt idx="13">
                  <c:v>-7.4000000000000066</c:v>
                </c:pt>
                <c:pt idx="14">
                  <c:v>-7.2000000000000064</c:v>
                </c:pt>
                <c:pt idx="15">
                  <c:v>-7.0000000000000062</c:v>
                </c:pt>
                <c:pt idx="16">
                  <c:v>-6.800000000000006</c:v>
                </c:pt>
                <c:pt idx="17">
                  <c:v>-6.6000000000000059</c:v>
                </c:pt>
                <c:pt idx="18">
                  <c:v>-6.4000000000000057</c:v>
                </c:pt>
                <c:pt idx="19">
                  <c:v>-6.2000000000000055</c:v>
                </c:pt>
                <c:pt idx="20">
                  <c:v>-6.0000000000000053</c:v>
                </c:pt>
                <c:pt idx="21">
                  <c:v>-5.8000000000000052</c:v>
                </c:pt>
                <c:pt idx="22">
                  <c:v>-5.600000000000005</c:v>
                </c:pt>
                <c:pt idx="23">
                  <c:v>-5.4000000000000048</c:v>
                </c:pt>
                <c:pt idx="24">
                  <c:v>-5.2000000000000046</c:v>
                </c:pt>
                <c:pt idx="25">
                  <c:v>-5.0000000000000044</c:v>
                </c:pt>
                <c:pt idx="26">
                  <c:v>-4.8000000000000043</c:v>
                </c:pt>
                <c:pt idx="27">
                  <c:v>-4.6000000000000041</c:v>
                </c:pt>
                <c:pt idx="28">
                  <c:v>-4.4000000000000039</c:v>
                </c:pt>
                <c:pt idx="29">
                  <c:v>-4.2000000000000037</c:v>
                </c:pt>
                <c:pt idx="30">
                  <c:v>-4.0000000000000036</c:v>
                </c:pt>
                <c:pt idx="31">
                  <c:v>-3.8000000000000034</c:v>
                </c:pt>
                <c:pt idx="32">
                  <c:v>-3.6000000000000032</c:v>
                </c:pt>
                <c:pt idx="33">
                  <c:v>-3.400000000000003</c:v>
                </c:pt>
                <c:pt idx="34">
                  <c:v>-3.2000000000000028</c:v>
                </c:pt>
                <c:pt idx="35">
                  <c:v>-3.0000000000000027</c:v>
                </c:pt>
                <c:pt idx="36">
                  <c:v>-2.8000000000000025</c:v>
                </c:pt>
                <c:pt idx="37">
                  <c:v>-2.6000000000000023</c:v>
                </c:pt>
                <c:pt idx="38">
                  <c:v>-2.4000000000000021</c:v>
                </c:pt>
                <c:pt idx="39">
                  <c:v>-2.200000000000002</c:v>
                </c:pt>
                <c:pt idx="40">
                  <c:v>-2.0000000000000018</c:v>
                </c:pt>
                <c:pt idx="41">
                  <c:v>-1.8000000000000018</c:v>
                </c:pt>
                <c:pt idx="42">
                  <c:v>-1.6000000000000019</c:v>
                </c:pt>
                <c:pt idx="43">
                  <c:v>-1.4000000000000019</c:v>
                </c:pt>
                <c:pt idx="44">
                  <c:v>-1.200000000000002</c:v>
                </c:pt>
                <c:pt idx="45">
                  <c:v>-1.000000000000002</c:v>
                </c:pt>
                <c:pt idx="46">
                  <c:v>-0.80000000000000204</c:v>
                </c:pt>
                <c:pt idx="47">
                  <c:v>-0.60000000000000209</c:v>
                </c:pt>
                <c:pt idx="48">
                  <c:v>-0.40000000000000208</c:v>
                </c:pt>
                <c:pt idx="49">
                  <c:v>-0.20000000000000207</c:v>
                </c:pt>
                <c:pt idx="50">
                  <c:v>-2.0539125955565396E-15</c:v>
                </c:pt>
                <c:pt idx="51">
                  <c:v>0.19999999999999796</c:v>
                </c:pt>
                <c:pt idx="52">
                  <c:v>0.39999999999999797</c:v>
                </c:pt>
                <c:pt idx="53">
                  <c:v>0.59999999999999798</c:v>
                </c:pt>
                <c:pt idx="54">
                  <c:v>0.79999999999999805</c:v>
                </c:pt>
                <c:pt idx="55">
                  <c:v>0.999999999999998</c:v>
                </c:pt>
                <c:pt idx="56">
                  <c:v>1.199999999999998</c:v>
                </c:pt>
                <c:pt idx="57">
                  <c:v>1.3999999999999979</c:v>
                </c:pt>
                <c:pt idx="58">
                  <c:v>1.5999999999999979</c:v>
                </c:pt>
                <c:pt idx="59">
                  <c:v>1.7999999999999978</c:v>
                </c:pt>
                <c:pt idx="60">
                  <c:v>1.9999999999999978</c:v>
                </c:pt>
                <c:pt idx="61">
                  <c:v>2.199999999999998</c:v>
                </c:pt>
                <c:pt idx="62">
                  <c:v>2.3999999999999981</c:v>
                </c:pt>
                <c:pt idx="63">
                  <c:v>2.5999999999999983</c:v>
                </c:pt>
                <c:pt idx="64">
                  <c:v>2.7999999999999985</c:v>
                </c:pt>
                <c:pt idx="65">
                  <c:v>2.9999999999999987</c:v>
                </c:pt>
                <c:pt idx="66">
                  <c:v>3.1999999999999988</c:v>
                </c:pt>
                <c:pt idx="67">
                  <c:v>3.399999999999999</c:v>
                </c:pt>
                <c:pt idx="68">
                  <c:v>3.5999999999999992</c:v>
                </c:pt>
                <c:pt idx="69">
                  <c:v>3.7999999999999994</c:v>
                </c:pt>
                <c:pt idx="70">
                  <c:v>3.9999999999999996</c:v>
                </c:pt>
                <c:pt idx="71">
                  <c:v>4.1999999999999993</c:v>
                </c:pt>
                <c:pt idx="72">
                  <c:v>4.3999999999999995</c:v>
                </c:pt>
                <c:pt idx="73">
                  <c:v>4.5999999999999996</c:v>
                </c:pt>
                <c:pt idx="74">
                  <c:v>4.8</c:v>
                </c:pt>
                <c:pt idx="75">
                  <c:v>5</c:v>
                </c:pt>
                <c:pt idx="76">
                  <c:v>5.2</c:v>
                </c:pt>
                <c:pt idx="77">
                  <c:v>5.4</c:v>
                </c:pt>
                <c:pt idx="78">
                  <c:v>5.6000000000000005</c:v>
                </c:pt>
                <c:pt idx="79">
                  <c:v>5.8000000000000007</c:v>
                </c:pt>
                <c:pt idx="80">
                  <c:v>6.0000000000000009</c:v>
                </c:pt>
                <c:pt idx="81">
                  <c:v>6.2000000000000011</c:v>
                </c:pt>
                <c:pt idx="82">
                  <c:v>6.4000000000000012</c:v>
                </c:pt>
                <c:pt idx="83">
                  <c:v>6.6000000000000014</c:v>
                </c:pt>
                <c:pt idx="84">
                  <c:v>6.8000000000000016</c:v>
                </c:pt>
                <c:pt idx="85">
                  <c:v>7.0000000000000018</c:v>
                </c:pt>
                <c:pt idx="86">
                  <c:v>7.200000000000002</c:v>
                </c:pt>
                <c:pt idx="87">
                  <c:v>7.4000000000000021</c:v>
                </c:pt>
                <c:pt idx="88">
                  <c:v>7.6000000000000023</c:v>
                </c:pt>
                <c:pt idx="89">
                  <c:v>7.8000000000000025</c:v>
                </c:pt>
                <c:pt idx="90">
                  <c:v>8.0000000000000018</c:v>
                </c:pt>
                <c:pt idx="91">
                  <c:v>8.2000000000000011</c:v>
                </c:pt>
                <c:pt idx="92">
                  <c:v>8.4</c:v>
                </c:pt>
                <c:pt idx="93">
                  <c:v>8.6</c:v>
                </c:pt>
                <c:pt idx="94">
                  <c:v>8.7999999999999989</c:v>
                </c:pt>
                <c:pt idx="95">
                  <c:v>8.9999999999999982</c:v>
                </c:pt>
                <c:pt idx="96">
                  <c:v>9.1999999999999975</c:v>
                </c:pt>
                <c:pt idx="97">
                  <c:v>9.3999999999999968</c:v>
                </c:pt>
                <c:pt idx="98">
                  <c:v>9.5999999999999961</c:v>
                </c:pt>
                <c:pt idx="99">
                  <c:v>9.7999999999999954</c:v>
                </c:pt>
                <c:pt idx="100">
                  <c:v>9.9999999999999947</c:v>
                </c:pt>
              </c:numCache>
            </c:numRef>
          </c:xVal>
          <c:yVal>
            <c:numRef>
              <c:f>'Fonctions mathématiques'!$R$25:$R$125</c:f>
              <c:numCache>
                <c:formatCode>0.000</c:formatCode>
                <c:ptCount val="101"/>
                <c:pt idx="0">
                  <c:v>-25</c:v>
                </c:pt>
                <c:pt idx="1">
                  <c:v>-24</c:v>
                </c:pt>
                <c:pt idx="2">
                  <c:v>-23</c:v>
                </c:pt>
                <c:pt idx="3">
                  <c:v>-22.000000000000014</c:v>
                </c:pt>
                <c:pt idx="4">
                  <c:v>-21.000000000000014</c:v>
                </c:pt>
                <c:pt idx="5">
                  <c:v>-20.000000000000014</c:v>
                </c:pt>
                <c:pt idx="6">
                  <c:v>-19.000000000000028</c:v>
                </c:pt>
                <c:pt idx="7">
                  <c:v>-18.000000000000028</c:v>
                </c:pt>
                <c:pt idx="8">
                  <c:v>-17.000000000000028</c:v>
                </c:pt>
                <c:pt idx="9">
                  <c:v>-16.000000000000028</c:v>
                </c:pt>
                <c:pt idx="10">
                  <c:v>-15.000000000000028</c:v>
                </c:pt>
                <c:pt idx="11">
                  <c:v>-14.000000000000028</c:v>
                </c:pt>
                <c:pt idx="12">
                  <c:v>-13.000000000000036</c:v>
                </c:pt>
                <c:pt idx="13">
                  <c:v>-12.000000000000036</c:v>
                </c:pt>
                <c:pt idx="14">
                  <c:v>-11.000000000000028</c:v>
                </c:pt>
                <c:pt idx="15">
                  <c:v>-10.000000000000028</c:v>
                </c:pt>
                <c:pt idx="16">
                  <c:v>-9.0000000000000284</c:v>
                </c:pt>
                <c:pt idx="17">
                  <c:v>-8.0000000000000284</c:v>
                </c:pt>
                <c:pt idx="18">
                  <c:v>-7.0000000000000284</c:v>
                </c:pt>
                <c:pt idx="19">
                  <c:v>-6.0000000000000284</c:v>
                </c:pt>
                <c:pt idx="20">
                  <c:v>-5.0000000000000284</c:v>
                </c:pt>
                <c:pt idx="21">
                  <c:v>-4.0000000000000284</c:v>
                </c:pt>
                <c:pt idx="22">
                  <c:v>-3.0000000000000284</c:v>
                </c:pt>
                <c:pt idx="23">
                  <c:v>-2.0000000000000284</c:v>
                </c:pt>
                <c:pt idx="24">
                  <c:v>-1.0000000000000213</c:v>
                </c:pt>
                <c:pt idx="25">
                  <c:v>0</c:v>
                </c:pt>
                <c:pt idx="26">
                  <c:v>0.99999999999997868</c:v>
                </c:pt>
                <c:pt idx="27">
                  <c:v>1.9999999999999787</c:v>
                </c:pt>
                <c:pt idx="28">
                  <c:v>2.9999999999999787</c:v>
                </c:pt>
                <c:pt idx="29">
                  <c:v>3.9999999999999858</c:v>
                </c:pt>
                <c:pt idx="30">
                  <c:v>4.9999999999999858</c:v>
                </c:pt>
                <c:pt idx="31">
                  <c:v>5.9999999999999858</c:v>
                </c:pt>
                <c:pt idx="32">
                  <c:v>6.9999999999999858</c:v>
                </c:pt>
                <c:pt idx="33">
                  <c:v>7.9999999999999858</c:v>
                </c:pt>
                <c:pt idx="34">
                  <c:v>8.9999999999999858</c:v>
                </c:pt>
                <c:pt idx="35">
                  <c:v>9.9999999999999858</c:v>
                </c:pt>
                <c:pt idx="36">
                  <c:v>10.999999999999986</c:v>
                </c:pt>
                <c:pt idx="37">
                  <c:v>11.999999999999986</c:v>
                </c:pt>
                <c:pt idx="38">
                  <c:v>12.999999999999986</c:v>
                </c:pt>
                <c:pt idx="39">
                  <c:v>13.999999999999986</c:v>
                </c:pt>
                <c:pt idx="40">
                  <c:v>14.999999999999993</c:v>
                </c:pt>
                <c:pt idx="41">
                  <c:v>15.999999999999993</c:v>
                </c:pt>
                <c:pt idx="42">
                  <c:v>16.999999999999993</c:v>
                </c:pt>
                <c:pt idx="43">
                  <c:v>17.999999999999993</c:v>
                </c:pt>
                <c:pt idx="44">
                  <c:v>18.999999999999989</c:v>
                </c:pt>
                <c:pt idx="45">
                  <c:v>19.999999999999989</c:v>
                </c:pt>
                <c:pt idx="46">
                  <c:v>20.999999999999989</c:v>
                </c:pt>
                <c:pt idx="47">
                  <c:v>21.999999999999989</c:v>
                </c:pt>
                <c:pt idx="48">
                  <c:v>22.999999999999989</c:v>
                </c:pt>
                <c:pt idx="49">
                  <c:v>23.999999999999989</c:v>
                </c:pt>
                <c:pt idx="50">
                  <c:v>24.999999999999989</c:v>
                </c:pt>
                <c:pt idx="51">
                  <c:v>25.999999999999989</c:v>
                </c:pt>
                <c:pt idx="52">
                  <c:v>26.999999999999989</c:v>
                </c:pt>
                <c:pt idx="53">
                  <c:v>27.999999999999989</c:v>
                </c:pt>
                <c:pt idx="54">
                  <c:v>28.999999999999989</c:v>
                </c:pt>
                <c:pt idx="55">
                  <c:v>29.999999999999989</c:v>
                </c:pt>
                <c:pt idx="56">
                  <c:v>30.999999999999989</c:v>
                </c:pt>
                <c:pt idx="57">
                  <c:v>31.999999999999989</c:v>
                </c:pt>
                <c:pt idx="58">
                  <c:v>32.999999999999986</c:v>
                </c:pt>
                <c:pt idx="59">
                  <c:v>33.999999999999986</c:v>
                </c:pt>
                <c:pt idx="60">
                  <c:v>34.999999999999986</c:v>
                </c:pt>
                <c:pt idx="61">
                  <c:v>35.999999999999986</c:v>
                </c:pt>
                <c:pt idx="62">
                  <c:v>36.999999999999993</c:v>
                </c:pt>
                <c:pt idx="63">
                  <c:v>37.999999999999993</c:v>
                </c:pt>
                <c:pt idx="64">
                  <c:v>38.999999999999993</c:v>
                </c:pt>
                <c:pt idx="65">
                  <c:v>39.999999999999993</c:v>
                </c:pt>
                <c:pt idx="66">
                  <c:v>40.999999999999993</c:v>
                </c:pt>
                <c:pt idx="67">
                  <c:v>42</c:v>
                </c:pt>
                <c:pt idx="68">
                  <c:v>43</c:v>
                </c:pt>
                <c:pt idx="69">
                  <c:v>44</c:v>
                </c:pt>
                <c:pt idx="70">
                  <c:v>45</c:v>
                </c:pt>
                <c:pt idx="71">
                  <c:v>46</c:v>
                </c:pt>
                <c:pt idx="72">
                  <c:v>47</c:v>
                </c:pt>
                <c:pt idx="73">
                  <c:v>48</c:v>
                </c:pt>
                <c:pt idx="74">
                  <c:v>49</c:v>
                </c:pt>
                <c:pt idx="75">
                  <c:v>50</c:v>
                </c:pt>
                <c:pt idx="76">
                  <c:v>49</c:v>
                </c:pt>
                <c:pt idx="77">
                  <c:v>48</c:v>
                </c:pt>
                <c:pt idx="78">
                  <c:v>47</c:v>
                </c:pt>
                <c:pt idx="79">
                  <c:v>46</c:v>
                </c:pt>
                <c:pt idx="80">
                  <c:v>45</c:v>
                </c:pt>
                <c:pt idx="81">
                  <c:v>43.999999999999993</c:v>
                </c:pt>
                <c:pt idx="82">
                  <c:v>42.999999999999993</c:v>
                </c:pt>
                <c:pt idx="83">
                  <c:v>41.999999999999993</c:v>
                </c:pt>
                <c:pt idx="84">
                  <c:v>40.999999999999993</c:v>
                </c:pt>
                <c:pt idx="85">
                  <c:v>39.999999999999993</c:v>
                </c:pt>
                <c:pt idx="86">
                  <c:v>38.999999999999993</c:v>
                </c:pt>
                <c:pt idx="87">
                  <c:v>37.999999999999986</c:v>
                </c:pt>
                <c:pt idx="88">
                  <c:v>36.999999999999986</c:v>
                </c:pt>
                <c:pt idx="89">
                  <c:v>35.999999999999986</c:v>
                </c:pt>
                <c:pt idx="90">
                  <c:v>34.999999999999993</c:v>
                </c:pt>
                <c:pt idx="91">
                  <c:v>33.999999999999993</c:v>
                </c:pt>
                <c:pt idx="92">
                  <c:v>33</c:v>
                </c:pt>
                <c:pt idx="93">
                  <c:v>32</c:v>
                </c:pt>
                <c:pt idx="94">
                  <c:v>31.000000000000007</c:v>
                </c:pt>
                <c:pt idx="95">
                  <c:v>30.000000000000007</c:v>
                </c:pt>
                <c:pt idx="96">
                  <c:v>29.000000000000014</c:v>
                </c:pt>
                <c:pt idx="97">
                  <c:v>28.000000000000014</c:v>
                </c:pt>
                <c:pt idx="98">
                  <c:v>27.000000000000021</c:v>
                </c:pt>
                <c:pt idx="99">
                  <c:v>26.000000000000021</c:v>
                </c:pt>
                <c:pt idx="100">
                  <c:v>25.000000000000028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2F-4CCF-9F8F-F849FDCD6A59}"/>
            </c:ext>
          </c:extLst>
        </c:ser>
        <c:ser>
          <c:idx val="1"/>
          <c:order val="1"/>
          <c:tx>
            <c:strRef>
              <c:f>'Fonctions mathématiques'!$D$9:$E$9</c:f>
              <c:strCache>
                <c:ptCount val="1"/>
                <c:pt idx="0">
                  <c:v>Linéaire</c:v>
                </c:pt>
              </c:strCache>
            </c:strRef>
          </c:tx>
          <c:spPr>
            <a:ln w="19050">
              <a:solidFill>
                <a:srgbClr val="FFFF01"/>
              </a:solidFill>
            </a:ln>
          </c:spPr>
          <c:marker>
            <c:symbol val="none"/>
          </c:marker>
          <c:xVal>
            <c:numRef>
              <c:f>'Fonctions mathématiques'!$P$25:$P$125</c:f>
              <c:numCache>
                <c:formatCode>0.000</c:formatCode>
                <c:ptCount val="101"/>
                <c:pt idx="0">
                  <c:v>-10</c:v>
                </c:pt>
                <c:pt idx="1">
                  <c:v>-9.8000000000000007</c:v>
                </c:pt>
                <c:pt idx="2">
                  <c:v>-9.6000000000000014</c:v>
                </c:pt>
                <c:pt idx="3">
                  <c:v>-9.4000000000000021</c:v>
                </c:pt>
                <c:pt idx="4">
                  <c:v>-9.2000000000000028</c:v>
                </c:pt>
                <c:pt idx="5">
                  <c:v>-9.0000000000000036</c:v>
                </c:pt>
                <c:pt idx="6">
                  <c:v>-8.8000000000000043</c:v>
                </c:pt>
                <c:pt idx="7">
                  <c:v>-8.600000000000005</c:v>
                </c:pt>
                <c:pt idx="8">
                  <c:v>-8.4000000000000057</c:v>
                </c:pt>
                <c:pt idx="9">
                  <c:v>-8.2000000000000064</c:v>
                </c:pt>
                <c:pt idx="10">
                  <c:v>-8.0000000000000071</c:v>
                </c:pt>
                <c:pt idx="11">
                  <c:v>-7.8000000000000069</c:v>
                </c:pt>
                <c:pt idx="12">
                  <c:v>-7.6000000000000068</c:v>
                </c:pt>
                <c:pt idx="13">
                  <c:v>-7.4000000000000066</c:v>
                </c:pt>
                <c:pt idx="14">
                  <c:v>-7.2000000000000064</c:v>
                </c:pt>
                <c:pt idx="15">
                  <c:v>-7.0000000000000062</c:v>
                </c:pt>
                <c:pt idx="16">
                  <c:v>-6.800000000000006</c:v>
                </c:pt>
                <c:pt idx="17">
                  <c:v>-6.6000000000000059</c:v>
                </c:pt>
                <c:pt idx="18">
                  <c:v>-6.4000000000000057</c:v>
                </c:pt>
                <c:pt idx="19">
                  <c:v>-6.2000000000000055</c:v>
                </c:pt>
                <c:pt idx="20">
                  <c:v>-6.0000000000000053</c:v>
                </c:pt>
                <c:pt idx="21">
                  <c:v>-5.8000000000000052</c:v>
                </c:pt>
                <c:pt idx="22">
                  <c:v>-5.600000000000005</c:v>
                </c:pt>
                <c:pt idx="23">
                  <c:v>-5.4000000000000048</c:v>
                </c:pt>
                <c:pt idx="24">
                  <c:v>-5.2000000000000046</c:v>
                </c:pt>
                <c:pt idx="25">
                  <c:v>-5.0000000000000044</c:v>
                </c:pt>
                <c:pt idx="26">
                  <c:v>-4.8000000000000043</c:v>
                </c:pt>
                <c:pt idx="27">
                  <c:v>-4.6000000000000041</c:v>
                </c:pt>
                <c:pt idx="28">
                  <c:v>-4.4000000000000039</c:v>
                </c:pt>
                <c:pt idx="29">
                  <c:v>-4.2000000000000037</c:v>
                </c:pt>
                <c:pt idx="30">
                  <c:v>-4.0000000000000036</c:v>
                </c:pt>
                <c:pt idx="31">
                  <c:v>-3.8000000000000034</c:v>
                </c:pt>
                <c:pt idx="32">
                  <c:v>-3.6000000000000032</c:v>
                </c:pt>
                <c:pt idx="33">
                  <c:v>-3.400000000000003</c:v>
                </c:pt>
                <c:pt idx="34">
                  <c:v>-3.2000000000000028</c:v>
                </c:pt>
                <c:pt idx="35">
                  <c:v>-3.0000000000000027</c:v>
                </c:pt>
                <c:pt idx="36">
                  <c:v>-2.8000000000000025</c:v>
                </c:pt>
                <c:pt idx="37">
                  <c:v>-2.6000000000000023</c:v>
                </c:pt>
                <c:pt idx="38">
                  <c:v>-2.4000000000000021</c:v>
                </c:pt>
                <c:pt idx="39">
                  <c:v>-2.200000000000002</c:v>
                </c:pt>
                <c:pt idx="40">
                  <c:v>-2.0000000000000018</c:v>
                </c:pt>
                <c:pt idx="41">
                  <c:v>-1.8000000000000018</c:v>
                </c:pt>
                <c:pt idx="42">
                  <c:v>-1.6000000000000019</c:v>
                </c:pt>
                <c:pt idx="43">
                  <c:v>-1.4000000000000019</c:v>
                </c:pt>
                <c:pt idx="44">
                  <c:v>-1.200000000000002</c:v>
                </c:pt>
                <c:pt idx="45">
                  <c:v>-1.000000000000002</c:v>
                </c:pt>
                <c:pt idx="46">
                  <c:v>-0.80000000000000204</c:v>
                </c:pt>
                <c:pt idx="47">
                  <c:v>-0.60000000000000209</c:v>
                </c:pt>
                <c:pt idx="48">
                  <c:v>-0.40000000000000208</c:v>
                </c:pt>
                <c:pt idx="49">
                  <c:v>-0.20000000000000207</c:v>
                </c:pt>
                <c:pt idx="50">
                  <c:v>-2.0539125955565396E-15</c:v>
                </c:pt>
                <c:pt idx="51">
                  <c:v>0.19999999999999796</c:v>
                </c:pt>
                <c:pt idx="52">
                  <c:v>0.39999999999999797</c:v>
                </c:pt>
                <c:pt idx="53">
                  <c:v>0.59999999999999798</c:v>
                </c:pt>
                <c:pt idx="54">
                  <c:v>0.79999999999999805</c:v>
                </c:pt>
                <c:pt idx="55">
                  <c:v>0.999999999999998</c:v>
                </c:pt>
                <c:pt idx="56">
                  <c:v>1.199999999999998</c:v>
                </c:pt>
                <c:pt idx="57">
                  <c:v>1.3999999999999979</c:v>
                </c:pt>
                <c:pt idx="58">
                  <c:v>1.5999999999999979</c:v>
                </c:pt>
                <c:pt idx="59">
                  <c:v>1.7999999999999978</c:v>
                </c:pt>
                <c:pt idx="60">
                  <c:v>1.9999999999999978</c:v>
                </c:pt>
                <c:pt idx="61">
                  <c:v>2.199999999999998</c:v>
                </c:pt>
                <c:pt idx="62">
                  <c:v>2.3999999999999981</c:v>
                </c:pt>
                <c:pt idx="63">
                  <c:v>2.5999999999999983</c:v>
                </c:pt>
                <c:pt idx="64">
                  <c:v>2.7999999999999985</c:v>
                </c:pt>
                <c:pt idx="65">
                  <c:v>2.9999999999999987</c:v>
                </c:pt>
                <c:pt idx="66">
                  <c:v>3.1999999999999988</c:v>
                </c:pt>
                <c:pt idx="67">
                  <c:v>3.399999999999999</c:v>
                </c:pt>
                <c:pt idx="68">
                  <c:v>3.5999999999999992</c:v>
                </c:pt>
                <c:pt idx="69">
                  <c:v>3.7999999999999994</c:v>
                </c:pt>
                <c:pt idx="70">
                  <c:v>3.9999999999999996</c:v>
                </c:pt>
                <c:pt idx="71">
                  <c:v>4.1999999999999993</c:v>
                </c:pt>
                <c:pt idx="72">
                  <c:v>4.3999999999999995</c:v>
                </c:pt>
                <c:pt idx="73">
                  <c:v>4.5999999999999996</c:v>
                </c:pt>
                <c:pt idx="74">
                  <c:v>4.8</c:v>
                </c:pt>
                <c:pt idx="75">
                  <c:v>5</c:v>
                </c:pt>
                <c:pt idx="76">
                  <c:v>5.2</c:v>
                </c:pt>
                <c:pt idx="77">
                  <c:v>5.4</c:v>
                </c:pt>
                <c:pt idx="78">
                  <c:v>5.6000000000000005</c:v>
                </c:pt>
                <c:pt idx="79">
                  <c:v>5.8000000000000007</c:v>
                </c:pt>
                <c:pt idx="80">
                  <c:v>6.0000000000000009</c:v>
                </c:pt>
                <c:pt idx="81">
                  <c:v>6.2000000000000011</c:v>
                </c:pt>
                <c:pt idx="82">
                  <c:v>6.4000000000000012</c:v>
                </c:pt>
                <c:pt idx="83">
                  <c:v>6.6000000000000014</c:v>
                </c:pt>
                <c:pt idx="84">
                  <c:v>6.8000000000000016</c:v>
                </c:pt>
                <c:pt idx="85">
                  <c:v>7.0000000000000018</c:v>
                </c:pt>
                <c:pt idx="86">
                  <c:v>7.200000000000002</c:v>
                </c:pt>
                <c:pt idx="87">
                  <c:v>7.4000000000000021</c:v>
                </c:pt>
                <c:pt idx="88">
                  <c:v>7.6000000000000023</c:v>
                </c:pt>
                <c:pt idx="89">
                  <c:v>7.8000000000000025</c:v>
                </c:pt>
                <c:pt idx="90">
                  <c:v>8.0000000000000018</c:v>
                </c:pt>
                <c:pt idx="91">
                  <c:v>8.2000000000000011</c:v>
                </c:pt>
                <c:pt idx="92">
                  <c:v>8.4</c:v>
                </c:pt>
                <c:pt idx="93">
                  <c:v>8.6</c:v>
                </c:pt>
                <c:pt idx="94">
                  <c:v>8.7999999999999989</c:v>
                </c:pt>
                <c:pt idx="95">
                  <c:v>8.9999999999999982</c:v>
                </c:pt>
                <c:pt idx="96">
                  <c:v>9.1999999999999975</c:v>
                </c:pt>
                <c:pt idx="97">
                  <c:v>9.3999999999999968</c:v>
                </c:pt>
                <c:pt idx="98">
                  <c:v>9.5999999999999961</c:v>
                </c:pt>
                <c:pt idx="99">
                  <c:v>9.7999999999999954</c:v>
                </c:pt>
                <c:pt idx="100">
                  <c:v>9.9999999999999947</c:v>
                </c:pt>
              </c:numCache>
            </c:numRef>
          </c:xVal>
          <c:yVal>
            <c:numRef>
              <c:f>'Fonctions mathématiques'!$T$25:$T$125</c:f>
              <c:numCache>
                <c:formatCode>0.000</c:formatCode>
                <c:ptCount val="101"/>
                <c:pt idx="0">
                  <c:v>50</c:v>
                </c:pt>
                <c:pt idx="1">
                  <c:v>49.2</c:v>
                </c:pt>
                <c:pt idx="2">
                  <c:v>48.400000000000006</c:v>
                </c:pt>
                <c:pt idx="3">
                  <c:v>47.600000000000009</c:v>
                </c:pt>
                <c:pt idx="4">
                  <c:v>46.800000000000011</c:v>
                </c:pt>
                <c:pt idx="5">
                  <c:v>46.000000000000014</c:v>
                </c:pt>
                <c:pt idx="6">
                  <c:v>45.200000000000017</c:v>
                </c:pt>
                <c:pt idx="7">
                  <c:v>44.40000000000002</c:v>
                </c:pt>
                <c:pt idx="8">
                  <c:v>43.600000000000023</c:v>
                </c:pt>
                <c:pt idx="9">
                  <c:v>42.800000000000026</c:v>
                </c:pt>
                <c:pt idx="10">
                  <c:v>42.000000000000028</c:v>
                </c:pt>
                <c:pt idx="11">
                  <c:v>41.200000000000031</c:v>
                </c:pt>
                <c:pt idx="12">
                  <c:v>40.400000000000027</c:v>
                </c:pt>
                <c:pt idx="13">
                  <c:v>39.600000000000023</c:v>
                </c:pt>
                <c:pt idx="14">
                  <c:v>38.800000000000026</c:v>
                </c:pt>
                <c:pt idx="15">
                  <c:v>38.000000000000028</c:v>
                </c:pt>
                <c:pt idx="16">
                  <c:v>37.200000000000024</c:v>
                </c:pt>
                <c:pt idx="17">
                  <c:v>36.40000000000002</c:v>
                </c:pt>
                <c:pt idx="18">
                  <c:v>35.600000000000023</c:v>
                </c:pt>
                <c:pt idx="19">
                  <c:v>34.800000000000026</c:v>
                </c:pt>
                <c:pt idx="20">
                  <c:v>34.000000000000021</c:v>
                </c:pt>
                <c:pt idx="21">
                  <c:v>33.200000000000017</c:v>
                </c:pt>
                <c:pt idx="22">
                  <c:v>32.40000000000002</c:v>
                </c:pt>
                <c:pt idx="23">
                  <c:v>31.600000000000019</c:v>
                </c:pt>
                <c:pt idx="24">
                  <c:v>30.800000000000018</c:v>
                </c:pt>
                <c:pt idx="25">
                  <c:v>30.000000000000018</c:v>
                </c:pt>
                <c:pt idx="26">
                  <c:v>29.200000000000017</c:v>
                </c:pt>
                <c:pt idx="27">
                  <c:v>28.400000000000016</c:v>
                </c:pt>
                <c:pt idx="28">
                  <c:v>27.600000000000016</c:v>
                </c:pt>
                <c:pt idx="29">
                  <c:v>26.800000000000015</c:v>
                </c:pt>
                <c:pt idx="30">
                  <c:v>26.000000000000014</c:v>
                </c:pt>
                <c:pt idx="31">
                  <c:v>25.200000000000014</c:v>
                </c:pt>
                <c:pt idx="32">
                  <c:v>24.400000000000013</c:v>
                </c:pt>
                <c:pt idx="33">
                  <c:v>23.600000000000012</c:v>
                </c:pt>
                <c:pt idx="34">
                  <c:v>22.800000000000011</c:v>
                </c:pt>
                <c:pt idx="35">
                  <c:v>22.000000000000011</c:v>
                </c:pt>
                <c:pt idx="36">
                  <c:v>21.20000000000001</c:v>
                </c:pt>
                <c:pt idx="37">
                  <c:v>20.400000000000009</c:v>
                </c:pt>
                <c:pt idx="38">
                  <c:v>19.600000000000009</c:v>
                </c:pt>
                <c:pt idx="39">
                  <c:v>18.800000000000008</c:v>
                </c:pt>
                <c:pt idx="40">
                  <c:v>18.000000000000007</c:v>
                </c:pt>
                <c:pt idx="41">
                  <c:v>17.200000000000006</c:v>
                </c:pt>
                <c:pt idx="42">
                  <c:v>16.400000000000006</c:v>
                </c:pt>
                <c:pt idx="43">
                  <c:v>15.600000000000009</c:v>
                </c:pt>
                <c:pt idx="44">
                  <c:v>14.800000000000008</c:v>
                </c:pt>
                <c:pt idx="45">
                  <c:v>14.000000000000007</c:v>
                </c:pt>
                <c:pt idx="46">
                  <c:v>13.200000000000008</c:v>
                </c:pt>
                <c:pt idx="47">
                  <c:v>12.400000000000009</c:v>
                </c:pt>
                <c:pt idx="48">
                  <c:v>11.600000000000009</c:v>
                </c:pt>
                <c:pt idx="49">
                  <c:v>10.800000000000008</c:v>
                </c:pt>
                <c:pt idx="50">
                  <c:v>10.000000000000009</c:v>
                </c:pt>
                <c:pt idx="51">
                  <c:v>9.2000000000000082</c:v>
                </c:pt>
                <c:pt idx="52">
                  <c:v>8.4000000000000075</c:v>
                </c:pt>
                <c:pt idx="53">
                  <c:v>7.6000000000000085</c:v>
                </c:pt>
                <c:pt idx="54">
                  <c:v>6.8000000000000078</c:v>
                </c:pt>
                <c:pt idx="55">
                  <c:v>6.000000000000008</c:v>
                </c:pt>
                <c:pt idx="56">
                  <c:v>5.2000000000000082</c:v>
                </c:pt>
                <c:pt idx="57">
                  <c:v>4.4000000000000083</c:v>
                </c:pt>
                <c:pt idx="58">
                  <c:v>3.6000000000000085</c:v>
                </c:pt>
                <c:pt idx="59">
                  <c:v>2.8000000000000087</c:v>
                </c:pt>
                <c:pt idx="60">
                  <c:v>2.0000000000000089</c:v>
                </c:pt>
                <c:pt idx="61">
                  <c:v>1.2000000000000082</c:v>
                </c:pt>
                <c:pt idx="62">
                  <c:v>0.40000000000000746</c:v>
                </c:pt>
                <c:pt idx="63">
                  <c:v>-0.39999999999999325</c:v>
                </c:pt>
                <c:pt idx="64">
                  <c:v>-1.199999999999994</c:v>
                </c:pt>
                <c:pt idx="65">
                  <c:v>-1.9999999999999947</c:v>
                </c:pt>
                <c:pt idx="66">
                  <c:v>-2.7999999999999954</c:v>
                </c:pt>
                <c:pt idx="67">
                  <c:v>-3.5999999999999961</c:v>
                </c:pt>
                <c:pt idx="68">
                  <c:v>-4.3999999999999968</c:v>
                </c:pt>
                <c:pt idx="69">
                  <c:v>-5.1999999999999975</c:v>
                </c:pt>
                <c:pt idx="70">
                  <c:v>-5.9999999999999982</c:v>
                </c:pt>
                <c:pt idx="71">
                  <c:v>-6.7999999999999972</c:v>
                </c:pt>
                <c:pt idx="72">
                  <c:v>-7.5999999999999979</c:v>
                </c:pt>
                <c:pt idx="73">
                  <c:v>-8.3999999999999986</c:v>
                </c:pt>
                <c:pt idx="74">
                  <c:v>-9.1999999999999993</c:v>
                </c:pt>
                <c:pt idx="75">
                  <c:v>-10</c:v>
                </c:pt>
                <c:pt idx="76">
                  <c:v>-10.8</c:v>
                </c:pt>
                <c:pt idx="77">
                  <c:v>-11.600000000000001</c:v>
                </c:pt>
                <c:pt idx="78">
                  <c:v>-12.400000000000002</c:v>
                </c:pt>
                <c:pt idx="79">
                  <c:v>-13.200000000000003</c:v>
                </c:pt>
                <c:pt idx="80">
                  <c:v>-14.000000000000004</c:v>
                </c:pt>
                <c:pt idx="81">
                  <c:v>-14.800000000000004</c:v>
                </c:pt>
                <c:pt idx="82">
                  <c:v>-15.600000000000005</c:v>
                </c:pt>
                <c:pt idx="83">
                  <c:v>-16.400000000000006</c:v>
                </c:pt>
                <c:pt idx="84">
                  <c:v>-17.200000000000006</c:v>
                </c:pt>
                <c:pt idx="85">
                  <c:v>-18.000000000000007</c:v>
                </c:pt>
                <c:pt idx="86">
                  <c:v>-18.800000000000008</c:v>
                </c:pt>
                <c:pt idx="87">
                  <c:v>-19.600000000000009</c:v>
                </c:pt>
                <c:pt idx="88">
                  <c:v>-20.400000000000009</c:v>
                </c:pt>
                <c:pt idx="89">
                  <c:v>-21.20000000000001</c:v>
                </c:pt>
                <c:pt idx="90">
                  <c:v>-22.000000000000007</c:v>
                </c:pt>
                <c:pt idx="91">
                  <c:v>-22.800000000000004</c:v>
                </c:pt>
                <c:pt idx="92">
                  <c:v>-23.6</c:v>
                </c:pt>
                <c:pt idx="93">
                  <c:v>-24.4</c:v>
                </c:pt>
                <c:pt idx="94">
                  <c:v>-25.199999999999996</c:v>
                </c:pt>
                <c:pt idx="95">
                  <c:v>-25.999999999999993</c:v>
                </c:pt>
                <c:pt idx="96">
                  <c:v>-26.79999999999999</c:v>
                </c:pt>
                <c:pt idx="97">
                  <c:v>-27.599999999999987</c:v>
                </c:pt>
                <c:pt idx="98">
                  <c:v>-28.399999999999984</c:v>
                </c:pt>
                <c:pt idx="99">
                  <c:v>-29.199999999999982</c:v>
                </c:pt>
                <c:pt idx="100">
                  <c:v>-29.999999999999979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2F-4CCF-9F8F-F849FDCD6A59}"/>
            </c:ext>
          </c:extLst>
        </c:ser>
        <c:ser>
          <c:idx val="2"/>
          <c:order val="2"/>
          <c:tx>
            <c:strRef>
              <c:f>'Fonctions mathématiques'!$D$11:$E$11</c:f>
              <c:strCache>
                <c:ptCount val="1"/>
                <c:pt idx="0">
                  <c:v>Polynomiale de degré 2</c:v>
                </c:pt>
              </c:strCache>
            </c:strRef>
          </c:tx>
          <c:spPr>
            <a:ln w="19050">
              <a:solidFill>
                <a:srgbClr val="07FF01"/>
              </a:solidFill>
            </a:ln>
          </c:spPr>
          <c:marker>
            <c:symbol val="none"/>
          </c:marker>
          <c:xVal>
            <c:numRef>
              <c:f>'Fonctions mathématiques'!$P$25:$P$125</c:f>
              <c:numCache>
                <c:formatCode>0.000</c:formatCode>
                <c:ptCount val="101"/>
                <c:pt idx="0">
                  <c:v>-10</c:v>
                </c:pt>
                <c:pt idx="1">
                  <c:v>-9.8000000000000007</c:v>
                </c:pt>
                <c:pt idx="2">
                  <c:v>-9.6000000000000014</c:v>
                </c:pt>
                <c:pt idx="3">
                  <c:v>-9.4000000000000021</c:v>
                </c:pt>
                <c:pt idx="4">
                  <c:v>-9.2000000000000028</c:v>
                </c:pt>
                <c:pt idx="5">
                  <c:v>-9.0000000000000036</c:v>
                </c:pt>
                <c:pt idx="6">
                  <c:v>-8.8000000000000043</c:v>
                </c:pt>
                <c:pt idx="7">
                  <c:v>-8.600000000000005</c:v>
                </c:pt>
                <c:pt idx="8">
                  <c:v>-8.4000000000000057</c:v>
                </c:pt>
                <c:pt idx="9">
                  <c:v>-8.2000000000000064</c:v>
                </c:pt>
                <c:pt idx="10">
                  <c:v>-8.0000000000000071</c:v>
                </c:pt>
                <c:pt idx="11">
                  <c:v>-7.8000000000000069</c:v>
                </c:pt>
                <c:pt idx="12">
                  <c:v>-7.6000000000000068</c:v>
                </c:pt>
                <c:pt idx="13">
                  <c:v>-7.4000000000000066</c:v>
                </c:pt>
                <c:pt idx="14">
                  <c:v>-7.2000000000000064</c:v>
                </c:pt>
                <c:pt idx="15">
                  <c:v>-7.0000000000000062</c:v>
                </c:pt>
                <c:pt idx="16">
                  <c:v>-6.800000000000006</c:v>
                </c:pt>
                <c:pt idx="17">
                  <c:v>-6.6000000000000059</c:v>
                </c:pt>
                <c:pt idx="18">
                  <c:v>-6.4000000000000057</c:v>
                </c:pt>
                <c:pt idx="19">
                  <c:v>-6.2000000000000055</c:v>
                </c:pt>
                <c:pt idx="20">
                  <c:v>-6.0000000000000053</c:v>
                </c:pt>
                <c:pt idx="21">
                  <c:v>-5.8000000000000052</c:v>
                </c:pt>
                <c:pt idx="22">
                  <c:v>-5.600000000000005</c:v>
                </c:pt>
                <c:pt idx="23">
                  <c:v>-5.4000000000000048</c:v>
                </c:pt>
                <c:pt idx="24">
                  <c:v>-5.2000000000000046</c:v>
                </c:pt>
                <c:pt idx="25">
                  <c:v>-5.0000000000000044</c:v>
                </c:pt>
                <c:pt idx="26">
                  <c:v>-4.8000000000000043</c:v>
                </c:pt>
                <c:pt idx="27">
                  <c:v>-4.6000000000000041</c:v>
                </c:pt>
                <c:pt idx="28">
                  <c:v>-4.4000000000000039</c:v>
                </c:pt>
                <c:pt idx="29">
                  <c:v>-4.2000000000000037</c:v>
                </c:pt>
                <c:pt idx="30">
                  <c:v>-4.0000000000000036</c:v>
                </c:pt>
                <c:pt idx="31">
                  <c:v>-3.8000000000000034</c:v>
                </c:pt>
                <c:pt idx="32">
                  <c:v>-3.6000000000000032</c:v>
                </c:pt>
                <c:pt idx="33">
                  <c:v>-3.400000000000003</c:v>
                </c:pt>
                <c:pt idx="34">
                  <c:v>-3.2000000000000028</c:v>
                </c:pt>
                <c:pt idx="35">
                  <c:v>-3.0000000000000027</c:v>
                </c:pt>
                <c:pt idx="36">
                  <c:v>-2.8000000000000025</c:v>
                </c:pt>
                <c:pt idx="37">
                  <c:v>-2.6000000000000023</c:v>
                </c:pt>
                <c:pt idx="38">
                  <c:v>-2.4000000000000021</c:v>
                </c:pt>
                <c:pt idx="39">
                  <c:v>-2.200000000000002</c:v>
                </c:pt>
                <c:pt idx="40">
                  <c:v>-2.0000000000000018</c:v>
                </c:pt>
                <c:pt idx="41">
                  <c:v>-1.8000000000000018</c:v>
                </c:pt>
                <c:pt idx="42">
                  <c:v>-1.6000000000000019</c:v>
                </c:pt>
                <c:pt idx="43">
                  <c:v>-1.4000000000000019</c:v>
                </c:pt>
                <c:pt idx="44">
                  <c:v>-1.200000000000002</c:v>
                </c:pt>
                <c:pt idx="45">
                  <c:v>-1.000000000000002</c:v>
                </c:pt>
                <c:pt idx="46">
                  <c:v>-0.80000000000000204</c:v>
                </c:pt>
                <c:pt idx="47">
                  <c:v>-0.60000000000000209</c:v>
                </c:pt>
                <c:pt idx="48">
                  <c:v>-0.40000000000000208</c:v>
                </c:pt>
                <c:pt idx="49">
                  <c:v>-0.20000000000000207</c:v>
                </c:pt>
                <c:pt idx="50">
                  <c:v>-2.0539125955565396E-15</c:v>
                </c:pt>
                <c:pt idx="51">
                  <c:v>0.19999999999999796</c:v>
                </c:pt>
                <c:pt idx="52">
                  <c:v>0.39999999999999797</c:v>
                </c:pt>
                <c:pt idx="53">
                  <c:v>0.59999999999999798</c:v>
                </c:pt>
                <c:pt idx="54">
                  <c:v>0.79999999999999805</c:v>
                </c:pt>
                <c:pt idx="55">
                  <c:v>0.999999999999998</c:v>
                </c:pt>
                <c:pt idx="56">
                  <c:v>1.199999999999998</c:v>
                </c:pt>
                <c:pt idx="57">
                  <c:v>1.3999999999999979</c:v>
                </c:pt>
                <c:pt idx="58">
                  <c:v>1.5999999999999979</c:v>
                </c:pt>
                <c:pt idx="59">
                  <c:v>1.7999999999999978</c:v>
                </c:pt>
                <c:pt idx="60">
                  <c:v>1.9999999999999978</c:v>
                </c:pt>
                <c:pt idx="61">
                  <c:v>2.199999999999998</c:v>
                </c:pt>
                <c:pt idx="62">
                  <c:v>2.3999999999999981</c:v>
                </c:pt>
                <c:pt idx="63">
                  <c:v>2.5999999999999983</c:v>
                </c:pt>
                <c:pt idx="64">
                  <c:v>2.7999999999999985</c:v>
                </c:pt>
                <c:pt idx="65">
                  <c:v>2.9999999999999987</c:v>
                </c:pt>
                <c:pt idx="66">
                  <c:v>3.1999999999999988</c:v>
                </c:pt>
                <c:pt idx="67">
                  <c:v>3.399999999999999</c:v>
                </c:pt>
                <c:pt idx="68">
                  <c:v>3.5999999999999992</c:v>
                </c:pt>
                <c:pt idx="69">
                  <c:v>3.7999999999999994</c:v>
                </c:pt>
                <c:pt idx="70">
                  <c:v>3.9999999999999996</c:v>
                </c:pt>
                <c:pt idx="71">
                  <c:v>4.1999999999999993</c:v>
                </c:pt>
                <c:pt idx="72">
                  <c:v>4.3999999999999995</c:v>
                </c:pt>
                <c:pt idx="73">
                  <c:v>4.5999999999999996</c:v>
                </c:pt>
                <c:pt idx="74">
                  <c:v>4.8</c:v>
                </c:pt>
                <c:pt idx="75">
                  <c:v>5</c:v>
                </c:pt>
                <c:pt idx="76">
                  <c:v>5.2</c:v>
                </c:pt>
                <c:pt idx="77">
                  <c:v>5.4</c:v>
                </c:pt>
                <c:pt idx="78">
                  <c:v>5.6000000000000005</c:v>
                </c:pt>
                <c:pt idx="79">
                  <c:v>5.8000000000000007</c:v>
                </c:pt>
                <c:pt idx="80">
                  <c:v>6.0000000000000009</c:v>
                </c:pt>
                <c:pt idx="81">
                  <c:v>6.2000000000000011</c:v>
                </c:pt>
                <c:pt idx="82">
                  <c:v>6.4000000000000012</c:v>
                </c:pt>
                <c:pt idx="83">
                  <c:v>6.6000000000000014</c:v>
                </c:pt>
                <c:pt idx="84">
                  <c:v>6.8000000000000016</c:v>
                </c:pt>
                <c:pt idx="85">
                  <c:v>7.0000000000000018</c:v>
                </c:pt>
                <c:pt idx="86">
                  <c:v>7.200000000000002</c:v>
                </c:pt>
                <c:pt idx="87">
                  <c:v>7.4000000000000021</c:v>
                </c:pt>
                <c:pt idx="88">
                  <c:v>7.6000000000000023</c:v>
                </c:pt>
                <c:pt idx="89">
                  <c:v>7.8000000000000025</c:v>
                </c:pt>
                <c:pt idx="90">
                  <c:v>8.0000000000000018</c:v>
                </c:pt>
                <c:pt idx="91">
                  <c:v>8.2000000000000011</c:v>
                </c:pt>
                <c:pt idx="92">
                  <c:v>8.4</c:v>
                </c:pt>
                <c:pt idx="93">
                  <c:v>8.6</c:v>
                </c:pt>
                <c:pt idx="94">
                  <c:v>8.7999999999999989</c:v>
                </c:pt>
                <c:pt idx="95">
                  <c:v>8.9999999999999982</c:v>
                </c:pt>
                <c:pt idx="96">
                  <c:v>9.1999999999999975</c:v>
                </c:pt>
                <c:pt idx="97">
                  <c:v>9.3999999999999968</c:v>
                </c:pt>
                <c:pt idx="98">
                  <c:v>9.5999999999999961</c:v>
                </c:pt>
                <c:pt idx="99">
                  <c:v>9.7999999999999954</c:v>
                </c:pt>
                <c:pt idx="100">
                  <c:v>9.9999999999999947</c:v>
                </c:pt>
              </c:numCache>
            </c:numRef>
          </c:xVal>
          <c:yVal>
            <c:numRef>
              <c:f>'Fonctions mathématiques'!$V$25:$V$125</c:f>
              <c:numCache>
                <c:formatCode>0.000</c:formatCode>
                <c:ptCount val="101"/>
                <c:pt idx="0">
                  <c:v>-5</c:v>
                </c:pt>
                <c:pt idx="1">
                  <c:v>-6.3799999999999919</c:v>
                </c:pt>
                <c:pt idx="2">
                  <c:v>-7.7199999999999918</c:v>
                </c:pt>
                <c:pt idx="3">
                  <c:v>-9.0199999999999854</c:v>
                </c:pt>
                <c:pt idx="4">
                  <c:v>-10.27999999999998</c:v>
                </c:pt>
                <c:pt idx="5">
                  <c:v>-11.499999999999982</c:v>
                </c:pt>
                <c:pt idx="6">
                  <c:v>-12.679999999999978</c:v>
                </c:pt>
                <c:pt idx="7">
                  <c:v>-13.819999999999975</c:v>
                </c:pt>
                <c:pt idx="8">
                  <c:v>-14.919999999999966</c:v>
                </c:pt>
                <c:pt idx="9">
                  <c:v>-15.979999999999965</c:v>
                </c:pt>
                <c:pt idx="10">
                  <c:v>-16.999999999999964</c:v>
                </c:pt>
                <c:pt idx="11">
                  <c:v>-17.979999999999965</c:v>
                </c:pt>
                <c:pt idx="12">
                  <c:v>-18.919999999999966</c:v>
                </c:pt>
                <c:pt idx="13">
                  <c:v>-19.819999999999972</c:v>
                </c:pt>
                <c:pt idx="14">
                  <c:v>-20.679999999999975</c:v>
                </c:pt>
                <c:pt idx="15">
                  <c:v>-21.499999999999975</c:v>
                </c:pt>
                <c:pt idx="16">
                  <c:v>-22.27999999999998</c:v>
                </c:pt>
                <c:pt idx="17">
                  <c:v>-23.019999999999978</c:v>
                </c:pt>
                <c:pt idx="18">
                  <c:v>-23.719999999999981</c:v>
                </c:pt>
                <c:pt idx="19">
                  <c:v>-24.379999999999981</c:v>
                </c:pt>
                <c:pt idx="20">
                  <c:v>-24.999999999999982</c:v>
                </c:pt>
                <c:pt idx="21">
                  <c:v>-25.579999999999988</c:v>
                </c:pt>
                <c:pt idx="22">
                  <c:v>-26.119999999999987</c:v>
                </c:pt>
                <c:pt idx="23">
                  <c:v>-26.619999999999987</c:v>
                </c:pt>
                <c:pt idx="24">
                  <c:v>-27.079999999999991</c:v>
                </c:pt>
                <c:pt idx="25">
                  <c:v>-27.499999999999993</c:v>
                </c:pt>
                <c:pt idx="26">
                  <c:v>-27.879999999999992</c:v>
                </c:pt>
                <c:pt idx="27">
                  <c:v>-28.219999999999992</c:v>
                </c:pt>
                <c:pt idx="28">
                  <c:v>-28.519999999999996</c:v>
                </c:pt>
                <c:pt idx="29">
                  <c:v>-28.779999999999994</c:v>
                </c:pt>
                <c:pt idx="30">
                  <c:v>-28.999999999999996</c:v>
                </c:pt>
                <c:pt idx="31">
                  <c:v>-29.179999999999996</c:v>
                </c:pt>
                <c:pt idx="32">
                  <c:v>-29.32</c:v>
                </c:pt>
                <c:pt idx="33">
                  <c:v>-29.42</c:v>
                </c:pt>
                <c:pt idx="34">
                  <c:v>-29.48</c:v>
                </c:pt>
                <c:pt idx="35">
                  <c:v>-29.5</c:v>
                </c:pt>
                <c:pt idx="36">
                  <c:v>-29.48</c:v>
                </c:pt>
                <c:pt idx="37">
                  <c:v>-29.42</c:v>
                </c:pt>
                <c:pt idx="38">
                  <c:v>-29.32</c:v>
                </c:pt>
                <c:pt idx="39">
                  <c:v>-29.18</c:v>
                </c:pt>
                <c:pt idx="40">
                  <c:v>-29</c:v>
                </c:pt>
                <c:pt idx="41">
                  <c:v>-28.78</c:v>
                </c:pt>
                <c:pt idx="42">
                  <c:v>-28.520000000000003</c:v>
                </c:pt>
                <c:pt idx="43">
                  <c:v>-28.220000000000002</c:v>
                </c:pt>
                <c:pt idx="44">
                  <c:v>-27.880000000000003</c:v>
                </c:pt>
                <c:pt idx="45">
                  <c:v>-27.500000000000004</c:v>
                </c:pt>
                <c:pt idx="46">
                  <c:v>-27.080000000000005</c:v>
                </c:pt>
                <c:pt idx="47">
                  <c:v>-26.620000000000005</c:v>
                </c:pt>
                <c:pt idx="48">
                  <c:v>-26.120000000000005</c:v>
                </c:pt>
                <c:pt idx="49">
                  <c:v>-25.580000000000005</c:v>
                </c:pt>
                <c:pt idx="50">
                  <c:v>-25.000000000000007</c:v>
                </c:pt>
                <c:pt idx="51">
                  <c:v>-24.380000000000006</c:v>
                </c:pt>
                <c:pt idx="52">
                  <c:v>-23.720000000000006</c:v>
                </c:pt>
                <c:pt idx="53">
                  <c:v>-23.020000000000007</c:v>
                </c:pt>
                <c:pt idx="54">
                  <c:v>-22.280000000000008</c:v>
                </c:pt>
                <c:pt idx="55">
                  <c:v>-21.500000000000007</c:v>
                </c:pt>
                <c:pt idx="56">
                  <c:v>-20.680000000000007</c:v>
                </c:pt>
                <c:pt idx="57">
                  <c:v>-19.820000000000007</c:v>
                </c:pt>
                <c:pt idx="58">
                  <c:v>-18.920000000000009</c:v>
                </c:pt>
                <c:pt idx="59">
                  <c:v>-17.980000000000011</c:v>
                </c:pt>
                <c:pt idx="60">
                  <c:v>-17.000000000000011</c:v>
                </c:pt>
                <c:pt idx="61">
                  <c:v>-15.980000000000011</c:v>
                </c:pt>
                <c:pt idx="62">
                  <c:v>-14.920000000000011</c:v>
                </c:pt>
                <c:pt idx="63">
                  <c:v>-13.820000000000009</c:v>
                </c:pt>
                <c:pt idx="64">
                  <c:v>-12.680000000000009</c:v>
                </c:pt>
                <c:pt idx="65">
                  <c:v>-11.500000000000007</c:v>
                </c:pt>
                <c:pt idx="66">
                  <c:v>-10.280000000000008</c:v>
                </c:pt>
                <c:pt idx="67">
                  <c:v>-9.0200000000000067</c:v>
                </c:pt>
                <c:pt idx="68">
                  <c:v>-7.720000000000006</c:v>
                </c:pt>
                <c:pt idx="69">
                  <c:v>-6.3800000000000026</c:v>
                </c:pt>
                <c:pt idx="70">
                  <c:v>-5.0000000000000036</c:v>
                </c:pt>
                <c:pt idx="71">
                  <c:v>-3.5800000000000054</c:v>
                </c:pt>
                <c:pt idx="72">
                  <c:v>-2.1200000000000045</c:v>
                </c:pt>
                <c:pt idx="73">
                  <c:v>-0.62000000000000455</c:v>
                </c:pt>
                <c:pt idx="74">
                  <c:v>0.91999999999999815</c:v>
                </c:pt>
                <c:pt idx="75">
                  <c:v>2.5</c:v>
                </c:pt>
                <c:pt idx="76">
                  <c:v>4.1200000000000045</c:v>
                </c:pt>
                <c:pt idx="77">
                  <c:v>5.7800000000000047</c:v>
                </c:pt>
                <c:pt idx="78">
                  <c:v>7.480000000000004</c:v>
                </c:pt>
                <c:pt idx="79">
                  <c:v>9.220000000000006</c:v>
                </c:pt>
                <c:pt idx="80">
                  <c:v>11.000000000000014</c:v>
                </c:pt>
                <c:pt idx="81">
                  <c:v>12.820000000000007</c:v>
                </c:pt>
                <c:pt idx="82">
                  <c:v>14.680000000000007</c:v>
                </c:pt>
                <c:pt idx="83">
                  <c:v>16.580000000000013</c:v>
                </c:pt>
                <c:pt idx="84">
                  <c:v>18.520000000000017</c:v>
                </c:pt>
                <c:pt idx="85">
                  <c:v>20.500000000000021</c:v>
                </c:pt>
                <c:pt idx="86">
                  <c:v>22.520000000000017</c:v>
                </c:pt>
                <c:pt idx="87">
                  <c:v>24.580000000000027</c:v>
                </c:pt>
                <c:pt idx="88">
                  <c:v>26.680000000000021</c:v>
                </c:pt>
                <c:pt idx="89">
                  <c:v>28.820000000000022</c:v>
                </c:pt>
                <c:pt idx="90">
                  <c:v>31.000000000000021</c:v>
                </c:pt>
                <c:pt idx="91">
                  <c:v>33.220000000000013</c:v>
                </c:pt>
                <c:pt idx="92">
                  <c:v>35.480000000000004</c:v>
                </c:pt>
                <c:pt idx="93">
                  <c:v>37.779999999999994</c:v>
                </c:pt>
                <c:pt idx="94">
                  <c:v>40.11999999999999</c:v>
                </c:pt>
                <c:pt idx="95">
                  <c:v>42.499999999999972</c:v>
                </c:pt>
                <c:pt idx="96">
                  <c:v>44.919999999999973</c:v>
                </c:pt>
                <c:pt idx="97">
                  <c:v>47.379999999999967</c:v>
                </c:pt>
                <c:pt idx="98">
                  <c:v>49.879999999999953</c:v>
                </c:pt>
                <c:pt idx="99">
                  <c:v>52.419999999999931</c:v>
                </c:pt>
                <c:pt idx="100">
                  <c:v>54.999999999999929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A2F-4CCF-9F8F-F849FDCD6A59}"/>
            </c:ext>
          </c:extLst>
        </c:ser>
        <c:ser>
          <c:idx val="3"/>
          <c:order val="3"/>
          <c:tx>
            <c:strRef>
              <c:f>'Fonctions mathématiques'!$D$13:$E$13</c:f>
              <c:strCache>
                <c:ptCount val="1"/>
                <c:pt idx="0">
                  <c:v>Polynomiale de degré 3</c:v>
                </c:pt>
              </c:strCache>
            </c:strRef>
          </c:tx>
          <c:spPr>
            <a:ln w="19050">
              <a:solidFill>
                <a:srgbClr val="01FFF9"/>
              </a:solidFill>
            </a:ln>
          </c:spPr>
          <c:marker>
            <c:symbol val="none"/>
          </c:marker>
          <c:xVal>
            <c:numRef>
              <c:f>'Fonctions mathématiques'!$P$25:$P$125</c:f>
              <c:numCache>
                <c:formatCode>0.000</c:formatCode>
                <c:ptCount val="101"/>
                <c:pt idx="0">
                  <c:v>-10</c:v>
                </c:pt>
                <c:pt idx="1">
                  <c:v>-9.8000000000000007</c:v>
                </c:pt>
                <c:pt idx="2">
                  <c:v>-9.6000000000000014</c:v>
                </c:pt>
                <c:pt idx="3">
                  <c:v>-9.4000000000000021</c:v>
                </c:pt>
                <c:pt idx="4">
                  <c:v>-9.2000000000000028</c:v>
                </c:pt>
                <c:pt idx="5">
                  <c:v>-9.0000000000000036</c:v>
                </c:pt>
                <c:pt idx="6">
                  <c:v>-8.8000000000000043</c:v>
                </c:pt>
                <c:pt idx="7">
                  <c:v>-8.600000000000005</c:v>
                </c:pt>
                <c:pt idx="8">
                  <c:v>-8.4000000000000057</c:v>
                </c:pt>
                <c:pt idx="9">
                  <c:v>-8.2000000000000064</c:v>
                </c:pt>
                <c:pt idx="10">
                  <c:v>-8.0000000000000071</c:v>
                </c:pt>
                <c:pt idx="11">
                  <c:v>-7.8000000000000069</c:v>
                </c:pt>
                <c:pt idx="12">
                  <c:v>-7.6000000000000068</c:v>
                </c:pt>
                <c:pt idx="13">
                  <c:v>-7.4000000000000066</c:v>
                </c:pt>
                <c:pt idx="14">
                  <c:v>-7.2000000000000064</c:v>
                </c:pt>
                <c:pt idx="15">
                  <c:v>-7.0000000000000062</c:v>
                </c:pt>
                <c:pt idx="16">
                  <c:v>-6.800000000000006</c:v>
                </c:pt>
                <c:pt idx="17">
                  <c:v>-6.6000000000000059</c:v>
                </c:pt>
                <c:pt idx="18">
                  <c:v>-6.4000000000000057</c:v>
                </c:pt>
                <c:pt idx="19">
                  <c:v>-6.2000000000000055</c:v>
                </c:pt>
                <c:pt idx="20">
                  <c:v>-6.0000000000000053</c:v>
                </c:pt>
                <c:pt idx="21">
                  <c:v>-5.8000000000000052</c:v>
                </c:pt>
                <c:pt idx="22">
                  <c:v>-5.600000000000005</c:v>
                </c:pt>
                <c:pt idx="23">
                  <c:v>-5.4000000000000048</c:v>
                </c:pt>
                <c:pt idx="24">
                  <c:v>-5.2000000000000046</c:v>
                </c:pt>
                <c:pt idx="25">
                  <c:v>-5.0000000000000044</c:v>
                </c:pt>
                <c:pt idx="26">
                  <c:v>-4.8000000000000043</c:v>
                </c:pt>
                <c:pt idx="27">
                  <c:v>-4.6000000000000041</c:v>
                </c:pt>
                <c:pt idx="28">
                  <c:v>-4.4000000000000039</c:v>
                </c:pt>
                <c:pt idx="29">
                  <c:v>-4.2000000000000037</c:v>
                </c:pt>
                <c:pt idx="30">
                  <c:v>-4.0000000000000036</c:v>
                </c:pt>
                <c:pt idx="31">
                  <c:v>-3.8000000000000034</c:v>
                </c:pt>
                <c:pt idx="32">
                  <c:v>-3.6000000000000032</c:v>
                </c:pt>
                <c:pt idx="33">
                  <c:v>-3.400000000000003</c:v>
                </c:pt>
                <c:pt idx="34">
                  <c:v>-3.2000000000000028</c:v>
                </c:pt>
                <c:pt idx="35">
                  <c:v>-3.0000000000000027</c:v>
                </c:pt>
                <c:pt idx="36">
                  <c:v>-2.8000000000000025</c:v>
                </c:pt>
                <c:pt idx="37">
                  <c:v>-2.6000000000000023</c:v>
                </c:pt>
                <c:pt idx="38">
                  <c:v>-2.4000000000000021</c:v>
                </c:pt>
                <c:pt idx="39">
                  <c:v>-2.200000000000002</c:v>
                </c:pt>
                <c:pt idx="40">
                  <c:v>-2.0000000000000018</c:v>
                </c:pt>
                <c:pt idx="41">
                  <c:v>-1.8000000000000018</c:v>
                </c:pt>
                <c:pt idx="42">
                  <c:v>-1.6000000000000019</c:v>
                </c:pt>
                <c:pt idx="43">
                  <c:v>-1.4000000000000019</c:v>
                </c:pt>
                <c:pt idx="44">
                  <c:v>-1.200000000000002</c:v>
                </c:pt>
                <c:pt idx="45">
                  <c:v>-1.000000000000002</c:v>
                </c:pt>
                <c:pt idx="46">
                  <c:v>-0.80000000000000204</c:v>
                </c:pt>
                <c:pt idx="47">
                  <c:v>-0.60000000000000209</c:v>
                </c:pt>
                <c:pt idx="48">
                  <c:v>-0.40000000000000208</c:v>
                </c:pt>
                <c:pt idx="49">
                  <c:v>-0.20000000000000207</c:v>
                </c:pt>
                <c:pt idx="50">
                  <c:v>-2.0539125955565396E-15</c:v>
                </c:pt>
                <c:pt idx="51">
                  <c:v>0.19999999999999796</c:v>
                </c:pt>
                <c:pt idx="52">
                  <c:v>0.39999999999999797</c:v>
                </c:pt>
                <c:pt idx="53">
                  <c:v>0.59999999999999798</c:v>
                </c:pt>
                <c:pt idx="54">
                  <c:v>0.79999999999999805</c:v>
                </c:pt>
                <c:pt idx="55">
                  <c:v>0.999999999999998</c:v>
                </c:pt>
                <c:pt idx="56">
                  <c:v>1.199999999999998</c:v>
                </c:pt>
                <c:pt idx="57">
                  <c:v>1.3999999999999979</c:v>
                </c:pt>
                <c:pt idx="58">
                  <c:v>1.5999999999999979</c:v>
                </c:pt>
                <c:pt idx="59">
                  <c:v>1.7999999999999978</c:v>
                </c:pt>
                <c:pt idx="60">
                  <c:v>1.9999999999999978</c:v>
                </c:pt>
                <c:pt idx="61">
                  <c:v>2.199999999999998</c:v>
                </c:pt>
                <c:pt idx="62">
                  <c:v>2.3999999999999981</c:v>
                </c:pt>
                <c:pt idx="63">
                  <c:v>2.5999999999999983</c:v>
                </c:pt>
                <c:pt idx="64">
                  <c:v>2.7999999999999985</c:v>
                </c:pt>
                <c:pt idx="65">
                  <c:v>2.9999999999999987</c:v>
                </c:pt>
                <c:pt idx="66">
                  <c:v>3.1999999999999988</c:v>
                </c:pt>
                <c:pt idx="67">
                  <c:v>3.399999999999999</c:v>
                </c:pt>
                <c:pt idx="68">
                  <c:v>3.5999999999999992</c:v>
                </c:pt>
                <c:pt idx="69">
                  <c:v>3.7999999999999994</c:v>
                </c:pt>
                <c:pt idx="70">
                  <c:v>3.9999999999999996</c:v>
                </c:pt>
                <c:pt idx="71">
                  <c:v>4.1999999999999993</c:v>
                </c:pt>
                <c:pt idx="72">
                  <c:v>4.3999999999999995</c:v>
                </c:pt>
                <c:pt idx="73">
                  <c:v>4.5999999999999996</c:v>
                </c:pt>
                <c:pt idx="74">
                  <c:v>4.8</c:v>
                </c:pt>
                <c:pt idx="75">
                  <c:v>5</c:v>
                </c:pt>
                <c:pt idx="76">
                  <c:v>5.2</c:v>
                </c:pt>
                <c:pt idx="77">
                  <c:v>5.4</c:v>
                </c:pt>
                <c:pt idx="78">
                  <c:v>5.6000000000000005</c:v>
                </c:pt>
                <c:pt idx="79">
                  <c:v>5.8000000000000007</c:v>
                </c:pt>
                <c:pt idx="80">
                  <c:v>6.0000000000000009</c:v>
                </c:pt>
                <c:pt idx="81">
                  <c:v>6.2000000000000011</c:v>
                </c:pt>
                <c:pt idx="82">
                  <c:v>6.4000000000000012</c:v>
                </c:pt>
                <c:pt idx="83">
                  <c:v>6.6000000000000014</c:v>
                </c:pt>
                <c:pt idx="84">
                  <c:v>6.8000000000000016</c:v>
                </c:pt>
                <c:pt idx="85">
                  <c:v>7.0000000000000018</c:v>
                </c:pt>
                <c:pt idx="86">
                  <c:v>7.200000000000002</c:v>
                </c:pt>
                <c:pt idx="87">
                  <c:v>7.4000000000000021</c:v>
                </c:pt>
                <c:pt idx="88">
                  <c:v>7.6000000000000023</c:v>
                </c:pt>
                <c:pt idx="89">
                  <c:v>7.8000000000000025</c:v>
                </c:pt>
                <c:pt idx="90">
                  <c:v>8.0000000000000018</c:v>
                </c:pt>
                <c:pt idx="91">
                  <c:v>8.2000000000000011</c:v>
                </c:pt>
                <c:pt idx="92">
                  <c:v>8.4</c:v>
                </c:pt>
                <c:pt idx="93">
                  <c:v>8.6</c:v>
                </c:pt>
                <c:pt idx="94">
                  <c:v>8.7999999999999989</c:v>
                </c:pt>
                <c:pt idx="95">
                  <c:v>8.9999999999999982</c:v>
                </c:pt>
                <c:pt idx="96">
                  <c:v>9.1999999999999975</c:v>
                </c:pt>
                <c:pt idx="97">
                  <c:v>9.3999999999999968</c:v>
                </c:pt>
                <c:pt idx="98">
                  <c:v>9.5999999999999961</c:v>
                </c:pt>
                <c:pt idx="99">
                  <c:v>9.7999999999999954</c:v>
                </c:pt>
                <c:pt idx="100">
                  <c:v>9.9999999999999947</c:v>
                </c:pt>
              </c:numCache>
            </c:numRef>
          </c:xVal>
          <c:yVal>
            <c:numRef>
              <c:f>'Fonctions mathématiques'!$X$25:$X$125</c:f>
              <c:numCache>
                <c:formatCode>0.000</c:formatCode>
                <c:ptCount val="101"/>
                <c:pt idx="0">
                  <c:v>-20</c:v>
                </c:pt>
                <c:pt idx="1">
                  <c:v>-17.179400000000005</c:v>
                </c:pt>
                <c:pt idx="2">
                  <c:v>-14.515200000000014</c:v>
                </c:pt>
                <c:pt idx="3">
                  <c:v>-12.00380000000003</c:v>
                </c:pt>
                <c:pt idx="4">
                  <c:v>-9.6416000000000395</c:v>
                </c:pt>
                <c:pt idx="5">
                  <c:v>-7.4250000000000362</c:v>
                </c:pt>
                <c:pt idx="6">
                  <c:v>-5.3504000000000325</c:v>
                </c:pt>
                <c:pt idx="7">
                  <c:v>-3.4142000000000436</c:v>
                </c:pt>
                <c:pt idx="8">
                  <c:v>-1.6128000000000462</c:v>
                </c:pt>
                <c:pt idx="9">
                  <c:v>5.739999999995149E-2</c:v>
                </c:pt>
                <c:pt idx="10">
                  <c:v>1.5999999999999517</c:v>
                </c:pt>
                <c:pt idx="11">
                  <c:v>3.0185999999999567</c:v>
                </c:pt>
                <c:pt idx="12">
                  <c:v>4.316799999999958</c:v>
                </c:pt>
                <c:pt idx="13">
                  <c:v>5.4981999999999651</c:v>
                </c:pt>
                <c:pt idx="14">
                  <c:v>6.5663999999999696</c:v>
                </c:pt>
                <c:pt idx="15">
                  <c:v>7.5249999999999702</c:v>
                </c:pt>
                <c:pt idx="16">
                  <c:v>8.3775999999999797</c:v>
                </c:pt>
                <c:pt idx="17">
                  <c:v>9.127799999999981</c:v>
                </c:pt>
                <c:pt idx="18">
                  <c:v>9.7791999999999835</c:v>
                </c:pt>
                <c:pt idx="19">
                  <c:v>10.335399999999986</c:v>
                </c:pt>
                <c:pt idx="20">
                  <c:v>10.799999999999988</c:v>
                </c:pt>
                <c:pt idx="21">
                  <c:v>11.176599999999993</c:v>
                </c:pt>
                <c:pt idx="22">
                  <c:v>11.468799999999995</c:v>
                </c:pt>
                <c:pt idx="23">
                  <c:v>11.680199999999996</c:v>
                </c:pt>
                <c:pt idx="24">
                  <c:v>11.814399999999999</c:v>
                </c:pt>
                <c:pt idx="25">
                  <c:v>11.875</c:v>
                </c:pt>
                <c:pt idx="26">
                  <c:v>11.865600000000001</c:v>
                </c:pt>
                <c:pt idx="27">
                  <c:v>11.789800000000001</c:v>
                </c:pt>
                <c:pt idx="28">
                  <c:v>11.651200000000003</c:v>
                </c:pt>
                <c:pt idx="29">
                  <c:v>11.453400000000006</c:v>
                </c:pt>
                <c:pt idx="30">
                  <c:v>11.200000000000006</c:v>
                </c:pt>
                <c:pt idx="31">
                  <c:v>10.894600000000004</c:v>
                </c:pt>
                <c:pt idx="32">
                  <c:v>10.540800000000006</c:v>
                </c:pt>
                <c:pt idx="33">
                  <c:v>10.142200000000008</c:v>
                </c:pt>
                <c:pt idx="34">
                  <c:v>9.7024000000000061</c:v>
                </c:pt>
                <c:pt idx="35">
                  <c:v>9.225000000000005</c:v>
                </c:pt>
                <c:pt idx="36">
                  <c:v>8.7136000000000067</c:v>
                </c:pt>
                <c:pt idx="37">
                  <c:v>8.1718000000000064</c:v>
                </c:pt>
                <c:pt idx="38">
                  <c:v>7.6032000000000064</c:v>
                </c:pt>
                <c:pt idx="39">
                  <c:v>7.0114000000000063</c:v>
                </c:pt>
                <c:pt idx="40">
                  <c:v>6.4000000000000057</c:v>
                </c:pt>
                <c:pt idx="41">
                  <c:v>5.7726000000000059</c:v>
                </c:pt>
                <c:pt idx="42">
                  <c:v>5.1328000000000067</c:v>
                </c:pt>
                <c:pt idx="43">
                  <c:v>4.4842000000000057</c:v>
                </c:pt>
                <c:pt idx="44">
                  <c:v>3.8304000000000062</c:v>
                </c:pt>
                <c:pt idx="45">
                  <c:v>3.1750000000000069</c:v>
                </c:pt>
                <c:pt idx="46">
                  <c:v>2.5216000000000065</c:v>
                </c:pt>
                <c:pt idx="47">
                  <c:v>1.8738000000000068</c:v>
                </c:pt>
                <c:pt idx="48">
                  <c:v>1.2352000000000065</c:v>
                </c:pt>
                <c:pt idx="49">
                  <c:v>0.60940000000000638</c:v>
                </c:pt>
                <c:pt idx="50">
                  <c:v>6.1617377866696196E-15</c:v>
                </c:pt>
                <c:pt idx="51">
                  <c:v>-0.58939999999999415</c:v>
                </c:pt>
                <c:pt idx="52">
                  <c:v>-1.1551999999999945</c:v>
                </c:pt>
                <c:pt idx="53">
                  <c:v>-1.6937999999999949</c:v>
                </c:pt>
                <c:pt idx="54">
                  <c:v>-2.2015999999999951</c:v>
                </c:pt>
                <c:pt idx="55">
                  <c:v>-2.6749999999999954</c:v>
                </c:pt>
                <c:pt idx="56">
                  <c:v>-3.1103999999999958</c:v>
                </c:pt>
                <c:pt idx="57">
                  <c:v>-3.5041999999999964</c:v>
                </c:pt>
                <c:pt idx="58">
                  <c:v>-3.8527999999999967</c:v>
                </c:pt>
                <c:pt idx="59">
                  <c:v>-4.152599999999997</c:v>
                </c:pt>
                <c:pt idx="60">
                  <c:v>-4.3999999999999968</c:v>
                </c:pt>
                <c:pt idx="61">
                  <c:v>-4.5913999999999984</c:v>
                </c:pt>
                <c:pt idx="62">
                  <c:v>-4.7231999999999985</c:v>
                </c:pt>
                <c:pt idx="63">
                  <c:v>-4.7918000000000003</c:v>
                </c:pt>
                <c:pt idx="64">
                  <c:v>-4.7935999999999996</c:v>
                </c:pt>
                <c:pt idx="65">
                  <c:v>-4.7250000000000005</c:v>
                </c:pt>
                <c:pt idx="66">
                  <c:v>-4.5824000000000007</c:v>
                </c:pt>
                <c:pt idx="67">
                  <c:v>-4.3622000000000014</c:v>
                </c:pt>
                <c:pt idx="68">
                  <c:v>-4.0608000000000004</c:v>
                </c:pt>
                <c:pt idx="69">
                  <c:v>-3.6746000000000016</c:v>
                </c:pt>
                <c:pt idx="70">
                  <c:v>-3.2000000000000011</c:v>
                </c:pt>
                <c:pt idx="71">
                  <c:v>-2.6334000000000017</c:v>
                </c:pt>
                <c:pt idx="72">
                  <c:v>-1.9712000000000032</c:v>
                </c:pt>
                <c:pt idx="73">
                  <c:v>-1.2098000000000031</c:v>
                </c:pt>
                <c:pt idx="74">
                  <c:v>-0.34559999999999924</c:v>
                </c:pt>
                <c:pt idx="75">
                  <c:v>0.625</c:v>
                </c:pt>
                <c:pt idx="76">
                  <c:v>1.7056000000000004</c:v>
                </c:pt>
                <c:pt idx="77">
                  <c:v>2.899799999999999</c:v>
                </c:pt>
                <c:pt idx="78">
                  <c:v>4.2112000000000016</c:v>
                </c:pt>
                <c:pt idx="79">
                  <c:v>5.6434000000000033</c:v>
                </c:pt>
                <c:pt idx="80">
                  <c:v>7.2000000000000064</c:v>
                </c:pt>
                <c:pt idx="81">
                  <c:v>8.8846000000000096</c:v>
                </c:pt>
                <c:pt idx="82">
                  <c:v>10.700800000000008</c:v>
                </c:pt>
                <c:pt idx="83">
                  <c:v>12.652200000000015</c:v>
                </c:pt>
                <c:pt idx="84">
                  <c:v>14.742400000000018</c:v>
                </c:pt>
                <c:pt idx="85">
                  <c:v>16.975000000000016</c:v>
                </c:pt>
                <c:pt idx="86">
                  <c:v>19.353600000000018</c:v>
                </c:pt>
                <c:pt idx="87">
                  <c:v>21.88180000000003</c:v>
                </c:pt>
                <c:pt idx="88">
                  <c:v>24.563200000000027</c:v>
                </c:pt>
                <c:pt idx="89">
                  <c:v>27.401400000000038</c:v>
                </c:pt>
                <c:pt idx="90">
                  <c:v>30.400000000000027</c:v>
                </c:pt>
                <c:pt idx="91">
                  <c:v>33.562600000000025</c:v>
                </c:pt>
                <c:pt idx="92">
                  <c:v>36.892800000000001</c:v>
                </c:pt>
                <c:pt idx="93">
                  <c:v>40.394199999999998</c:v>
                </c:pt>
                <c:pt idx="94">
                  <c:v>44.070399999999971</c:v>
                </c:pt>
                <c:pt idx="95">
                  <c:v>47.924999999999962</c:v>
                </c:pt>
                <c:pt idx="96">
                  <c:v>51.961599999999947</c:v>
                </c:pt>
                <c:pt idx="97">
                  <c:v>56.183799999999934</c:v>
                </c:pt>
                <c:pt idx="98">
                  <c:v>60.595199999999913</c:v>
                </c:pt>
                <c:pt idx="99">
                  <c:v>65.199399999999883</c:v>
                </c:pt>
                <c:pt idx="100">
                  <c:v>69.999999999999858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A2F-4CCF-9F8F-F849FDCD6A59}"/>
            </c:ext>
          </c:extLst>
        </c:ser>
        <c:ser>
          <c:idx val="4"/>
          <c:order val="4"/>
          <c:tx>
            <c:strRef>
              <c:f>'Fonctions mathématiques'!$D$15:$E$15</c:f>
              <c:strCache>
                <c:ptCount val="1"/>
                <c:pt idx="0">
                  <c:v>Exponentielle</c:v>
                </c:pt>
              </c:strCache>
            </c:strRef>
          </c:tx>
          <c:spPr>
            <a:ln w="19050">
              <a:solidFill>
                <a:srgbClr val="010DFF"/>
              </a:solidFill>
            </a:ln>
          </c:spPr>
          <c:marker>
            <c:symbol val="none"/>
          </c:marker>
          <c:xVal>
            <c:numRef>
              <c:f>'Fonctions mathématiques'!$P$25:$P$125</c:f>
              <c:numCache>
                <c:formatCode>0.000</c:formatCode>
                <c:ptCount val="101"/>
                <c:pt idx="0">
                  <c:v>-10</c:v>
                </c:pt>
                <c:pt idx="1">
                  <c:v>-9.8000000000000007</c:v>
                </c:pt>
                <c:pt idx="2">
                  <c:v>-9.6000000000000014</c:v>
                </c:pt>
                <c:pt idx="3">
                  <c:v>-9.4000000000000021</c:v>
                </c:pt>
                <c:pt idx="4">
                  <c:v>-9.2000000000000028</c:v>
                </c:pt>
                <c:pt idx="5">
                  <c:v>-9.0000000000000036</c:v>
                </c:pt>
                <c:pt idx="6">
                  <c:v>-8.8000000000000043</c:v>
                </c:pt>
                <c:pt idx="7">
                  <c:v>-8.600000000000005</c:v>
                </c:pt>
                <c:pt idx="8">
                  <c:v>-8.4000000000000057</c:v>
                </c:pt>
                <c:pt idx="9">
                  <c:v>-8.2000000000000064</c:v>
                </c:pt>
                <c:pt idx="10">
                  <c:v>-8.0000000000000071</c:v>
                </c:pt>
                <c:pt idx="11">
                  <c:v>-7.8000000000000069</c:v>
                </c:pt>
                <c:pt idx="12">
                  <c:v>-7.6000000000000068</c:v>
                </c:pt>
                <c:pt idx="13">
                  <c:v>-7.4000000000000066</c:v>
                </c:pt>
                <c:pt idx="14">
                  <c:v>-7.2000000000000064</c:v>
                </c:pt>
                <c:pt idx="15">
                  <c:v>-7.0000000000000062</c:v>
                </c:pt>
                <c:pt idx="16">
                  <c:v>-6.800000000000006</c:v>
                </c:pt>
                <c:pt idx="17">
                  <c:v>-6.6000000000000059</c:v>
                </c:pt>
                <c:pt idx="18">
                  <c:v>-6.4000000000000057</c:v>
                </c:pt>
                <c:pt idx="19">
                  <c:v>-6.2000000000000055</c:v>
                </c:pt>
                <c:pt idx="20">
                  <c:v>-6.0000000000000053</c:v>
                </c:pt>
                <c:pt idx="21">
                  <c:v>-5.8000000000000052</c:v>
                </c:pt>
                <c:pt idx="22">
                  <c:v>-5.600000000000005</c:v>
                </c:pt>
                <c:pt idx="23">
                  <c:v>-5.4000000000000048</c:v>
                </c:pt>
                <c:pt idx="24">
                  <c:v>-5.2000000000000046</c:v>
                </c:pt>
                <c:pt idx="25">
                  <c:v>-5.0000000000000044</c:v>
                </c:pt>
                <c:pt idx="26">
                  <c:v>-4.8000000000000043</c:v>
                </c:pt>
                <c:pt idx="27">
                  <c:v>-4.6000000000000041</c:v>
                </c:pt>
                <c:pt idx="28">
                  <c:v>-4.4000000000000039</c:v>
                </c:pt>
                <c:pt idx="29">
                  <c:v>-4.2000000000000037</c:v>
                </c:pt>
                <c:pt idx="30">
                  <c:v>-4.0000000000000036</c:v>
                </c:pt>
                <c:pt idx="31">
                  <c:v>-3.8000000000000034</c:v>
                </c:pt>
                <c:pt idx="32">
                  <c:v>-3.6000000000000032</c:v>
                </c:pt>
                <c:pt idx="33">
                  <c:v>-3.400000000000003</c:v>
                </c:pt>
                <c:pt idx="34">
                  <c:v>-3.2000000000000028</c:v>
                </c:pt>
                <c:pt idx="35">
                  <c:v>-3.0000000000000027</c:v>
                </c:pt>
                <c:pt idx="36">
                  <c:v>-2.8000000000000025</c:v>
                </c:pt>
                <c:pt idx="37">
                  <c:v>-2.6000000000000023</c:v>
                </c:pt>
                <c:pt idx="38">
                  <c:v>-2.4000000000000021</c:v>
                </c:pt>
                <c:pt idx="39">
                  <c:v>-2.200000000000002</c:v>
                </c:pt>
                <c:pt idx="40">
                  <c:v>-2.0000000000000018</c:v>
                </c:pt>
                <c:pt idx="41">
                  <c:v>-1.8000000000000018</c:v>
                </c:pt>
                <c:pt idx="42">
                  <c:v>-1.6000000000000019</c:v>
                </c:pt>
                <c:pt idx="43">
                  <c:v>-1.4000000000000019</c:v>
                </c:pt>
                <c:pt idx="44">
                  <c:v>-1.200000000000002</c:v>
                </c:pt>
                <c:pt idx="45">
                  <c:v>-1.000000000000002</c:v>
                </c:pt>
                <c:pt idx="46">
                  <c:v>-0.80000000000000204</c:v>
                </c:pt>
                <c:pt idx="47">
                  <c:v>-0.60000000000000209</c:v>
                </c:pt>
                <c:pt idx="48">
                  <c:v>-0.40000000000000208</c:v>
                </c:pt>
                <c:pt idx="49">
                  <c:v>-0.20000000000000207</c:v>
                </c:pt>
                <c:pt idx="50">
                  <c:v>-2.0539125955565396E-15</c:v>
                </c:pt>
                <c:pt idx="51">
                  <c:v>0.19999999999999796</c:v>
                </c:pt>
                <c:pt idx="52">
                  <c:v>0.39999999999999797</c:v>
                </c:pt>
                <c:pt idx="53">
                  <c:v>0.59999999999999798</c:v>
                </c:pt>
                <c:pt idx="54">
                  <c:v>0.79999999999999805</c:v>
                </c:pt>
                <c:pt idx="55">
                  <c:v>0.999999999999998</c:v>
                </c:pt>
                <c:pt idx="56">
                  <c:v>1.199999999999998</c:v>
                </c:pt>
                <c:pt idx="57">
                  <c:v>1.3999999999999979</c:v>
                </c:pt>
                <c:pt idx="58">
                  <c:v>1.5999999999999979</c:v>
                </c:pt>
                <c:pt idx="59">
                  <c:v>1.7999999999999978</c:v>
                </c:pt>
                <c:pt idx="60">
                  <c:v>1.9999999999999978</c:v>
                </c:pt>
                <c:pt idx="61">
                  <c:v>2.199999999999998</c:v>
                </c:pt>
                <c:pt idx="62">
                  <c:v>2.3999999999999981</c:v>
                </c:pt>
                <c:pt idx="63">
                  <c:v>2.5999999999999983</c:v>
                </c:pt>
                <c:pt idx="64">
                  <c:v>2.7999999999999985</c:v>
                </c:pt>
                <c:pt idx="65">
                  <c:v>2.9999999999999987</c:v>
                </c:pt>
                <c:pt idx="66">
                  <c:v>3.1999999999999988</c:v>
                </c:pt>
                <c:pt idx="67">
                  <c:v>3.399999999999999</c:v>
                </c:pt>
                <c:pt idx="68">
                  <c:v>3.5999999999999992</c:v>
                </c:pt>
                <c:pt idx="69">
                  <c:v>3.7999999999999994</c:v>
                </c:pt>
                <c:pt idx="70">
                  <c:v>3.9999999999999996</c:v>
                </c:pt>
                <c:pt idx="71">
                  <c:v>4.1999999999999993</c:v>
                </c:pt>
                <c:pt idx="72">
                  <c:v>4.3999999999999995</c:v>
                </c:pt>
                <c:pt idx="73">
                  <c:v>4.5999999999999996</c:v>
                </c:pt>
                <c:pt idx="74">
                  <c:v>4.8</c:v>
                </c:pt>
                <c:pt idx="75">
                  <c:v>5</c:v>
                </c:pt>
                <c:pt idx="76">
                  <c:v>5.2</c:v>
                </c:pt>
                <c:pt idx="77">
                  <c:v>5.4</c:v>
                </c:pt>
                <c:pt idx="78">
                  <c:v>5.6000000000000005</c:v>
                </c:pt>
                <c:pt idx="79">
                  <c:v>5.8000000000000007</c:v>
                </c:pt>
                <c:pt idx="80">
                  <c:v>6.0000000000000009</c:v>
                </c:pt>
                <c:pt idx="81">
                  <c:v>6.2000000000000011</c:v>
                </c:pt>
                <c:pt idx="82">
                  <c:v>6.4000000000000012</c:v>
                </c:pt>
                <c:pt idx="83">
                  <c:v>6.6000000000000014</c:v>
                </c:pt>
                <c:pt idx="84">
                  <c:v>6.8000000000000016</c:v>
                </c:pt>
                <c:pt idx="85">
                  <c:v>7.0000000000000018</c:v>
                </c:pt>
                <c:pt idx="86">
                  <c:v>7.200000000000002</c:v>
                </c:pt>
                <c:pt idx="87">
                  <c:v>7.4000000000000021</c:v>
                </c:pt>
                <c:pt idx="88">
                  <c:v>7.6000000000000023</c:v>
                </c:pt>
                <c:pt idx="89">
                  <c:v>7.8000000000000025</c:v>
                </c:pt>
                <c:pt idx="90">
                  <c:v>8.0000000000000018</c:v>
                </c:pt>
                <c:pt idx="91">
                  <c:v>8.2000000000000011</c:v>
                </c:pt>
                <c:pt idx="92">
                  <c:v>8.4</c:v>
                </c:pt>
                <c:pt idx="93">
                  <c:v>8.6</c:v>
                </c:pt>
                <c:pt idx="94">
                  <c:v>8.7999999999999989</c:v>
                </c:pt>
                <c:pt idx="95">
                  <c:v>8.9999999999999982</c:v>
                </c:pt>
                <c:pt idx="96">
                  <c:v>9.1999999999999975</c:v>
                </c:pt>
                <c:pt idx="97">
                  <c:v>9.3999999999999968</c:v>
                </c:pt>
                <c:pt idx="98">
                  <c:v>9.5999999999999961</c:v>
                </c:pt>
                <c:pt idx="99">
                  <c:v>9.7999999999999954</c:v>
                </c:pt>
                <c:pt idx="100">
                  <c:v>9.9999999999999947</c:v>
                </c:pt>
              </c:numCache>
            </c:numRef>
          </c:xVal>
          <c:yVal>
            <c:numRef>
              <c:f>'Fonctions mathématiques'!$Z$25:$Z$125</c:f>
              <c:numCache>
                <c:formatCode>0.000</c:formatCode>
                <c:ptCount val="101"/>
                <c:pt idx="0">
                  <c:v>-19.96875</c:v>
                </c:pt>
                <c:pt idx="1">
                  <c:v>-19.966507079295742</c:v>
                </c:pt>
                <c:pt idx="2">
                  <c:v>-19.964103176406343</c:v>
                </c:pt>
                <c:pt idx="3">
                  <c:v>-19.96152673708297</c:v>
                </c:pt>
                <c:pt idx="4">
                  <c:v>-19.958765377788346</c:v>
                </c:pt>
                <c:pt idx="5">
                  <c:v>-19.95580582617584</c:v>
                </c:pt>
                <c:pt idx="6">
                  <c:v>-19.952633857296551</c:v>
                </c:pt>
                <c:pt idx="7">
                  <c:v>-19.949234225227734</c:v>
                </c:pt>
                <c:pt idx="8">
                  <c:v>-19.945590589793991</c:v>
                </c:pt>
                <c:pt idx="9">
                  <c:v>-19.941685438028948</c:v>
                </c:pt>
                <c:pt idx="10">
                  <c:v>-19.9375</c:v>
                </c:pt>
                <c:pt idx="11">
                  <c:v>-19.933014158591483</c:v>
                </c:pt>
                <c:pt idx="12">
                  <c:v>-19.928206352812687</c:v>
                </c:pt>
                <c:pt idx="13">
                  <c:v>-19.923053474165943</c:v>
                </c:pt>
                <c:pt idx="14">
                  <c:v>-19.917530755576696</c:v>
                </c:pt>
                <c:pt idx="15">
                  <c:v>-19.911611652351681</c:v>
                </c:pt>
                <c:pt idx="16">
                  <c:v>-19.905267714593101</c:v>
                </c:pt>
                <c:pt idx="17">
                  <c:v>-19.898468450455471</c:v>
                </c:pt>
                <c:pt idx="18">
                  <c:v>-19.891181179587985</c:v>
                </c:pt>
                <c:pt idx="19">
                  <c:v>-19.883370876057899</c:v>
                </c:pt>
                <c:pt idx="20">
                  <c:v>-19.875</c:v>
                </c:pt>
                <c:pt idx="21">
                  <c:v>-19.866028317182963</c:v>
                </c:pt>
                <c:pt idx="22">
                  <c:v>-19.85641270562537</c:v>
                </c:pt>
                <c:pt idx="23">
                  <c:v>-19.846106948331887</c:v>
                </c:pt>
                <c:pt idx="24">
                  <c:v>-19.835061511153388</c:v>
                </c:pt>
                <c:pt idx="25">
                  <c:v>-19.823223304703362</c:v>
                </c:pt>
                <c:pt idx="26">
                  <c:v>-19.810535429186199</c:v>
                </c:pt>
                <c:pt idx="27">
                  <c:v>-19.796936900910943</c:v>
                </c:pt>
                <c:pt idx="28">
                  <c:v>-19.78236235917597</c:v>
                </c:pt>
                <c:pt idx="29">
                  <c:v>-19.766741752115799</c:v>
                </c:pt>
                <c:pt idx="30">
                  <c:v>-19.75</c:v>
                </c:pt>
                <c:pt idx="31">
                  <c:v>-19.732056634365929</c:v>
                </c:pt>
                <c:pt idx="32">
                  <c:v>-19.712825411250741</c:v>
                </c:pt>
                <c:pt idx="33">
                  <c:v>-19.69221389666377</c:v>
                </c:pt>
                <c:pt idx="34">
                  <c:v>-19.670123022306775</c:v>
                </c:pt>
                <c:pt idx="35">
                  <c:v>-19.646446609406727</c:v>
                </c:pt>
                <c:pt idx="36">
                  <c:v>-19.621070858372402</c:v>
                </c:pt>
                <c:pt idx="37">
                  <c:v>-19.593873801821882</c:v>
                </c:pt>
                <c:pt idx="38">
                  <c:v>-19.56472471835194</c:v>
                </c:pt>
                <c:pt idx="39">
                  <c:v>-19.533483504231597</c:v>
                </c:pt>
                <c:pt idx="40">
                  <c:v>-19.5</c:v>
                </c:pt>
                <c:pt idx="41">
                  <c:v>-19.464113268731854</c:v>
                </c:pt>
                <c:pt idx="42">
                  <c:v>-19.425650822501481</c:v>
                </c:pt>
                <c:pt idx="43">
                  <c:v>-19.384427793327543</c:v>
                </c:pt>
                <c:pt idx="44">
                  <c:v>-19.340246044613554</c:v>
                </c:pt>
                <c:pt idx="45">
                  <c:v>-19.292893218813454</c:v>
                </c:pt>
                <c:pt idx="46">
                  <c:v>-19.242141716744801</c:v>
                </c:pt>
                <c:pt idx="47">
                  <c:v>-19.187747603643764</c:v>
                </c:pt>
                <c:pt idx="48">
                  <c:v>-19.129449436703876</c:v>
                </c:pt>
                <c:pt idx="49">
                  <c:v>-19.066967008463195</c:v>
                </c:pt>
                <c:pt idx="50">
                  <c:v>-19</c:v>
                </c:pt>
                <c:pt idx="51">
                  <c:v>-18.928226537463708</c:v>
                </c:pt>
                <c:pt idx="52">
                  <c:v>-18.851301645002966</c:v>
                </c:pt>
                <c:pt idx="53">
                  <c:v>-18.768855586655086</c:v>
                </c:pt>
                <c:pt idx="54">
                  <c:v>-18.680492089227108</c:v>
                </c:pt>
                <c:pt idx="55">
                  <c:v>-18.585786437626908</c:v>
                </c:pt>
                <c:pt idx="56">
                  <c:v>-18.484283433489605</c:v>
                </c:pt>
                <c:pt idx="57">
                  <c:v>-18.375495207287528</c:v>
                </c:pt>
                <c:pt idx="58">
                  <c:v>-18.258898873407752</c:v>
                </c:pt>
                <c:pt idx="59">
                  <c:v>-18.133934016926386</c:v>
                </c:pt>
                <c:pt idx="60">
                  <c:v>-18</c:v>
                </c:pt>
                <c:pt idx="61">
                  <c:v>-17.856453074927416</c:v>
                </c:pt>
                <c:pt idx="62">
                  <c:v>-17.702603290005932</c:v>
                </c:pt>
                <c:pt idx="63">
                  <c:v>-17.537711173310168</c:v>
                </c:pt>
                <c:pt idx="64">
                  <c:v>-17.360984178454213</c:v>
                </c:pt>
                <c:pt idx="65">
                  <c:v>-17.171572875253812</c:v>
                </c:pt>
                <c:pt idx="66">
                  <c:v>-16.968566866979206</c:v>
                </c:pt>
                <c:pt idx="67">
                  <c:v>-16.75099041457506</c:v>
                </c:pt>
                <c:pt idx="68">
                  <c:v>-16.517797746815504</c:v>
                </c:pt>
                <c:pt idx="69">
                  <c:v>-16.267868033852771</c:v>
                </c:pt>
                <c:pt idx="70">
                  <c:v>-16</c:v>
                </c:pt>
                <c:pt idx="71">
                  <c:v>-15.712906149854827</c:v>
                </c:pt>
                <c:pt idx="72">
                  <c:v>-15.40520658001186</c:v>
                </c:pt>
                <c:pt idx="73">
                  <c:v>-15.075422346620336</c:v>
                </c:pt>
                <c:pt idx="74">
                  <c:v>-14.721968356908423</c:v>
                </c:pt>
                <c:pt idx="75">
                  <c:v>-14.34314575050762</c:v>
                </c:pt>
                <c:pt idx="76">
                  <c:v>-13.937133733958408</c:v>
                </c:pt>
                <c:pt idx="77">
                  <c:v>-13.501980829150115</c:v>
                </c:pt>
                <c:pt idx="78">
                  <c:v>-13.035595493631007</c:v>
                </c:pt>
                <c:pt idx="79">
                  <c:v>-12.535736067705539</c:v>
                </c:pt>
                <c:pt idx="80">
                  <c:v>-11.999999999999998</c:v>
                </c:pt>
                <c:pt idx="81">
                  <c:v>-11.425812299709653</c:v>
                </c:pt>
                <c:pt idx="82">
                  <c:v>-10.810413160023717</c:v>
                </c:pt>
                <c:pt idx="83">
                  <c:v>-10.150844693240668</c:v>
                </c:pt>
                <c:pt idx="84">
                  <c:v>-9.4439367138168429</c:v>
                </c:pt>
                <c:pt idx="85">
                  <c:v>-8.6862915010152317</c:v>
                </c:pt>
                <c:pt idx="86">
                  <c:v>-7.8742674679168054</c:v>
                </c:pt>
                <c:pt idx="87">
                  <c:v>-7.0039616583002218</c:v>
                </c:pt>
                <c:pt idx="88">
                  <c:v>-6.0711909872620033</c:v>
                </c:pt>
                <c:pt idx="89">
                  <c:v>-5.071472135411069</c:v>
                </c:pt>
                <c:pt idx="90">
                  <c:v>-3.9999999999999929</c:v>
                </c:pt>
                <c:pt idx="91">
                  <c:v>-2.8516245994193028</c:v>
                </c:pt>
                <c:pt idx="92">
                  <c:v>-1.620826320047442</c:v>
                </c:pt>
                <c:pt idx="93">
                  <c:v>-0.30168938648133903</c:v>
                </c:pt>
                <c:pt idx="94">
                  <c:v>1.1121265723662965</c:v>
                </c:pt>
                <c:pt idx="95">
                  <c:v>2.627416997969501</c:v>
                </c:pt>
                <c:pt idx="96">
                  <c:v>4.2514650641663465</c:v>
                </c:pt>
                <c:pt idx="97">
                  <c:v>5.9920766833994996</c:v>
                </c:pt>
                <c:pt idx="98">
                  <c:v>7.8576180254759365</c:v>
                </c:pt>
                <c:pt idx="99">
                  <c:v>9.8570557291777838</c:v>
                </c:pt>
                <c:pt idx="100">
                  <c:v>11.999999999999943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A2F-4CCF-9F8F-F849FDCD6A59}"/>
            </c:ext>
          </c:extLst>
        </c:ser>
        <c:ser>
          <c:idx val="5"/>
          <c:order val="5"/>
          <c:tx>
            <c:strRef>
              <c:f>'Fonctions mathématiques'!$D$17:$E$17</c:f>
              <c:strCache>
                <c:ptCount val="1"/>
                <c:pt idx="0">
                  <c:v>Logarithmique</c:v>
                </c:pt>
              </c:strCache>
            </c:strRef>
          </c:tx>
          <c:spPr>
            <a:ln w="19050">
              <a:solidFill>
                <a:srgbClr val="F301FF"/>
              </a:solidFill>
            </a:ln>
          </c:spPr>
          <c:marker>
            <c:symbol val="none"/>
          </c:marker>
          <c:xVal>
            <c:numRef>
              <c:f>'Fonctions mathématiques'!$P$25:$P$125</c:f>
              <c:numCache>
                <c:formatCode>0.000</c:formatCode>
                <c:ptCount val="101"/>
                <c:pt idx="0">
                  <c:v>-10</c:v>
                </c:pt>
                <c:pt idx="1">
                  <c:v>-9.8000000000000007</c:v>
                </c:pt>
                <c:pt idx="2">
                  <c:v>-9.6000000000000014</c:v>
                </c:pt>
                <c:pt idx="3">
                  <c:v>-9.4000000000000021</c:v>
                </c:pt>
                <c:pt idx="4">
                  <c:v>-9.2000000000000028</c:v>
                </c:pt>
                <c:pt idx="5">
                  <c:v>-9.0000000000000036</c:v>
                </c:pt>
                <c:pt idx="6">
                  <c:v>-8.8000000000000043</c:v>
                </c:pt>
                <c:pt idx="7">
                  <c:v>-8.600000000000005</c:v>
                </c:pt>
                <c:pt idx="8">
                  <c:v>-8.4000000000000057</c:v>
                </c:pt>
                <c:pt idx="9">
                  <c:v>-8.2000000000000064</c:v>
                </c:pt>
                <c:pt idx="10">
                  <c:v>-8.0000000000000071</c:v>
                </c:pt>
                <c:pt idx="11">
                  <c:v>-7.8000000000000069</c:v>
                </c:pt>
                <c:pt idx="12">
                  <c:v>-7.6000000000000068</c:v>
                </c:pt>
                <c:pt idx="13">
                  <c:v>-7.4000000000000066</c:v>
                </c:pt>
                <c:pt idx="14">
                  <c:v>-7.2000000000000064</c:v>
                </c:pt>
                <c:pt idx="15">
                  <c:v>-7.0000000000000062</c:v>
                </c:pt>
                <c:pt idx="16">
                  <c:v>-6.800000000000006</c:v>
                </c:pt>
                <c:pt idx="17">
                  <c:v>-6.6000000000000059</c:v>
                </c:pt>
                <c:pt idx="18">
                  <c:v>-6.4000000000000057</c:v>
                </c:pt>
                <c:pt idx="19">
                  <c:v>-6.2000000000000055</c:v>
                </c:pt>
                <c:pt idx="20">
                  <c:v>-6.0000000000000053</c:v>
                </c:pt>
                <c:pt idx="21">
                  <c:v>-5.8000000000000052</c:v>
                </c:pt>
                <c:pt idx="22">
                  <c:v>-5.600000000000005</c:v>
                </c:pt>
                <c:pt idx="23">
                  <c:v>-5.4000000000000048</c:v>
                </c:pt>
                <c:pt idx="24">
                  <c:v>-5.2000000000000046</c:v>
                </c:pt>
                <c:pt idx="25">
                  <c:v>-5.0000000000000044</c:v>
                </c:pt>
                <c:pt idx="26">
                  <c:v>-4.8000000000000043</c:v>
                </c:pt>
                <c:pt idx="27">
                  <c:v>-4.6000000000000041</c:v>
                </c:pt>
                <c:pt idx="28">
                  <c:v>-4.4000000000000039</c:v>
                </c:pt>
                <c:pt idx="29">
                  <c:v>-4.2000000000000037</c:v>
                </c:pt>
                <c:pt idx="30">
                  <c:v>-4.0000000000000036</c:v>
                </c:pt>
                <c:pt idx="31">
                  <c:v>-3.8000000000000034</c:v>
                </c:pt>
                <c:pt idx="32">
                  <c:v>-3.6000000000000032</c:v>
                </c:pt>
                <c:pt idx="33">
                  <c:v>-3.400000000000003</c:v>
                </c:pt>
                <c:pt idx="34">
                  <c:v>-3.2000000000000028</c:v>
                </c:pt>
                <c:pt idx="35">
                  <c:v>-3.0000000000000027</c:v>
                </c:pt>
                <c:pt idx="36">
                  <c:v>-2.8000000000000025</c:v>
                </c:pt>
                <c:pt idx="37">
                  <c:v>-2.6000000000000023</c:v>
                </c:pt>
                <c:pt idx="38">
                  <c:v>-2.4000000000000021</c:v>
                </c:pt>
                <c:pt idx="39">
                  <c:v>-2.200000000000002</c:v>
                </c:pt>
                <c:pt idx="40">
                  <c:v>-2.0000000000000018</c:v>
                </c:pt>
                <c:pt idx="41">
                  <c:v>-1.8000000000000018</c:v>
                </c:pt>
                <c:pt idx="42">
                  <c:v>-1.6000000000000019</c:v>
                </c:pt>
                <c:pt idx="43">
                  <c:v>-1.4000000000000019</c:v>
                </c:pt>
                <c:pt idx="44">
                  <c:v>-1.200000000000002</c:v>
                </c:pt>
                <c:pt idx="45">
                  <c:v>-1.000000000000002</c:v>
                </c:pt>
                <c:pt idx="46">
                  <c:v>-0.80000000000000204</c:v>
                </c:pt>
                <c:pt idx="47">
                  <c:v>-0.60000000000000209</c:v>
                </c:pt>
                <c:pt idx="48">
                  <c:v>-0.40000000000000208</c:v>
                </c:pt>
                <c:pt idx="49">
                  <c:v>-0.20000000000000207</c:v>
                </c:pt>
                <c:pt idx="50">
                  <c:v>-2.0539125955565396E-15</c:v>
                </c:pt>
                <c:pt idx="51">
                  <c:v>0.19999999999999796</c:v>
                </c:pt>
                <c:pt idx="52">
                  <c:v>0.39999999999999797</c:v>
                </c:pt>
                <c:pt idx="53">
                  <c:v>0.59999999999999798</c:v>
                </c:pt>
                <c:pt idx="54">
                  <c:v>0.79999999999999805</c:v>
                </c:pt>
                <c:pt idx="55">
                  <c:v>0.999999999999998</c:v>
                </c:pt>
                <c:pt idx="56">
                  <c:v>1.199999999999998</c:v>
                </c:pt>
                <c:pt idx="57">
                  <c:v>1.3999999999999979</c:v>
                </c:pt>
                <c:pt idx="58">
                  <c:v>1.5999999999999979</c:v>
                </c:pt>
                <c:pt idx="59">
                  <c:v>1.7999999999999978</c:v>
                </c:pt>
                <c:pt idx="60">
                  <c:v>1.9999999999999978</c:v>
                </c:pt>
                <c:pt idx="61">
                  <c:v>2.199999999999998</c:v>
                </c:pt>
                <c:pt idx="62">
                  <c:v>2.3999999999999981</c:v>
                </c:pt>
                <c:pt idx="63">
                  <c:v>2.5999999999999983</c:v>
                </c:pt>
                <c:pt idx="64">
                  <c:v>2.7999999999999985</c:v>
                </c:pt>
                <c:pt idx="65">
                  <c:v>2.9999999999999987</c:v>
                </c:pt>
                <c:pt idx="66">
                  <c:v>3.1999999999999988</c:v>
                </c:pt>
                <c:pt idx="67">
                  <c:v>3.399999999999999</c:v>
                </c:pt>
                <c:pt idx="68">
                  <c:v>3.5999999999999992</c:v>
                </c:pt>
                <c:pt idx="69">
                  <c:v>3.7999999999999994</c:v>
                </c:pt>
                <c:pt idx="70">
                  <c:v>3.9999999999999996</c:v>
                </c:pt>
                <c:pt idx="71">
                  <c:v>4.1999999999999993</c:v>
                </c:pt>
                <c:pt idx="72">
                  <c:v>4.3999999999999995</c:v>
                </c:pt>
                <c:pt idx="73">
                  <c:v>4.5999999999999996</c:v>
                </c:pt>
                <c:pt idx="74">
                  <c:v>4.8</c:v>
                </c:pt>
                <c:pt idx="75">
                  <c:v>5</c:v>
                </c:pt>
                <c:pt idx="76">
                  <c:v>5.2</c:v>
                </c:pt>
                <c:pt idx="77">
                  <c:v>5.4</c:v>
                </c:pt>
                <c:pt idx="78">
                  <c:v>5.6000000000000005</c:v>
                </c:pt>
                <c:pt idx="79">
                  <c:v>5.8000000000000007</c:v>
                </c:pt>
                <c:pt idx="80">
                  <c:v>6.0000000000000009</c:v>
                </c:pt>
                <c:pt idx="81">
                  <c:v>6.2000000000000011</c:v>
                </c:pt>
                <c:pt idx="82">
                  <c:v>6.4000000000000012</c:v>
                </c:pt>
                <c:pt idx="83">
                  <c:v>6.6000000000000014</c:v>
                </c:pt>
                <c:pt idx="84">
                  <c:v>6.8000000000000016</c:v>
                </c:pt>
                <c:pt idx="85">
                  <c:v>7.0000000000000018</c:v>
                </c:pt>
                <c:pt idx="86">
                  <c:v>7.200000000000002</c:v>
                </c:pt>
                <c:pt idx="87">
                  <c:v>7.4000000000000021</c:v>
                </c:pt>
                <c:pt idx="88">
                  <c:v>7.6000000000000023</c:v>
                </c:pt>
                <c:pt idx="89">
                  <c:v>7.8000000000000025</c:v>
                </c:pt>
                <c:pt idx="90">
                  <c:v>8.0000000000000018</c:v>
                </c:pt>
                <c:pt idx="91">
                  <c:v>8.2000000000000011</c:v>
                </c:pt>
                <c:pt idx="92">
                  <c:v>8.4</c:v>
                </c:pt>
                <c:pt idx="93">
                  <c:v>8.6</c:v>
                </c:pt>
                <c:pt idx="94">
                  <c:v>8.7999999999999989</c:v>
                </c:pt>
                <c:pt idx="95">
                  <c:v>8.9999999999999982</c:v>
                </c:pt>
                <c:pt idx="96">
                  <c:v>9.1999999999999975</c:v>
                </c:pt>
                <c:pt idx="97">
                  <c:v>9.3999999999999968</c:v>
                </c:pt>
                <c:pt idx="98">
                  <c:v>9.5999999999999961</c:v>
                </c:pt>
                <c:pt idx="99">
                  <c:v>9.7999999999999954</c:v>
                </c:pt>
                <c:pt idx="100">
                  <c:v>9.9999999999999947</c:v>
                </c:pt>
              </c:numCache>
            </c:numRef>
          </c:xVal>
          <c:yVal>
            <c:numRef>
              <c:f>'Fonctions mathématiques'!$AB$25:$AB$125</c:f>
              <c:numCache>
                <c:formatCode>0.000</c:formatCode>
                <c:ptCount val="101"/>
                <c:pt idx="0">
                  <c:v>50</c:v>
                </c:pt>
                <c:pt idx="1">
                  <c:v>48.176784432060458</c:v>
                </c:pt>
                <c:pt idx="2">
                  <c:v>46.635277633787879</c:v>
                </c:pt>
                <c:pt idx="3">
                  <c:v>45.299963707542659</c:v>
                </c:pt>
                <c:pt idx="4">
                  <c:v>44.122133350978828</c:v>
                </c:pt>
                <c:pt idx="5">
                  <c:v>43.068528194400564</c:v>
                </c:pt>
                <c:pt idx="6">
                  <c:v>42.115426396357314</c:v>
                </c:pt>
                <c:pt idx="7">
                  <c:v>41.245312626461022</c:v>
                </c:pt>
                <c:pt idx="8">
                  <c:v>40.444885549725655</c:v>
                </c:pt>
                <c:pt idx="9">
                  <c:v>39.703805828188443</c:v>
                </c:pt>
                <c:pt idx="10">
                  <c:v>39.013877113318927</c:v>
                </c:pt>
                <c:pt idx="11">
                  <c:v>38.368491901943216</c:v>
                </c:pt>
                <c:pt idx="12">
                  <c:v>37.762245683778865</c:v>
                </c:pt>
                <c:pt idx="13">
                  <c:v>37.190661545379378</c:v>
                </c:pt>
                <c:pt idx="14">
                  <c:v>36.649989332676611</c:v>
                </c:pt>
                <c:pt idx="15">
                  <c:v>36.137056388801113</c:v>
                </c:pt>
                <c:pt idx="16">
                  <c:v>35.649154747106792</c:v>
                </c:pt>
                <c:pt idx="17">
                  <c:v>35.183954590757857</c:v>
                </c:pt>
                <c:pt idx="18">
                  <c:v>34.739436965049521</c:v>
                </c:pt>
                <c:pt idx="19">
                  <c:v>34.313840820861557</c:v>
                </c:pt>
                <c:pt idx="20">
                  <c:v>33.905620875659011</c:v>
                </c:pt>
                <c:pt idx="21">
                  <c:v>33.513413744126197</c:v>
                </c:pt>
                <c:pt idx="22">
                  <c:v>33.136010464297726</c:v>
                </c:pt>
                <c:pt idx="23">
                  <c:v>32.772334022588979</c:v>
                </c:pt>
                <c:pt idx="24">
                  <c:v>32.421420824476272</c:v>
                </c:pt>
                <c:pt idx="25">
                  <c:v>32.082405307719455</c:v>
                </c:pt>
                <c:pt idx="26">
                  <c:v>31.754507079489549</c:v>
                </c:pt>
                <c:pt idx="27">
                  <c:v>31.437020096343744</c:v>
                </c:pt>
                <c:pt idx="28">
                  <c:v>31.129303509676205</c:v>
                </c:pt>
                <c:pt idx="29">
                  <c:v>30.830773878179397</c:v>
                </c:pt>
                <c:pt idx="30">
                  <c:v>30.540898509446873</c:v>
                </c:pt>
                <c:pt idx="31">
                  <c:v>30.259189739779909</c:v>
                </c:pt>
                <c:pt idx="32">
                  <c:v>29.985199997898761</c:v>
                </c:pt>
                <c:pt idx="33">
                  <c:v>29.718517527077147</c:v>
                </c:pt>
                <c:pt idx="34">
                  <c:v>29.458762663044542</c:v>
                </c:pt>
                <c:pt idx="35">
                  <c:v>29.205584583201642</c:v>
                </c:pt>
                <c:pt idx="36">
                  <c:v>28.958658457297929</c:v>
                </c:pt>
                <c:pt idx="37">
                  <c:v>28.71768294150732</c:v>
                </c:pt>
                <c:pt idx="38">
                  <c:v>28.48237796740538</c:v>
                </c:pt>
                <c:pt idx="39">
                  <c:v>28.252482785158396</c:v>
                </c:pt>
                <c:pt idx="40">
                  <c:v>28.027754226637811</c:v>
                </c:pt>
                <c:pt idx="41">
                  <c:v>27.807965159450056</c:v>
                </c:pt>
                <c:pt idx="42">
                  <c:v>27.592903107240421</c:v>
                </c:pt>
                <c:pt idx="43">
                  <c:v>27.3823690152621</c:v>
                </c:pt>
                <c:pt idx="44">
                  <c:v>27.176176143234741</c:v>
                </c:pt>
                <c:pt idx="45">
                  <c:v>26.974149070059546</c:v>
                </c:pt>
                <c:pt idx="46">
                  <c:v>26.776122797097749</c:v>
                </c:pt>
                <c:pt idx="47">
                  <c:v>26.581941938526729</c:v>
                </c:pt>
                <c:pt idx="48">
                  <c:v>26.391459988819786</c:v>
                </c:pt>
                <c:pt idx="49">
                  <c:v>26.204538658698265</c:v>
                </c:pt>
                <c:pt idx="50">
                  <c:v>26.021047272016297</c:v>
                </c:pt>
                <c:pt idx="51">
                  <c:v>25.840862216989514</c:v>
                </c:pt>
                <c:pt idx="52">
                  <c:v>25.663866445995502</c:v>
                </c:pt>
                <c:pt idx="53">
                  <c:v>25.489949018876814</c:v>
                </c:pt>
                <c:pt idx="54">
                  <c:v>25.319004685283812</c:v>
                </c:pt>
                <c:pt idx="55">
                  <c:v>25.150933502119997</c:v>
                </c:pt>
                <c:pt idx="56">
                  <c:v>24.985640482607891</c:v>
                </c:pt>
                <c:pt idx="57">
                  <c:v>24.823035273890088</c:v>
                </c:pt>
                <c:pt idx="58">
                  <c:v>24.663031860425679</c:v>
                </c:pt>
                <c:pt idx="59">
                  <c:v>24.505548290744287</c:v>
                </c:pt>
                <c:pt idx="60">
                  <c:v>24.350506425384634</c:v>
                </c:pt>
                <c:pt idx="61">
                  <c:v>24.197831704076748</c:v>
                </c:pt>
                <c:pt idx="62">
                  <c:v>24.047452930431344</c:v>
                </c:pt>
                <c:pt idx="63">
                  <c:v>23.899302072579939</c:v>
                </c:pt>
                <c:pt idx="64">
                  <c:v>23.753314078368412</c:v>
                </c:pt>
                <c:pt idx="65">
                  <c:v>23.609426703847415</c:v>
                </c:pt>
                <c:pt idx="66">
                  <c:v>23.46758035392785</c:v>
                </c:pt>
                <c:pt idx="67">
                  <c:v>23.327717934180452</c:v>
                </c:pt>
                <c:pt idx="68">
                  <c:v>23.18978471285709</c:v>
                </c:pt>
                <c:pt idx="69">
                  <c:v>23.053728192299307</c:v>
                </c:pt>
                <c:pt idx="70">
                  <c:v>22.919497988977898</c:v>
                </c:pt>
                <c:pt idx="71">
                  <c:v>22.787045721477696</c:v>
                </c:pt>
                <c:pt idx="72">
                  <c:v>22.656324905804169</c:v>
                </c:pt>
                <c:pt idx="73">
                  <c:v>22.527290857445088</c:v>
                </c:pt>
                <c:pt idx="74">
                  <c:v>22.39990059967079</c:v>
                </c:pt>
                <c:pt idx="75">
                  <c:v>22.274112777602188</c:v>
                </c:pt>
                <c:pt idx="76">
                  <c:v>22.149887577616617</c:v>
                </c:pt>
                <c:pt idx="77">
                  <c:v>22.027186651698472</c:v>
                </c:pt>
                <c:pt idx="78">
                  <c:v>21.905973046375024</c:v>
                </c:pt>
                <c:pt idx="79">
                  <c:v>21.786211135907866</c:v>
                </c:pt>
                <c:pt idx="80">
                  <c:v>21.66786655943784</c:v>
                </c:pt>
                <c:pt idx="81">
                  <c:v>21.550906161805923</c:v>
                </c:pt>
                <c:pt idx="82">
                  <c:v>21.435297937795163</c:v>
                </c:pt>
                <c:pt idx="83">
                  <c:v>21.321010979558935</c:v>
                </c:pt>
                <c:pt idx="84">
                  <c:v>21.208015427019603</c:v>
                </c:pt>
                <c:pt idx="85">
                  <c:v>21.096282421038353</c:v>
                </c:pt>
                <c:pt idx="86">
                  <c:v>20.985784059172502</c:v>
                </c:pt>
                <c:pt idx="87">
                  <c:v>20.876493353850599</c:v>
                </c:pt>
                <c:pt idx="88">
                  <c:v>20.768384192808441</c:v>
                </c:pt>
                <c:pt idx="89">
                  <c:v>20.661431301640963</c:v>
                </c:pt>
                <c:pt idx="90">
                  <c:v>20.555610208335597</c:v>
                </c:pt>
                <c:pt idx="91">
                  <c:v>20.450897209662639</c:v>
                </c:pt>
                <c:pt idx="92">
                  <c:v>20.347269339307175</c:v>
                </c:pt>
                <c:pt idx="93">
                  <c:v>20.244704337635284</c:v>
                </c:pt>
                <c:pt idx="94">
                  <c:v>20.143180622995107</c:v>
                </c:pt>
                <c:pt idx="95">
                  <c:v>20.042677264460092</c:v>
                </c:pt>
                <c:pt idx="96">
                  <c:v>19.943173955928412</c:v>
                </c:pt>
                <c:pt idx="97">
                  <c:v>19.844650991498295</c:v>
                </c:pt>
                <c:pt idx="98">
                  <c:v>19.747089242044652</c:v>
                </c:pt>
                <c:pt idx="99">
                  <c:v>19.650470132927282</c:v>
                </c:pt>
                <c:pt idx="100">
                  <c:v>19.554775622765774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A2F-4CCF-9F8F-F849FDCD6A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401248"/>
        <c:axId val="143401640"/>
      </c:scatterChart>
      <c:valAx>
        <c:axId val="143401248"/>
        <c:scaling>
          <c:orientation val="minMax"/>
        </c:scaling>
        <c:delete val="0"/>
        <c:axPos val="b"/>
        <c:numFmt formatCode="0" sourceLinked="0"/>
        <c:majorTickMark val="out"/>
        <c:minorTickMark val="in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143401640"/>
        <c:crosses val="autoZero"/>
        <c:crossBetween val="midCat"/>
      </c:valAx>
      <c:valAx>
        <c:axId val="143401640"/>
        <c:scaling>
          <c:orientation val="minMax"/>
        </c:scaling>
        <c:delete val="0"/>
        <c:axPos val="l"/>
        <c:majorGridlines/>
        <c:numFmt formatCode="0" sourceLinked="0"/>
        <c:majorTickMark val="out"/>
        <c:minorTickMark val="in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143401248"/>
        <c:crosses val="autoZero"/>
        <c:crossBetween val="midCat"/>
      </c:valAx>
    </c:plotArea>
    <c:legend>
      <c:legendPos val="t"/>
      <c:overlay val="0"/>
      <c:txPr>
        <a:bodyPr/>
        <a:lstStyle/>
        <a:p>
          <a:pPr>
            <a:defRPr sz="600"/>
          </a:pPr>
          <a:endParaRPr lang="en-US"/>
        </a:p>
      </c:txPr>
    </c:legend>
    <c:plotVisOnly val="1"/>
    <c:dispBlanksAs val="gap"/>
    <c:showDLblsOverMax val="0"/>
  </c:chart>
  <c:spPr>
    <a:ln w="12700"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Fonctions mathématiques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1639218174651249E-2"/>
          <c:y val="9.5057884231536924E-2"/>
          <c:w val="0.94084556738100045"/>
          <c:h val="0.88278623854652893"/>
        </c:manualLayout>
      </c:layout>
      <c:scatterChart>
        <c:scatterStyle val="lineMarker"/>
        <c:varyColors val="0"/>
        <c:ser>
          <c:idx val="0"/>
          <c:order val="0"/>
          <c:tx>
            <c:strRef>
              <c:f>'Fn mathematiques'!$R$23</c:f>
              <c:strCache>
                <c:ptCount val="1"/>
                <c:pt idx="0">
                  <c:v>Absolue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'Fn mathematiques'!$P$24:$P$124</c:f>
              <c:numCache>
                <c:formatCode>0.000</c:formatCode>
                <c:ptCount val="101"/>
                <c:pt idx="0">
                  <c:v>-10</c:v>
                </c:pt>
                <c:pt idx="1">
                  <c:v>-9.8000000000000007</c:v>
                </c:pt>
                <c:pt idx="2">
                  <c:v>-9.6000000000000014</c:v>
                </c:pt>
                <c:pt idx="3">
                  <c:v>-9.4000000000000021</c:v>
                </c:pt>
                <c:pt idx="4">
                  <c:v>-9.2000000000000028</c:v>
                </c:pt>
                <c:pt idx="5">
                  <c:v>-9.0000000000000036</c:v>
                </c:pt>
                <c:pt idx="6">
                  <c:v>-8.8000000000000043</c:v>
                </c:pt>
                <c:pt idx="7">
                  <c:v>-8.600000000000005</c:v>
                </c:pt>
                <c:pt idx="8">
                  <c:v>-8.4000000000000057</c:v>
                </c:pt>
                <c:pt idx="9">
                  <c:v>-8.2000000000000064</c:v>
                </c:pt>
                <c:pt idx="10">
                  <c:v>-8.0000000000000071</c:v>
                </c:pt>
                <c:pt idx="11">
                  <c:v>-7.8000000000000069</c:v>
                </c:pt>
                <c:pt idx="12">
                  <c:v>-7.6000000000000068</c:v>
                </c:pt>
                <c:pt idx="13">
                  <c:v>-7.4000000000000066</c:v>
                </c:pt>
                <c:pt idx="14">
                  <c:v>-7.2000000000000064</c:v>
                </c:pt>
                <c:pt idx="15">
                  <c:v>-7.0000000000000062</c:v>
                </c:pt>
                <c:pt idx="16">
                  <c:v>-6.800000000000006</c:v>
                </c:pt>
                <c:pt idx="17">
                  <c:v>-6.6000000000000059</c:v>
                </c:pt>
                <c:pt idx="18">
                  <c:v>-6.4000000000000057</c:v>
                </c:pt>
                <c:pt idx="19">
                  <c:v>-6.2000000000000055</c:v>
                </c:pt>
                <c:pt idx="20">
                  <c:v>-6.0000000000000053</c:v>
                </c:pt>
                <c:pt idx="21">
                  <c:v>-5.8000000000000052</c:v>
                </c:pt>
                <c:pt idx="22">
                  <c:v>-5.600000000000005</c:v>
                </c:pt>
                <c:pt idx="23">
                  <c:v>-5.4000000000000048</c:v>
                </c:pt>
                <c:pt idx="24">
                  <c:v>-5.2000000000000046</c:v>
                </c:pt>
                <c:pt idx="25">
                  <c:v>-5.0000000000000044</c:v>
                </c:pt>
                <c:pt idx="26">
                  <c:v>-4.8000000000000043</c:v>
                </c:pt>
                <c:pt idx="27">
                  <c:v>-4.6000000000000041</c:v>
                </c:pt>
                <c:pt idx="28">
                  <c:v>-4.4000000000000039</c:v>
                </c:pt>
                <c:pt idx="29">
                  <c:v>-4.2000000000000037</c:v>
                </c:pt>
                <c:pt idx="30">
                  <c:v>-4.0000000000000036</c:v>
                </c:pt>
                <c:pt idx="31">
                  <c:v>-3.8000000000000034</c:v>
                </c:pt>
                <c:pt idx="32">
                  <c:v>-3.6000000000000032</c:v>
                </c:pt>
                <c:pt idx="33">
                  <c:v>-3.400000000000003</c:v>
                </c:pt>
                <c:pt idx="34">
                  <c:v>-3.2000000000000028</c:v>
                </c:pt>
                <c:pt idx="35">
                  <c:v>-3.0000000000000027</c:v>
                </c:pt>
                <c:pt idx="36">
                  <c:v>-2.8000000000000025</c:v>
                </c:pt>
                <c:pt idx="37">
                  <c:v>-2.6000000000000023</c:v>
                </c:pt>
                <c:pt idx="38">
                  <c:v>-2.4000000000000021</c:v>
                </c:pt>
                <c:pt idx="39">
                  <c:v>-2.200000000000002</c:v>
                </c:pt>
                <c:pt idx="40">
                  <c:v>-2.0000000000000018</c:v>
                </c:pt>
                <c:pt idx="41">
                  <c:v>-1.8000000000000018</c:v>
                </c:pt>
                <c:pt idx="42">
                  <c:v>-1.6000000000000019</c:v>
                </c:pt>
                <c:pt idx="43">
                  <c:v>-1.4000000000000019</c:v>
                </c:pt>
                <c:pt idx="44">
                  <c:v>-1.200000000000002</c:v>
                </c:pt>
                <c:pt idx="45">
                  <c:v>-1.000000000000002</c:v>
                </c:pt>
                <c:pt idx="46">
                  <c:v>-0.80000000000000204</c:v>
                </c:pt>
                <c:pt idx="47">
                  <c:v>-0.60000000000000209</c:v>
                </c:pt>
                <c:pt idx="48">
                  <c:v>-0.40000000000000208</c:v>
                </c:pt>
                <c:pt idx="49">
                  <c:v>-0.20000000000000207</c:v>
                </c:pt>
                <c:pt idx="50">
                  <c:v>-2.0539125955565396E-15</c:v>
                </c:pt>
                <c:pt idx="51">
                  <c:v>0.19999999999999796</c:v>
                </c:pt>
                <c:pt idx="52">
                  <c:v>0.39999999999999797</c:v>
                </c:pt>
                <c:pt idx="53">
                  <c:v>0.59999999999999798</c:v>
                </c:pt>
                <c:pt idx="54">
                  <c:v>0.79999999999999805</c:v>
                </c:pt>
                <c:pt idx="55">
                  <c:v>0.999999999999998</c:v>
                </c:pt>
                <c:pt idx="56">
                  <c:v>1.199999999999998</c:v>
                </c:pt>
                <c:pt idx="57">
                  <c:v>1.3999999999999979</c:v>
                </c:pt>
                <c:pt idx="58">
                  <c:v>1.5999999999999979</c:v>
                </c:pt>
                <c:pt idx="59">
                  <c:v>1.7999999999999978</c:v>
                </c:pt>
                <c:pt idx="60">
                  <c:v>1.9999999999999978</c:v>
                </c:pt>
                <c:pt idx="61">
                  <c:v>2.199999999999998</c:v>
                </c:pt>
                <c:pt idx="62">
                  <c:v>2.3999999999999981</c:v>
                </c:pt>
                <c:pt idx="63">
                  <c:v>2.5999999999999983</c:v>
                </c:pt>
                <c:pt idx="64">
                  <c:v>2.7999999999999985</c:v>
                </c:pt>
                <c:pt idx="65">
                  <c:v>2.9999999999999987</c:v>
                </c:pt>
                <c:pt idx="66">
                  <c:v>3.1999999999999988</c:v>
                </c:pt>
                <c:pt idx="67">
                  <c:v>3.399999999999999</c:v>
                </c:pt>
                <c:pt idx="68">
                  <c:v>3.5999999999999992</c:v>
                </c:pt>
                <c:pt idx="69">
                  <c:v>3.7999999999999994</c:v>
                </c:pt>
                <c:pt idx="70">
                  <c:v>3.9999999999999996</c:v>
                </c:pt>
                <c:pt idx="71">
                  <c:v>4.1999999999999993</c:v>
                </c:pt>
                <c:pt idx="72">
                  <c:v>4.3999999999999995</c:v>
                </c:pt>
                <c:pt idx="73">
                  <c:v>4.5999999999999996</c:v>
                </c:pt>
                <c:pt idx="74">
                  <c:v>4.8</c:v>
                </c:pt>
                <c:pt idx="75">
                  <c:v>5</c:v>
                </c:pt>
                <c:pt idx="76">
                  <c:v>5.2</c:v>
                </c:pt>
                <c:pt idx="77">
                  <c:v>5.4</c:v>
                </c:pt>
                <c:pt idx="78">
                  <c:v>5.6000000000000005</c:v>
                </c:pt>
                <c:pt idx="79">
                  <c:v>5.8000000000000007</c:v>
                </c:pt>
                <c:pt idx="80">
                  <c:v>6.0000000000000009</c:v>
                </c:pt>
                <c:pt idx="81">
                  <c:v>6.2000000000000011</c:v>
                </c:pt>
                <c:pt idx="82">
                  <c:v>6.4000000000000012</c:v>
                </c:pt>
                <c:pt idx="83">
                  <c:v>6.6000000000000014</c:v>
                </c:pt>
                <c:pt idx="84">
                  <c:v>6.8000000000000016</c:v>
                </c:pt>
                <c:pt idx="85">
                  <c:v>7.0000000000000018</c:v>
                </c:pt>
                <c:pt idx="86">
                  <c:v>7.200000000000002</c:v>
                </c:pt>
                <c:pt idx="87">
                  <c:v>7.4000000000000021</c:v>
                </c:pt>
                <c:pt idx="88">
                  <c:v>7.6000000000000023</c:v>
                </c:pt>
                <c:pt idx="89">
                  <c:v>7.8000000000000025</c:v>
                </c:pt>
                <c:pt idx="90">
                  <c:v>8.0000000000000018</c:v>
                </c:pt>
                <c:pt idx="91">
                  <c:v>8.2000000000000011</c:v>
                </c:pt>
                <c:pt idx="92">
                  <c:v>8.4</c:v>
                </c:pt>
                <c:pt idx="93">
                  <c:v>8.6</c:v>
                </c:pt>
                <c:pt idx="94">
                  <c:v>8.7999999999999989</c:v>
                </c:pt>
                <c:pt idx="95">
                  <c:v>8.9999999999999982</c:v>
                </c:pt>
                <c:pt idx="96">
                  <c:v>9.1999999999999975</c:v>
                </c:pt>
                <c:pt idx="97">
                  <c:v>9.3999999999999968</c:v>
                </c:pt>
                <c:pt idx="98">
                  <c:v>9.5999999999999961</c:v>
                </c:pt>
                <c:pt idx="99">
                  <c:v>9.7999999999999954</c:v>
                </c:pt>
                <c:pt idx="100">
                  <c:v>9.9999999999999947</c:v>
                </c:pt>
              </c:numCache>
            </c:numRef>
          </c:xVal>
          <c:yVal>
            <c:numRef>
              <c:f>'Fn mathematiques'!$R$24:$R$124</c:f>
              <c:numCache>
                <c:formatCode>0.000</c:formatCode>
                <c:ptCount val="101"/>
                <c:pt idx="0">
                  <c:v>-25</c:v>
                </c:pt>
                <c:pt idx="1">
                  <c:v>-24</c:v>
                </c:pt>
                <c:pt idx="2">
                  <c:v>-23</c:v>
                </c:pt>
                <c:pt idx="3">
                  <c:v>-22.000000000000014</c:v>
                </c:pt>
                <c:pt idx="4">
                  <c:v>-21.000000000000014</c:v>
                </c:pt>
                <c:pt idx="5">
                  <c:v>-20.000000000000014</c:v>
                </c:pt>
                <c:pt idx="6">
                  <c:v>-19.000000000000028</c:v>
                </c:pt>
                <c:pt idx="7">
                  <c:v>-18.000000000000028</c:v>
                </c:pt>
                <c:pt idx="8">
                  <c:v>-17.000000000000028</c:v>
                </c:pt>
                <c:pt idx="9">
                  <c:v>-16.000000000000028</c:v>
                </c:pt>
                <c:pt idx="10">
                  <c:v>-15.000000000000028</c:v>
                </c:pt>
                <c:pt idx="11">
                  <c:v>-14.000000000000028</c:v>
                </c:pt>
                <c:pt idx="12">
                  <c:v>-13.000000000000036</c:v>
                </c:pt>
                <c:pt idx="13">
                  <c:v>-12.000000000000036</c:v>
                </c:pt>
                <c:pt idx="14">
                  <c:v>-11.000000000000028</c:v>
                </c:pt>
                <c:pt idx="15">
                  <c:v>-10.000000000000028</c:v>
                </c:pt>
                <c:pt idx="16">
                  <c:v>-9.0000000000000284</c:v>
                </c:pt>
                <c:pt idx="17">
                  <c:v>-8.0000000000000284</c:v>
                </c:pt>
                <c:pt idx="18">
                  <c:v>-7.0000000000000284</c:v>
                </c:pt>
                <c:pt idx="19">
                  <c:v>-6.0000000000000284</c:v>
                </c:pt>
                <c:pt idx="20">
                  <c:v>-5.0000000000000284</c:v>
                </c:pt>
                <c:pt idx="21">
                  <c:v>-4.0000000000000284</c:v>
                </c:pt>
                <c:pt idx="22">
                  <c:v>-3.0000000000000284</c:v>
                </c:pt>
                <c:pt idx="23">
                  <c:v>-2.0000000000000284</c:v>
                </c:pt>
                <c:pt idx="24">
                  <c:v>-1.0000000000000213</c:v>
                </c:pt>
                <c:pt idx="25">
                  <c:v>0</c:v>
                </c:pt>
                <c:pt idx="26">
                  <c:v>0.99999999999997868</c:v>
                </c:pt>
                <c:pt idx="27">
                  <c:v>1.9999999999999787</c:v>
                </c:pt>
                <c:pt idx="28">
                  <c:v>2.9999999999999787</c:v>
                </c:pt>
                <c:pt idx="29">
                  <c:v>3.9999999999999858</c:v>
                </c:pt>
                <c:pt idx="30">
                  <c:v>4.9999999999999858</c:v>
                </c:pt>
                <c:pt idx="31">
                  <c:v>5.9999999999999858</c:v>
                </c:pt>
                <c:pt idx="32">
                  <c:v>6.9999999999999858</c:v>
                </c:pt>
                <c:pt idx="33">
                  <c:v>7.9999999999999858</c:v>
                </c:pt>
                <c:pt idx="34">
                  <c:v>8.9999999999999858</c:v>
                </c:pt>
                <c:pt idx="35">
                  <c:v>9.9999999999999858</c:v>
                </c:pt>
                <c:pt idx="36">
                  <c:v>10.999999999999986</c:v>
                </c:pt>
                <c:pt idx="37">
                  <c:v>11.999999999999986</c:v>
                </c:pt>
                <c:pt idx="38">
                  <c:v>12.999999999999986</c:v>
                </c:pt>
                <c:pt idx="39">
                  <c:v>13.999999999999986</c:v>
                </c:pt>
                <c:pt idx="40">
                  <c:v>14.999999999999993</c:v>
                </c:pt>
                <c:pt idx="41">
                  <c:v>15.999999999999993</c:v>
                </c:pt>
                <c:pt idx="42">
                  <c:v>16.999999999999993</c:v>
                </c:pt>
                <c:pt idx="43">
                  <c:v>17.999999999999993</c:v>
                </c:pt>
                <c:pt idx="44">
                  <c:v>18.999999999999989</c:v>
                </c:pt>
                <c:pt idx="45">
                  <c:v>19.999999999999989</c:v>
                </c:pt>
                <c:pt idx="46">
                  <c:v>20.999999999999989</c:v>
                </c:pt>
                <c:pt idx="47">
                  <c:v>21.999999999999989</c:v>
                </c:pt>
                <c:pt idx="48">
                  <c:v>22.999999999999989</c:v>
                </c:pt>
                <c:pt idx="49">
                  <c:v>23.999999999999989</c:v>
                </c:pt>
                <c:pt idx="50">
                  <c:v>24.999999999999989</c:v>
                </c:pt>
                <c:pt idx="51">
                  <c:v>25.999999999999989</c:v>
                </c:pt>
                <c:pt idx="52">
                  <c:v>26.999999999999989</c:v>
                </c:pt>
                <c:pt idx="53">
                  <c:v>27.999999999999989</c:v>
                </c:pt>
                <c:pt idx="54">
                  <c:v>28.999999999999989</c:v>
                </c:pt>
                <c:pt idx="55">
                  <c:v>29.999999999999989</c:v>
                </c:pt>
                <c:pt idx="56">
                  <c:v>30.999999999999989</c:v>
                </c:pt>
                <c:pt idx="57">
                  <c:v>31.999999999999989</c:v>
                </c:pt>
                <c:pt idx="58">
                  <c:v>32.999999999999986</c:v>
                </c:pt>
                <c:pt idx="59">
                  <c:v>33.999999999999986</c:v>
                </c:pt>
                <c:pt idx="60">
                  <c:v>34.999999999999986</c:v>
                </c:pt>
                <c:pt idx="61">
                  <c:v>35.999999999999986</c:v>
                </c:pt>
                <c:pt idx="62">
                  <c:v>36.999999999999993</c:v>
                </c:pt>
                <c:pt idx="63">
                  <c:v>37.999999999999993</c:v>
                </c:pt>
                <c:pt idx="64">
                  <c:v>38.999999999999993</c:v>
                </c:pt>
                <c:pt idx="65">
                  <c:v>39.999999999999993</c:v>
                </c:pt>
                <c:pt idx="66">
                  <c:v>40.999999999999993</c:v>
                </c:pt>
                <c:pt idx="67">
                  <c:v>42</c:v>
                </c:pt>
                <c:pt idx="68">
                  <c:v>43</c:v>
                </c:pt>
                <c:pt idx="69">
                  <c:v>44</c:v>
                </c:pt>
                <c:pt idx="70">
                  <c:v>45</c:v>
                </c:pt>
                <c:pt idx="71">
                  <c:v>46</c:v>
                </c:pt>
                <c:pt idx="72">
                  <c:v>47</c:v>
                </c:pt>
                <c:pt idx="73">
                  <c:v>48</c:v>
                </c:pt>
                <c:pt idx="74">
                  <c:v>49</c:v>
                </c:pt>
                <c:pt idx="75">
                  <c:v>50</c:v>
                </c:pt>
                <c:pt idx="76">
                  <c:v>49</c:v>
                </c:pt>
                <c:pt idx="77">
                  <c:v>48</c:v>
                </c:pt>
                <c:pt idx="78">
                  <c:v>47</c:v>
                </c:pt>
                <c:pt idx="79">
                  <c:v>46</c:v>
                </c:pt>
                <c:pt idx="80">
                  <c:v>45</c:v>
                </c:pt>
                <c:pt idx="81">
                  <c:v>43.999999999999993</c:v>
                </c:pt>
                <c:pt idx="82">
                  <c:v>42.999999999999993</c:v>
                </c:pt>
                <c:pt idx="83">
                  <c:v>41.999999999999993</c:v>
                </c:pt>
                <c:pt idx="84">
                  <c:v>40.999999999999993</c:v>
                </c:pt>
                <c:pt idx="85">
                  <c:v>39.999999999999993</c:v>
                </c:pt>
                <c:pt idx="86">
                  <c:v>38.999999999999993</c:v>
                </c:pt>
                <c:pt idx="87">
                  <c:v>37.999999999999986</c:v>
                </c:pt>
                <c:pt idx="88">
                  <c:v>36.999999999999986</c:v>
                </c:pt>
                <c:pt idx="89">
                  <c:v>35.999999999999986</c:v>
                </c:pt>
                <c:pt idx="90">
                  <c:v>34.999999999999993</c:v>
                </c:pt>
                <c:pt idx="91">
                  <c:v>33.999999999999993</c:v>
                </c:pt>
                <c:pt idx="92">
                  <c:v>33</c:v>
                </c:pt>
                <c:pt idx="93">
                  <c:v>32</c:v>
                </c:pt>
                <c:pt idx="94">
                  <c:v>31.000000000000007</c:v>
                </c:pt>
                <c:pt idx="95">
                  <c:v>30.000000000000007</c:v>
                </c:pt>
                <c:pt idx="96">
                  <c:v>29.000000000000014</c:v>
                </c:pt>
                <c:pt idx="97">
                  <c:v>28.000000000000014</c:v>
                </c:pt>
                <c:pt idx="98">
                  <c:v>27.000000000000021</c:v>
                </c:pt>
                <c:pt idx="99">
                  <c:v>26.000000000000021</c:v>
                </c:pt>
                <c:pt idx="100">
                  <c:v>25.000000000000028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E2-492C-9BE6-6607EC752E72}"/>
            </c:ext>
          </c:extLst>
        </c:ser>
        <c:ser>
          <c:idx val="1"/>
          <c:order val="1"/>
          <c:tx>
            <c:strRef>
              <c:f>'Fn mathematiques'!$T$23</c:f>
              <c:strCache>
                <c:ptCount val="1"/>
                <c:pt idx="0">
                  <c:v>Linéaire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'Fn mathematiques'!$P$24:$P$124</c:f>
              <c:numCache>
                <c:formatCode>0.000</c:formatCode>
                <c:ptCount val="101"/>
                <c:pt idx="0">
                  <c:v>-10</c:v>
                </c:pt>
                <c:pt idx="1">
                  <c:v>-9.8000000000000007</c:v>
                </c:pt>
                <c:pt idx="2">
                  <c:v>-9.6000000000000014</c:v>
                </c:pt>
                <c:pt idx="3">
                  <c:v>-9.4000000000000021</c:v>
                </c:pt>
                <c:pt idx="4">
                  <c:v>-9.2000000000000028</c:v>
                </c:pt>
                <c:pt idx="5">
                  <c:v>-9.0000000000000036</c:v>
                </c:pt>
                <c:pt idx="6">
                  <c:v>-8.8000000000000043</c:v>
                </c:pt>
                <c:pt idx="7">
                  <c:v>-8.600000000000005</c:v>
                </c:pt>
                <c:pt idx="8">
                  <c:v>-8.4000000000000057</c:v>
                </c:pt>
                <c:pt idx="9">
                  <c:v>-8.2000000000000064</c:v>
                </c:pt>
                <c:pt idx="10">
                  <c:v>-8.0000000000000071</c:v>
                </c:pt>
                <c:pt idx="11">
                  <c:v>-7.8000000000000069</c:v>
                </c:pt>
                <c:pt idx="12">
                  <c:v>-7.6000000000000068</c:v>
                </c:pt>
                <c:pt idx="13">
                  <c:v>-7.4000000000000066</c:v>
                </c:pt>
                <c:pt idx="14">
                  <c:v>-7.2000000000000064</c:v>
                </c:pt>
                <c:pt idx="15">
                  <c:v>-7.0000000000000062</c:v>
                </c:pt>
                <c:pt idx="16">
                  <c:v>-6.800000000000006</c:v>
                </c:pt>
                <c:pt idx="17">
                  <c:v>-6.6000000000000059</c:v>
                </c:pt>
                <c:pt idx="18">
                  <c:v>-6.4000000000000057</c:v>
                </c:pt>
                <c:pt idx="19">
                  <c:v>-6.2000000000000055</c:v>
                </c:pt>
                <c:pt idx="20">
                  <c:v>-6.0000000000000053</c:v>
                </c:pt>
                <c:pt idx="21">
                  <c:v>-5.8000000000000052</c:v>
                </c:pt>
                <c:pt idx="22">
                  <c:v>-5.600000000000005</c:v>
                </c:pt>
                <c:pt idx="23">
                  <c:v>-5.4000000000000048</c:v>
                </c:pt>
                <c:pt idx="24">
                  <c:v>-5.2000000000000046</c:v>
                </c:pt>
                <c:pt idx="25">
                  <c:v>-5.0000000000000044</c:v>
                </c:pt>
                <c:pt idx="26">
                  <c:v>-4.8000000000000043</c:v>
                </c:pt>
                <c:pt idx="27">
                  <c:v>-4.6000000000000041</c:v>
                </c:pt>
                <c:pt idx="28">
                  <c:v>-4.4000000000000039</c:v>
                </c:pt>
                <c:pt idx="29">
                  <c:v>-4.2000000000000037</c:v>
                </c:pt>
                <c:pt idx="30">
                  <c:v>-4.0000000000000036</c:v>
                </c:pt>
                <c:pt idx="31">
                  <c:v>-3.8000000000000034</c:v>
                </c:pt>
                <c:pt idx="32">
                  <c:v>-3.6000000000000032</c:v>
                </c:pt>
                <c:pt idx="33">
                  <c:v>-3.400000000000003</c:v>
                </c:pt>
                <c:pt idx="34">
                  <c:v>-3.2000000000000028</c:v>
                </c:pt>
                <c:pt idx="35">
                  <c:v>-3.0000000000000027</c:v>
                </c:pt>
                <c:pt idx="36">
                  <c:v>-2.8000000000000025</c:v>
                </c:pt>
                <c:pt idx="37">
                  <c:v>-2.6000000000000023</c:v>
                </c:pt>
                <c:pt idx="38">
                  <c:v>-2.4000000000000021</c:v>
                </c:pt>
                <c:pt idx="39">
                  <c:v>-2.200000000000002</c:v>
                </c:pt>
                <c:pt idx="40">
                  <c:v>-2.0000000000000018</c:v>
                </c:pt>
                <c:pt idx="41">
                  <c:v>-1.8000000000000018</c:v>
                </c:pt>
                <c:pt idx="42">
                  <c:v>-1.6000000000000019</c:v>
                </c:pt>
                <c:pt idx="43">
                  <c:v>-1.4000000000000019</c:v>
                </c:pt>
                <c:pt idx="44">
                  <c:v>-1.200000000000002</c:v>
                </c:pt>
                <c:pt idx="45">
                  <c:v>-1.000000000000002</c:v>
                </c:pt>
                <c:pt idx="46">
                  <c:v>-0.80000000000000204</c:v>
                </c:pt>
                <c:pt idx="47">
                  <c:v>-0.60000000000000209</c:v>
                </c:pt>
                <c:pt idx="48">
                  <c:v>-0.40000000000000208</c:v>
                </c:pt>
                <c:pt idx="49">
                  <c:v>-0.20000000000000207</c:v>
                </c:pt>
                <c:pt idx="50">
                  <c:v>-2.0539125955565396E-15</c:v>
                </c:pt>
                <c:pt idx="51">
                  <c:v>0.19999999999999796</c:v>
                </c:pt>
                <c:pt idx="52">
                  <c:v>0.39999999999999797</c:v>
                </c:pt>
                <c:pt idx="53">
                  <c:v>0.59999999999999798</c:v>
                </c:pt>
                <c:pt idx="54">
                  <c:v>0.79999999999999805</c:v>
                </c:pt>
                <c:pt idx="55">
                  <c:v>0.999999999999998</c:v>
                </c:pt>
                <c:pt idx="56">
                  <c:v>1.199999999999998</c:v>
                </c:pt>
                <c:pt idx="57">
                  <c:v>1.3999999999999979</c:v>
                </c:pt>
                <c:pt idx="58">
                  <c:v>1.5999999999999979</c:v>
                </c:pt>
                <c:pt idx="59">
                  <c:v>1.7999999999999978</c:v>
                </c:pt>
                <c:pt idx="60">
                  <c:v>1.9999999999999978</c:v>
                </c:pt>
                <c:pt idx="61">
                  <c:v>2.199999999999998</c:v>
                </c:pt>
                <c:pt idx="62">
                  <c:v>2.3999999999999981</c:v>
                </c:pt>
                <c:pt idx="63">
                  <c:v>2.5999999999999983</c:v>
                </c:pt>
                <c:pt idx="64">
                  <c:v>2.7999999999999985</c:v>
                </c:pt>
                <c:pt idx="65">
                  <c:v>2.9999999999999987</c:v>
                </c:pt>
                <c:pt idx="66">
                  <c:v>3.1999999999999988</c:v>
                </c:pt>
                <c:pt idx="67">
                  <c:v>3.399999999999999</c:v>
                </c:pt>
                <c:pt idx="68">
                  <c:v>3.5999999999999992</c:v>
                </c:pt>
                <c:pt idx="69">
                  <c:v>3.7999999999999994</c:v>
                </c:pt>
                <c:pt idx="70">
                  <c:v>3.9999999999999996</c:v>
                </c:pt>
                <c:pt idx="71">
                  <c:v>4.1999999999999993</c:v>
                </c:pt>
                <c:pt idx="72">
                  <c:v>4.3999999999999995</c:v>
                </c:pt>
                <c:pt idx="73">
                  <c:v>4.5999999999999996</c:v>
                </c:pt>
                <c:pt idx="74">
                  <c:v>4.8</c:v>
                </c:pt>
                <c:pt idx="75">
                  <c:v>5</c:v>
                </c:pt>
                <c:pt idx="76">
                  <c:v>5.2</c:v>
                </c:pt>
                <c:pt idx="77">
                  <c:v>5.4</c:v>
                </c:pt>
                <c:pt idx="78">
                  <c:v>5.6000000000000005</c:v>
                </c:pt>
                <c:pt idx="79">
                  <c:v>5.8000000000000007</c:v>
                </c:pt>
                <c:pt idx="80">
                  <c:v>6.0000000000000009</c:v>
                </c:pt>
                <c:pt idx="81">
                  <c:v>6.2000000000000011</c:v>
                </c:pt>
                <c:pt idx="82">
                  <c:v>6.4000000000000012</c:v>
                </c:pt>
                <c:pt idx="83">
                  <c:v>6.6000000000000014</c:v>
                </c:pt>
                <c:pt idx="84">
                  <c:v>6.8000000000000016</c:v>
                </c:pt>
                <c:pt idx="85">
                  <c:v>7.0000000000000018</c:v>
                </c:pt>
                <c:pt idx="86">
                  <c:v>7.200000000000002</c:v>
                </c:pt>
                <c:pt idx="87">
                  <c:v>7.4000000000000021</c:v>
                </c:pt>
                <c:pt idx="88">
                  <c:v>7.6000000000000023</c:v>
                </c:pt>
                <c:pt idx="89">
                  <c:v>7.8000000000000025</c:v>
                </c:pt>
                <c:pt idx="90">
                  <c:v>8.0000000000000018</c:v>
                </c:pt>
                <c:pt idx="91">
                  <c:v>8.2000000000000011</c:v>
                </c:pt>
                <c:pt idx="92">
                  <c:v>8.4</c:v>
                </c:pt>
                <c:pt idx="93">
                  <c:v>8.6</c:v>
                </c:pt>
                <c:pt idx="94">
                  <c:v>8.7999999999999989</c:v>
                </c:pt>
                <c:pt idx="95">
                  <c:v>8.9999999999999982</c:v>
                </c:pt>
                <c:pt idx="96">
                  <c:v>9.1999999999999975</c:v>
                </c:pt>
                <c:pt idx="97">
                  <c:v>9.3999999999999968</c:v>
                </c:pt>
                <c:pt idx="98">
                  <c:v>9.5999999999999961</c:v>
                </c:pt>
                <c:pt idx="99">
                  <c:v>9.7999999999999954</c:v>
                </c:pt>
                <c:pt idx="100">
                  <c:v>9.9999999999999947</c:v>
                </c:pt>
              </c:numCache>
            </c:numRef>
          </c:xVal>
          <c:yVal>
            <c:numRef>
              <c:f>'Fn mathematiques'!$T$24:$T$124</c:f>
              <c:numCache>
                <c:formatCode>0.000</c:formatCode>
                <c:ptCount val="101"/>
                <c:pt idx="0">
                  <c:v>50</c:v>
                </c:pt>
                <c:pt idx="1">
                  <c:v>49.2</c:v>
                </c:pt>
                <c:pt idx="2">
                  <c:v>48.400000000000006</c:v>
                </c:pt>
                <c:pt idx="3">
                  <c:v>47.600000000000009</c:v>
                </c:pt>
                <c:pt idx="4">
                  <c:v>46.800000000000011</c:v>
                </c:pt>
                <c:pt idx="5">
                  <c:v>46.000000000000014</c:v>
                </c:pt>
                <c:pt idx="6">
                  <c:v>45.200000000000017</c:v>
                </c:pt>
                <c:pt idx="7">
                  <c:v>44.40000000000002</c:v>
                </c:pt>
                <c:pt idx="8">
                  <c:v>43.600000000000023</c:v>
                </c:pt>
                <c:pt idx="9">
                  <c:v>42.800000000000026</c:v>
                </c:pt>
                <c:pt idx="10">
                  <c:v>42.000000000000028</c:v>
                </c:pt>
                <c:pt idx="11">
                  <c:v>41.200000000000031</c:v>
                </c:pt>
                <c:pt idx="12">
                  <c:v>40.400000000000027</c:v>
                </c:pt>
                <c:pt idx="13">
                  <c:v>39.600000000000023</c:v>
                </c:pt>
                <c:pt idx="14">
                  <c:v>38.800000000000026</c:v>
                </c:pt>
                <c:pt idx="15">
                  <c:v>38.000000000000028</c:v>
                </c:pt>
                <c:pt idx="16">
                  <c:v>37.200000000000024</c:v>
                </c:pt>
                <c:pt idx="17">
                  <c:v>36.40000000000002</c:v>
                </c:pt>
                <c:pt idx="18">
                  <c:v>35.600000000000023</c:v>
                </c:pt>
                <c:pt idx="19">
                  <c:v>34.800000000000026</c:v>
                </c:pt>
                <c:pt idx="20">
                  <c:v>34.000000000000021</c:v>
                </c:pt>
                <c:pt idx="21">
                  <c:v>33.200000000000017</c:v>
                </c:pt>
                <c:pt idx="22">
                  <c:v>32.40000000000002</c:v>
                </c:pt>
                <c:pt idx="23">
                  <c:v>31.600000000000019</c:v>
                </c:pt>
                <c:pt idx="24">
                  <c:v>30.800000000000018</c:v>
                </c:pt>
                <c:pt idx="25">
                  <c:v>30.000000000000018</c:v>
                </c:pt>
                <c:pt idx="26">
                  <c:v>29.200000000000017</c:v>
                </c:pt>
                <c:pt idx="27">
                  <c:v>28.400000000000016</c:v>
                </c:pt>
                <c:pt idx="28">
                  <c:v>27.600000000000016</c:v>
                </c:pt>
                <c:pt idx="29">
                  <c:v>26.800000000000015</c:v>
                </c:pt>
                <c:pt idx="30">
                  <c:v>26.000000000000014</c:v>
                </c:pt>
                <c:pt idx="31">
                  <c:v>25.200000000000014</c:v>
                </c:pt>
                <c:pt idx="32">
                  <c:v>24.400000000000013</c:v>
                </c:pt>
                <c:pt idx="33">
                  <c:v>23.600000000000012</c:v>
                </c:pt>
                <c:pt idx="34">
                  <c:v>22.800000000000011</c:v>
                </c:pt>
                <c:pt idx="35">
                  <c:v>22.000000000000011</c:v>
                </c:pt>
                <c:pt idx="36">
                  <c:v>21.20000000000001</c:v>
                </c:pt>
                <c:pt idx="37">
                  <c:v>20.400000000000009</c:v>
                </c:pt>
                <c:pt idx="38">
                  <c:v>19.600000000000009</c:v>
                </c:pt>
                <c:pt idx="39">
                  <c:v>18.800000000000008</c:v>
                </c:pt>
                <c:pt idx="40">
                  <c:v>18.000000000000007</c:v>
                </c:pt>
                <c:pt idx="41">
                  <c:v>17.200000000000006</c:v>
                </c:pt>
                <c:pt idx="42">
                  <c:v>16.400000000000006</c:v>
                </c:pt>
                <c:pt idx="43">
                  <c:v>15.600000000000009</c:v>
                </c:pt>
                <c:pt idx="44">
                  <c:v>14.800000000000008</c:v>
                </c:pt>
                <c:pt idx="45">
                  <c:v>14.000000000000007</c:v>
                </c:pt>
                <c:pt idx="46">
                  <c:v>13.200000000000008</c:v>
                </c:pt>
                <c:pt idx="47">
                  <c:v>12.400000000000009</c:v>
                </c:pt>
                <c:pt idx="48">
                  <c:v>11.600000000000009</c:v>
                </c:pt>
                <c:pt idx="49">
                  <c:v>10.800000000000008</c:v>
                </c:pt>
                <c:pt idx="50">
                  <c:v>10.000000000000009</c:v>
                </c:pt>
                <c:pt idx="51">
                  <c:v>9.2000000000000082</c:v>
                </c:pt>
                <c:pt idx="52">
                  <c:v>8.4000000000000075</c:v>
                </c:pt>
                <c:pt idx="53">
                  <c:v>7.6000000000000085</c:v>
                </c:pt>
                <c:pt idx="54">
                  <c:v>6.8000000000000078</c:v>
                </c:pt>
                <c:pt idx="55">
                  <c:v>6.000000000000008</c:v>
                </c:pt>
                <c:pt idx="56">
                  <c:v>5.2000000000000082</c:v>
                </c:pt>
                <c:pt idx="57">
                  <c:v>4.4000000000000083</c:v>
                </c:pt>
                <c:pt idx="58">
                  <c:v>3.6000000000000085</c:v>
                </c:pt>
                <c:pt idx="59">
                  <c:v>2.8000000000000087</c:v>
                </c:pt>
                <c:pt idx="60">
                  <c:v>2.0000000000000089</c:v>
                </c:pt>
                <c:pt idx="61">
                  <c:v>1.2000000000000082</c:v>
                </c:pt>
                <c:pt idx="62">
                  <c:v>0.40000000000000746</c:v>
                </c:pt>
                <c:pt idx="63">
                  <c:v>-0.39999999999999325</c:v>
                </c:pt>
                <c:pt idx="64">
                  <c:v>-1.199999999999994</c:v>
                </c:pt>
                <c:pt idx="65">
                  <c:v>-1.9999999999999947</c:v>
                </c:pt>
                <c:pt idx="66">
                  <c:v>-2.7999999999999954</c:v>
                </c:pt>
                <c:pt idx="67">
                  <c:v>-3.5999999999999961</c:v>
                </c:pt>
                <c:pt idx="68">
                  <c:v>-4.3999999999999968</c:v>
                </c:pt>
                <c:pt idx="69">
                  <c:v>-5.1999999999999975</c:v>
                </c:pt>
                <c:pt idx="70">
                  <c:v>-5.9999999999999982</c:v>
                </c:pt>
                <c:pt idx="71">
                  <c:v>-6.7999999999999972</c:v>
                </c:pt>
                <c:pt idx="72">
                  <c:v>-7.5999999999999979</c:v>
                </c:pt>
                <c:pt idx="73">
                  <c:v>-8.3999999999999986</c:v>
                </c:pt>
                <c:pt idx="74">
                  <c:v>-9.1999999999999993</c:v>
                </c:pt>
                <c:pt idx="75">
                  <c:v>-10</c:v>
                </c:pt>
                <c:pt idx="76">
                  <c:v>-10.8</c:v>
                </c:pt>
                <c:pt idx="77">
                  <c:v>-11.600000000000001</c:v>
                </c:pt>
                <c:pt idx="78">
                  <c:v>-12.400000000000002</c:v>
                </c:pt>
                <c:pt idx="79">
                  <c:v>-13.200000000000003</c:v>
                </c:pt>
                <c:pt idx="80">
                  <c:v>-14.000000000000004</c:v>
                </c:pt>
                <c:pt idx="81">
                  <c:v>-14.800000000000004</c:v>
                </c:pt>
                <c:pt idx="82">
                  <c:v>-15.600000000000005</c:v>
                </c:pt>
                <c:pt idx="83">
                  <c:v>-16.400000000000006</c:v>
                </c:pt>
                <c:pt idx="84">
                  <c:v>-17.200000000000006</c:v>
                </c:pt>
                <c:pt idx="85">
                  <c:v>-18.000000000000007</c:v>
                </c:pt>
                <c:pt idx="86">
                  <c:v>-18.800000000000008</c:v>
                </c:pt>
                <c:pt idx="87">
                  <c:v>-19.600000000000009</c:v>
                </c:pt>
                <c:pt idx="88">
                  <c:v>-20.400000000000009</c:v>
                </c:pt>
                <c:pt idx="89">
                  <c:v>-21.20000000000001</c:v>
                </c:pt>
                <c:pt idx="90">
                  <c:v>-22.000000000000007</c:v>
                </c:pt>
                <c:pt idx="91">
                  <c:v>-22.800000000000004</c:v>
                </c:pt>
                <c:pt idx="92">
                  <c:v>-23.6</c:v>
                </c:pt>
                <c:pt idx="93">
                  <c:v>-24.4</c:v>
                </c:pt>
                <c:pt idx="94">
                  <c:v>-25.199999999999996</c:v>
                </c:pt>
                <c:pt idx="95">
                  <c:v>-25.999999999999993</c:v>
                </c:pt>
                <c:pt idx="96">
                  <c:v>-26.79999999999999</c:v>
                </c:pt>
                <c:pt idx="97">
                  <c:v>-27.599999999999987</c:v>
                </c:pt>
                <c:pt idx="98">
                  <c:v>-28.399999999999984</c:v>
                </c:pt>
                <c:pt idx="99">
                  <c:v>-29.199999999999982</c:v>
                </c:pt>
                <c:pt idx="100">
                  <c:v>-29.999999999999979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BE2-492C-9BE6-6607EC752E72}"/>
            </c:ext>
          </c:extLst>
        </c:ser>
        <c:ser>
          <c:idx val="2"/>
          <c:order val="2"/>
          <c:tx>
            <c:strRef>
              <c:f>'Fn mathematiques'!$V$23</c:f>
              <c:strCache>
                <c:ptCount val="1"/>
                <c:pt idx="0">
                  <c:v>Pol. deg. 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'Fn mathematiques'!$P$24:$P$124</c:f>
              <c:numCache>
                <c:formatCode>0.000</c:formatCode>
                <c:ptCount val="101"/>
                <c:pt idx="0">
                  <c:v>-10</c:v>
                </c:pt>
                <c:pt idx="1">
                  <c:v>-9.8000000000000007</c:v>
                </c:pt>
                <c:pt idx="2">
                  <c:v>-9.6000000000000014</c:v>
                </c:pt>
                <c:pt idx="3">
                  <c:v>-9.4000000000000021</c:v>
                </c:pt>
                <c:pt idx="4">
                  <c:v>-9.2000000000000028</c:v>
                </c:pt>
                <c:pt idx="5">
                  <c:v>-9.0000000000000036</c:v>
                </c:pt>
                <c:pt idx="6">
                  <c:v>-8.8000000000000043</c:v>
                </c:pt>
                <c:pt idx="7">
                  <c:v>-8.600000000000005</c:v>
                </c:pt>
                <c:pt idx="8">
                  <c:v>-8.4000000000000057</c:v>
                </c:pt>
                <c:pt idx="9">
                  <c:v>-8.2000000000000064</c:v>
                </c:pt>
                <c:pt idx="10">
                  <c:v>-8.0000000000000071</c:v>
                </c:pt>
                <c:pt idx="11">
                  <c:v>-7.8000000000000069</c:v>
                </c:pt>
                <c:pt idx="12">
                  <c:v>-7.6000000000000068</c:v>
                </c:pt>
                <c:pt idx="13">
                  <c:v>-7.4000000000000066</c:v>
                </c:pt>
                <c:pt idx="14">
                  <c:v>-7.2000000000000064</c:v>
                </c:pt>
                <c:pt idx="15">
                  <c:v>-7.0000000000000062</c:v>
                </c:pt>
                <c:pt idx="16">
                  <c:v>-6.800000000000006</c:v>
                </c:pt>
                <c:pt idx="17">
                  <c:v>-6.6000000000000059</c:v>
                </c:pt>
                <c:pt idx="18">
                  <c:v>-6.4000000000000057</c:v>
                </c:pt>
                <c:pt idx="19">
                  <c:v>-6.2000000000000055</c:v>
                </c:pt>
                <c:pt idx="20">
                  <c:v>-6.0000000000000053</c:v>
                </c:pt>
                <c:pt idx="21">
                  <c:v>-5.8000000000000052</c:v>
                </c:pt>
                <c:pt idx="22">
                  <c:v>-5.600000000000005</c:v>
                </c:pt>
                <c:pt idx="23">
                  <c:v>-5.4000000000000048</c:v>
                </c:pt>
                <c:pt idx="24">
                  <c:v>-5.2000000000000046</c:v>
                </c:pt>
                <c:pt idx="25">
                  <c:v>-5.0000000000000044</c:v>
                </c:pt>
                <c:pt idx="26">
                  <c:v>-4.8000000000000043</c:v>
                </c:pt>
                <c:pt idx="27">
                  <c:v>-4.6000000000000041</c:v>
                </c:pt>
                <c:pt idx="28">
                  <c:v>-4.4000000000000039</c:v>
                </c:pt>
                <c:pt idx="29">
                  <c:v>-4.2000000000000037</c:v>
                </c:pt>
                <c:pt idx="30">
                  <c:v>-4.0000000000000036</c:v>
                </c:pt>
                <c:pt idx="31">
                  <c:v>-3.8000000000000034</c:v>
                </c:pt>
                <c:pt idx="32">
                  <c:v>-3.6000000000000032</c:v>
                </c:pt>
                <c:pt idx="33">
                  <c:v>-3.400000000000003</c:v>
                </c:pt>
                <c:pt idx="34">
                  <c:v>-3.2000000000000028</c:v>
                </c:pt>
                <c:pt idx="35">
                  <c:v>-3.0000000000000027</c:v>
                </c:pt>
                <c:pt idx="36">
                  <c:v>-2.8000000000000025</c:v>
                </c:pt>
                <c:pt idx="37">
                  <c:v>-2.6000000000000023</c:v>
                </c:pt>
                <c:pt idx="38">
                  <c:v>-2.4000000000000021</c:v>
                </c:pt>
                <c:pt idx="39">
                  <c:v>-2.200000000000002</c:v>
                </c:pt>
                <c:pt idx="40">
                  <c:v>-2.0000000000000018</c:v>
                </c:pt>
                <c:pt idx="41">
                  <c:v>-1.8000000000000018</c:v>
                </c:pt>
                <c:pt idx="42">
                  <c:v>-1.6000000000000019</c:v>
                </c:pt>
                <c:pt idx="43">
                  <c:v>-1.4000000000000019</c:v>
                </c:pt>
                <c:pt idx="44">
                  <c:v>-1.200000000000002</c:v>
                </c:pt>
                <c:pt idx="45">
                  <c:v>-1.000000000000002</c:v>
                </c:pt>
                <c:pt idx="46">
                  <c:v>-0.80000000000000204</c:v>
                </c:pt>
                <c:pt idx="47">
                  <c:v>-0.60000000000000209</c:v>
                </c:pt>
                <c:pt idx="48">
                  <c:v>-0.40000000000000208</c:v>
                </c:pt>
                <c:pt idx="49">
                  <c:v>-0.20000000000000207</c:v>
                </c:pt>
                <c:pt idx="50">
                  <c:v>-2.0539125955565396E-15</c:v>
                </c:pt>
                <c:pt idx="51">
                  <c:v>0.19999999999999796</c:v>
                </c:pt>
                <c:pt idx="52">
                  <c:v>0.39999999999999797</c:v>
                </c:pt>
                <c:pt idx="53">
                  <c:v>0.59999999999999798</c:v>
                </c:pt>
                <c:pt idx="54">
                  <c:v>0.79999999999999805</c:v>
                </c:pt>
                <c:pt idx="55">
                  <c:v>0.999999999999998</c:v>
                </c:pt>
                <c:pt idx="56">
                  <c:v>1.199999999999998</c:v>
                </c:pt>
                <c:pt idx="57">
                  <c:v>1.3999999999999979</c:v>
                </c:pt>
                <c:pt idx="58">
                  <c:v>1.5999999999999979</c:v>
                </c:pt>
                <c:pt idx="59">
                  <c:v>1.7999999999999978</c:v>
                </c:pt>
                <c:pt idx="60">
                  <c:v>1.9999999999999978</c:v>
                </c:pt>
                <c:pt idx="61">
                  <c:v>2.199999999999998</c:v>
                </c:pt>
                <c:pt idx="62">
                  <c:v>2.3999999999999981</c:v>
                </c:pt>
                <c:pt idx="63">
                  <c:v>2.5999999999999983</c:v>
                </c:pt>
                <c:pt idx="64">
                  <c:v>2.7999999999999985</c:v>
                </c:pt>
                <c:pt idx="65">
                  <c:v>2.9999999999999987</c:v>
                </c:pt>
                <c:pt idx="66">
                  <c:v>3.1999999999999988</c:v>
                </c:pt>
                <c:pt idx="67">
                  <c:v>3.399999999999999</c:v>
                </c:pt>
                <c:pt idx="68">
                  <c:v>3.5999999999999992</c:v>
                </c:pt>
                <c:pt idx="69">
                  <c:v>3.7999999999999994</c:v>
                </c:pt>
                <c:pt idx="70">
                  <c:v>3.9999999999999996</c:v>
                </c:pt>
                <c:pt idx="71">
                  <c:v>4.1999999999999993</c:v>
                </c:pt>
                <c:pt idx="72">
                  <c:v>4.3999999999999995</c:v>
                </c:pt>
                <c:pt idx="73">
                  <c:v>4.5999999999999996</c:v>
                </c:pt>
                <c:pt idx="74">
                  <c:v>4.8</c:v>
                </c:pt>
                <c:pt idx="75">
                  <c:v>5</c:v>
                </c:pt>
                <c:pt idx="76">
                  <c:v>5.2</c:v>
                </c:pt>
                <c:pt idx="77">
                  <c:v>5.4</c:v>
                </c:pt>
                <c:pt idx="78">
                  <c:v>5.6000000000000005</c:v>
                </c:pt>
                <c:pt idx="79">
                  <c:v>5.8000000000000007</c:v>
                </c:pt>
                <c:pt idx="80">
                  <c:v>6.0000000000000009</c:v>
                </c:pt>
                <c:pt idx="81">
                  <c:v>6.2000000000000011</c:v>
                </c:pt>
                <c:pt idx="82">
                  <c:v>6.4000000000000012</c:v>
                </c:pt>
                <c:pt idx="83">
                  <c:v>6.6000000000000014</c:v>
                </c:pt>
                <c:pt idx="84">
                  <c:v>6.8000000000000016</c:v>
                </c:pt>
                <c:pt idx="85">
                  <c:v>7.0000000000000018</c:v>
                </c:pt>
                <c:pt idx="86">
                  <c:v>7.200000000000002</c:v>
                </c:pt>
                <c:pt idx="87">
                  <c:v>7.4000000000000021</c:v>
                </c:pt>
                <c:pt idx="88">
                  <c:v>7.6000000000000023</c:v>
                </c:pt>
                <c:pt idx="89">
                  <c:v>7.8000000000000025</c:v>
                </c:pt>
                <c:pt idx="90">
                  <c:v>8.0000000000000018</c:v>
                </c:pt>
                <c:pt idx="91">
                  <c:v>8.2000000000000011</c:v>
                </c:pt>
                <c:pt idx="92">
                  <c:v>8.4</c:v>
                </c:pt>
                <c:pt idx="93">
                  <c:v>8.6</c:v>
                </c:pt>
                <c:pt idx="94">
                  <c:v>8.7999999999999989</c:v>
                </c:pt>
                <c:pt idx="95">
                  <c:v>8.9999999999999982</c:v>
                </c:pt>
                <c:pt idx="96">
                  <c:v>9.1999999999999975</c:v>
                </c:pt>
                <c:pt idx="97">
                  <c:v>9.3999999999999968</c:v>
                </c:pt>
                <c:pt idx="98">
                  <c:v>9.5999999999999961</c:v>
                </c:pt>
                <c:pt idx="99">
                  <c:v>9.7999999999999954</c:v>
                </c:pt>
                <c:pt idx="100">
                  <c:v>9.9999999999999947</c:v>
                </c:pt>
              </c:numCache>
            </c:numRef>
          </c:xVal>
          <c:yVal>
            <c:numRef>
              <c:f>'Fn mathematiques'!$V$24:$V$124</c:f>
              <c:numCache>
                <c:formatCode>0.000</c:formatCode>
                <c:ptCount val="101"/>
                <c:pt idx="0">
                  <c:v>-5</c:v>
                </c:pt>
                <c:pt idx="1">
                  <c:v>-6.3799999999999919</c:v>
                </c:pt>
                <c:pt idx="2">
                  <c:v>-7.7199999999999918</c:v>
                </c:pt>
                <c:pt idx="3">
                  <c:v>-9.0199999999999854</c:v>
                </c:pt>
                <c:pt idx="4">
                  <c:v>-10.27999999999998</c:v>
                </c:pt>
                <c:pt idx="5">
                  <c:v>-11.499999999999982</c:v>
                </c:pt>
                <c:pt idx="6">
                  <c:v>-12.679999999999978</c:v>
                </c:pt>
                <c:pt idx="7">
                  <c:v>-13.819999999999975</c:v>
                </c:pt>
                <c:pt idx="8">
                  <c:v>-14.919999999999966</c:v>
                </c:pt>
                <c:pt idx="9">
                  <c:v>-15.979999999999965</c:v>
                </c:pt>
                <c:pt idx="10">
                  <c:v>-16.999999999999964</c:v>
                </c:pt>
                <c:pt idx="11">
                  <c:v>-17.979999999999965</c:v>
                </c:pt>
                <c:pt idx="12">
                  <c:v>-18.919999999999966</c:v>
                </c:pt>
                <c:pt idx="13">
                  <c:v>-19.819999999999972</c:v>
                </c:pt>
                <c:pt idx="14">
                  <c:v>-20.679999999999975</c:v>
                </c:pt>
                <c:pt idx="15">
                  <c:v>-21.499999999999975</c:v>
                </c:pt>
                <c:pt idx="16">
                  <c:v>-22.27999999999998</c:v>
                </c:pt>
                <c:pt idx="17">
                  <c:v>-23.019999999999978</c:v>
                </c:pt>
                <c:pt idx="18">
                  <c:v>-23.719999999999981</c:v>
                </c:pt>
                <c:pt idx="19">
                  <c:v>-24.379999999999981</c:v>
                </c:pt>
                <c:pt idx="20">
                  <c:v>-24.999999999999982</c:v>
                </c:pt>
                <c:pt idx="21">
                  <c:v>-25.579999999999988</c:v>
                </c:pt>
                <c:pt idx="22">
                  <c:v>-26.119999999999987</c:v>
                </c:pt>
                <c:pt idx="23">
                  <c:v>-26.619999999999987</c:v>
                </c:pt>
                <c:pt idx="24">
                  <c:v>-27.079999999999991</c:v>
                </c:pt>
                <c:pt idx="25">
                  <c:v>-27.499999999999993</c:v>
                </c:pt>
                <c:pt idx="26">
                  <c:v>-27.879999999999992</c:v>
                </c:pt>
                <c:pt idx="27">
                  <c:v>-28.219999999999992</c:v>
                </c:pt>
                <c:pt idx="28">
                  <c:v>-28.519999999999996</c:v>
                </c:pt>
                <c:pt idx="29">
                  <c:v>-28.779999999999994</c:v>
                </c:pt>
                <c:pt idx="30">
                  <c:v>-28.999999999999996</c:v>
                </c:pt>
                <c:pt idx="31">
                  <c:v>-29.179999999999996</c:v>
                </c:pt>
                <c:pt idx="32">
                  <c:v>-29.32</c:v>
                </c:pt>
                <c:pt idx="33">
                  <c:v>-29.42</c:v>
                </c:pt>
                <c:pt idx="34">
                  <c:v>-29.48</c:v>
                </c:pt>
                <c:pt idx="35">
                  <c:v>-29.5</c:v>
                </c:pt>
                <c:pt idx="36">
                  <c:v>-29.48</c:v>
                </c:pt>
                <c:pt idx="37">
                  <c:v>-29.42</c:v>
                </c:pt>
                <c:pt idx="38">
                  <c:v>-29.32</c:v>
                </c:pt>
                <c:pt idx="39">
                  <c:v>-29.18</c:v>
                </c:pt>
                <c:pt idx="40">
                  <c:v>-29</c:v>
                </c:pt>
                <c:pt idx="41">
                  <c:v>-28.78</c:v>
                </c:pt>
                <c:pt idx="42">
                  <c:v>-28.520000000000003</c:v>
                </c:pt>
                <c:pt idx="43">
                  <c:v>-28.220000000000002</c:v>
                </c:pt>
                <c:pt idx="44">
                  <c:v>-27.880000000000003</c:v>
                </c:pt>
                <c:pt idx="45">
                  <c:v>-27.500000000000004</c:v>
                </c:pt>
                <c:pt idx="46">
                  <c:v>-27.080000000000005</c:v>
                </c:pt>
                <c:pt idx="47">
                  <c:v>-26.620000000000005</c:v>
                </c:pt>
                <c:pt idx="48">
                  <c:v>-26.120000000000005</c:v>
                </c:pt>
                <c:pt idx="49">
                  <c:v>-25.580000000000005</c:v>
                </c:pt>
                <c:pt idx="50">
                  <c:v>-25.000000000000007</c:v>
                </c:pt>
                <c:pt idx="51">
                  <c:v>-24.380000000000006</c:v>
                </c:pt>
                <c:pt idx="52">
                  <c:v>-23.720000000000006</c:v>
                </c:pt>
                <c:pt idx="53">
                  <c:v>-23.020000000000007</c:v>
                </c:pt>
                <c:pt idx="54">
                  <c:v>-22.280000000000008</c:v>
                </c:pt>
                <c:pt idx="55">
                  <c:v>-21.500000000000007</c:v>
                </c:pt>
                <c:pt idx="56">
                  <c:v>-20.680000000000007</c:v>
                </c:pt>
                <c:pt idx="57">
                  <c:v>-19.820000000000007</c:v>
                </c:pt>
                <c:pt idx="58">
                  <c:v>-18.920000000000009</c:v>
                </c:pt>
                <c:pt idx="59">
                  <c:v>-17.980000000000011</c:v>
                </c:pt>
                <c:pt idx="60">
                  <c:v>-17.000000000000011</c:v>
                </c:pt>
                <c:pt idx="61">
                  <c:v>-15.980000000000011</c:v>
                </c:pt>
                <c:pt idx="62">
                  <c:v>-14.920000000000011</c:v>
                </c:pt>
                <c:pt idx="63">
                  <c:v>-13.820000000000009</c:v>
                </c:pt>
                <c:pt idx="64">
                  <c:v>-12.680000000000009</c:v>
                </c:pt>
                <c:pt idx="65">
                  <c:v>-11.500000000000007</c:v>
                </c:pt>
                <c:pt idx="66">
                  <c:v>-10.280000000000008</c:v>
                </c:pt>
                <c:pt idx="67">
                  <c:v>-9.0200000000000067</c:v>
                </c:pt>
                <c:pt idx="68">
                  <c:v>-7.720000000000006</c:v>
                </c:pt>
                <c:pt idx="69">
                  <c:v>-6.3800000000000026</c:v>
                </c:pt>
                <c:pt idx="70">
                  <c:v>-5.0000000000000036</c:v>
                </c:pt>
                <c:pt idx="71">
                  <c:v>-3.5800000000000054</c:v>
                </c:pt>
                <c:pt idx="72">
                  <c:v>-2.1200000000000045</c:v>
                </c:pt>
                <c:pt idx="73">
                  <c:v>-0.62000000000000455</c:v>
                </c:pt>
                <c:pt idx="74">
                  <c:v>0.91999999999999815</c:v>
                </c:pt>
                <c:pt idx="75">
                  <c:v>2.5</c:v>
                </c:pt>
                <c:pt idx="76">
                  <c:v>4.1200000000000045</c:v>
                </c:pt>
                <c:pt idx="77">
                  <c:v>5.7800000000000047</c:v>
                </c:pt>
                <c:pt idx="78">
                  <c:v>7.480000000000004</c:v>
                </c:pt>
                <c:pt idx="79">
                  <c:v>9.220000000000006</c:v>
                </c:pt>
                <c:pt idx="80">
                  <c:v>11.000000000000014</c:v>
                </c:pt>
                <c:pt idx="81">
                  <c:v>12.820000000000007</c:v>
                </c:pt>
                <c:pt idx="82">
                  <c:v>14.680000000000007</c:v>
                </c:pt>
                <c:pt idx="83">
                  <c:v>16.580000000000013</c:v>
                </c:pt>
                <c:pt idx="84">
                  <c:v>18.520000000000017</c:v>
                </c:pt>
                <c:pt idx="85">
                  <c:v>20.500000000000021</c:v>
                </c:pt>
                <c:pt idx="86">
                  <c:v>22.520000000000017</c:v>
                </c:pt>
                <c:pt idx="87">
                  <c:v>24.580000000000027</c:v>
                </c:pt>
                <c:pt idx="88">
                  <c:v>26.680000000000021</c:v>
                </c:pt>
                <c:pt idx="89">
                  <c:v>28.820000000000022</c:v>
                </c:pt>
                <c:pt idx="90">
                  <c:v>31.000000000000021</c:v>
                </c:pt>
                <c:pt idx="91">
                  <c:v>33.220000000000013</c:v>
                </c:pt>
                <c:pt idx="92">
                  <c:v>35.480000000000004</c:v>
                </c:pt>
                <c:pt idx="93">
                  <c:v>37.779999999999994</c:v>
                </c:pt>
                <c:pt idx="94">
                  <c:v>40.11999999999999</c:v>
                </c:pt>
                <c:pt idx="95">
                  <c:v>42.499999999999972</c:v>
                </c:pt>
                <c:pt idx="96">
                  <c:v>44.919999999999973</c:v>
                </c:pt>
                <c:pt idx="97">
                  <c:v>47.379999999999967</c:v>
                </c:pt>
                <c:pt idx="98">
                  <c:v>49.879999999999953</c:v>
                </c:pt>
                <c:pt idx="99">
                  <c:v>52.419999999999931</c:v>
                </c:pt>
                <c:pt idx="100">
                  <c:v>54.999999999999929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BE2-492C-9BE6-6607EC752E72}"/>
            </c:ext>
          </c:extLst>
        </c:ser>
        <c:ser>
          <c:idx val="3"/>
          <c:order val="3"/>
          <c:tx>
            <c:strRef>
              <c:f>'Fn mathematiques'!$X$23</c:f>
              <c:strCache>
                <c:ptCount val="1"/>
                <c:pt idx="0">
                  <c:v>Pol. Deg. 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'Fn mathematiques'!$P$24:$P$124</c:f>
              <c:numCache>
                <c:formatCode>0.000</c:formatCode>
                <c:ptCount val="101"/>
                <c:pt idx="0">
                  <c:v>-10</c:v>
                </c:pt>
                <c:pt idx="1">
                  <c:v>-9.8000000000000007</c:v>
                </c:pt>
                <c:pt idx="2">
                  <c:v>-9.6000000000000014</c:v>
                </c:pt>
                <c:pt idx="3">
                  <c:v>-9.4000000000000021</c:v>
                </c:pt>
                <c:pt idx="4">
                  <c:v>-9.2000000000000028</c:v>
                </c:pt>
                <c:pt idx="5">
                  <c:v>-9.0000000000000036</c:v>
                </c:pt>
                <c:pt idx="6">
                  <c:v>-8.8000000000000043</c:v>
                </c:pt>
                <c:pt idx="7">
                  <c:v>-8.600000000000005</c:v>
                </c:pt>
                <c:pt idx="8">
                  <c:v>-8.4000000000000057</c:v>
                </c:pt>
                <c:pt idx="9">
                  <c:v>-8.2000000000000064</c:v>
                </c:pt>
                <c:pt idx="10">
                  <c:v>-8.0000000000000071</c:v>
                </c:pt>
                <c:pt idx="11">
                  <c:v>-7.8000000000000069</c:v>
                </c:pt>
                <c:pt idx="12">
                  <c:v>-7.6000000000000068</c:v>
                </c:pt>
                <c:pt idx="13">
                  <c:v>-7.4000000000000066</c:v>
                </c:pt>
                <c:pt idx="14">
                  <c:v>-7.2000000000000064</c:v>
                </c:pt>
                <c:pt idx="15">
                  <c:v>-7.0000000000000062</c:v>
                </c:pt>
                <c:pt idx="16">
                  <c:v>-6.800000000000006</c:v>
                </c:pt>
                <c:pt idx="17">
                  <c:v>-6.6000000000000059</c:v>
                </c:pt>
                <c:pt idx="18">
                  <c:v>-6.4000000000000057</c:v>
                </c:pt>
                <c:pt idx="19">
                  <c:v>-6.2000000000000055</c:v>
                </c:pt>
                <c:pt idx="20">
                  <c:v>-6.0000000000000053</c:v>
                </c:pt>
                <c:pt idx="21">
                  <c:v>-5.8000000000000052</c:v>
                </c:pt>
                <c:pt idx="22">
                  <c:v>-5.600000000000005</c:v>
                </c:pt>
                <c:pt idx="23">
                  <c:v>-5.4000000000000048</c:v>
                </c:pt>
                <c:pt idx="24">
                  <c:v>-5.2000000000000046</c:v>
                </c:pt>
                <c:pt idx="25">
                  <c:v>-5.0000000000000044</c:v>
                </c:pt>
                <c:pt idx="26">
                  <c:v>-4.8000000000000043</c:v>
                </c:pt>
                <c:pt idx="27">
                  <c:v>-4.6000000000000041</c:v>
                </c:pt>
                <c:pt idx="28">
                  <c:v>-4.4000000000000039</c:v>
                </c:pt>
                <c:pt idx="29">
                  <c:v>-4.2000000000000037</c:v>
                </c:pt>
                <c:pt idx="30">
                  <c:v>-4.0000000000000036</c:v>
                </c:pt>
                <c:pt idx="31">
                  <c:v>-3.8000000000000034</c:v>
                </c:pt>
                <c:pt idx="32">
                  <c:v>-3.6000000000000032</c:v>
                </c:pt>
                <c:pt idx="33">
                  <c:v>-3.400000000000003</c:v>
                </c:pt>
                <c:pt idx="34">
                  <c:v>-3.2000000000000028</c:v>
                </c:pt>
                <c:pt idx="35">
                  <c:v>-3.0000000000000027</c:v>
                </c:pt>
                <c:pt idx="36">
                  <c:v>-2.8000000000000025</c:v>
                </c:pt>
                <c:pt idx="37">
                  <c:v>-2.6000000000000023</c:v>
                </c:pt>
                <c:pt idx="38">
                  <c:v>-2.4000000000000021</c:v>
                </c:pt>
                <c:pt idx="39">
                  <c:v>-2.200000000000002</c:v>
                </c:pt>
                <c:pt idx="40">
                  <c:v>-2.0000000000000018</c:v>
                </c:pt>
                <c:pt idx="41">
                  <c:v>-1.8000000000000018</c:v>
                </c:pt>
                <c:pt idx="42">
                  <c:v>-1.6000000000000019</c:v>
                </c:pt>
                <c:pt idx="43">
                  <c:v>-1.4000000000000019</c:v>
                </c:pt>
                <c:pt idx="44">
                  <c:v>-1.200000000000002</c:v>
                </c:pt>
                <c:pt idx="45">
                  <c:v>-1.000000000000002</c:v>
                </c:pt>
                <c:pt idx="46">
                  <c:v>-0.80000000000000204</c:v>
                </c:pt>
                <c:pt idx="47">
                  <c:v>-0.60000000000000209</c:v>
                </c:pt>
                <c:pt idx="48">
                  <c:v>-0.40000000000000208</c:v>
                </c:pt>
                <c:pt idx="49">
                  <c:v>-0.20000000000000207</c:v>
                </c:pt>
                <c:pt idx="50">
                  <c:v>-2.0539125955565396E-15</c:v>
                </c:pt>
                <c:pt idx="51">
                  <c:v>0.19999999999999796</c:v>
                </c:pt>
                <c:pt idx="52">
                  <c:v>0.39999999999999797</c:v>
                </c:pt>
                <c:pt idx="53">
                  <c:v>0.59999999999999798</c:v>
                </c:pt>
                <c:pt idx="54">
                  <c:v>0.79999999999999805</c:v>
                </c:pt>
                <c:pt idx="55">
                  <c:v>0.999999999999998</c:v>
                </c:pt>
                <c:pt idx="56">
                  <c:v>1.199999999999998</c:v>
                </c:pt>
                <c:pt idx="57">
                  <c:v>1.3999999999999979</c:v>
                </c:pt>
                <c:pt idx="58">
                  <c:v>1.5999999999999979</c:v>
                </c:pt>
                <c:pt idx="59">
                  <c:v>1.7999999999999978</c:v>
                </c:pt>
                <c:pt idx="60">
                  <c:v>1.9999999999999978</c:v>
                </c:pt>
                <c:pt idx="61">
                  <c:v>2.199999999999998</c:v>
                </c:pt>
                <c:pt idx="62">
                  <c:v>2.3999999999999981</c:v>
                </c:pt>
                <c:pt idx="63">
                  <c:v>2.5999999999999983</c:v>
                </c:pt>
                <c:pt idx="64">
                  <c:v>2.7999999999999985</c:v>
                </c:pt>
                <c:pt idx="65">
                  <c:v>2.9999999999999987</c:v>
                </c:pt>
                <c:pt idx="66">
                  <c:v>3.1999999999999988</c:v>
                </c:pt>
                <c:pt idx="67">
                  <c:v>3.399999999999999</c:v>
                </c:pt>
                <c:pt idx="68">
                  <c:v>3.5999999999999992</c:v>
                </c:pt>
                <c:pt idx="69">
                  <c:v>3.7999999999999994</c:v>
                </c:pt>
                <c:pt idx="70">
                  <c:v>3.9999999999999996</c:v>
                </c:pt>
                <c:pt idx="71">
                  <c:v>4.1999999999999993</c:v>
                </c:pt>
                <c:pt idx="72">
                  <c:v>4.3999999999999995</c:v>
                </c:pt>
                <c:pt idx="73">
                  <c:v>4.5999999999999996</c:v>
                </c:pt>
                <c:pt idx="74">
                  <c:v>4.8</c:v>
                </c:pt>
                <c:pt idx="75">
                  <c:v>5</c:v>
                </c:pt>
                <c:pt idx="76">
                  <c:v>5.2</c:v>
                </c:pt>
                <c:pt idx="77">
                  <c:v>5.4</c:v>
                </c:pt>
                <c:pt idx="78">
                  <c:v>5.6000000000000005</c:v>
                </c:pt>
                <c:pt idx="79">
                  <c:v>5.8000000000000007</c:v>
                </c:pt>
                <c:pt idx="80">
                  <c:v>6.0000000000000009</c:v>
                </c:pt>
                <c:pt idx="81">
                  <c:v>6.2000000000000011</c:v>
                </c:pt>
                <c:pt idx="82">
                  <c:v>6.4000000000000012</c:v>
                </c:pt>
                <c:pt idx="83">
                  <c:v>6.6000000000000014</c:v>
                </c:pt>
                <c:pt idx="84">
                  <c:v>6.8000000000000016</c:v>
                </c:pt>
                <c:pt idx="85">
                  <c:v>7.0000000000000018</c:v>
                </c:pt>
                <c:pt idx="86">
                  <c:v>7.200000000000002</c:v>
                </c:pt>
                <c:pt idx="87">
                  <c:v>7.4000000000000021</c:v>
                </c:pt>
                <c:pt idx="88">
                  <c:v>7.6000000000000023</c:v>
                </c:pt>
                <c:pt idx="89">
                  <c:v>7.8000000000000025</c:v>
                </c:pt>
                <c:pt idx="90">
                  <c:v>8.0000000000000018</c:v>
                </c:pt>
                <c:pt idx="91">
                  <c:v>8.2000000000000011</c:v>
                </c:pt>
                <c:pt idx="92">
                  <c:v>8.4</c:v>
                </c:pt>
                <c:pt idx="93">
                  <c:v>8.6</c:v>
                </c:pt>
                <c:pt idx="94">
                  <c:v>8.7999999999999989</c:v>
                </c:pt>
                <c:pt idx="95">
                  <c:v>8.9999999999999982</c:v>
                </c:pt>
                <c:pt idx="96">
                  <c:v>9.1999999999999975</c:v>
                </c:pt>
                <c:pt idx="97">
                  <c:v>9.3999999999999968</c:v>
                </c:pt>
                <c:pt idx="98">
                  <c:v>9.5999999999999961</c:v>
                </c:pt>
                <c:pt idx="99">
                  <c:v>9.7999999999999954</c:v>
                </c:pt>
                <c:pt idx="100">
                  <c:v>9.9999999999999947</c:v>
                </c:pt>
              </c:numCache>
            </c:numRef>
          </c:xVal>
          <c:yVal>
            <c:numRef>
              <c:f>'Fn mathematiques'!$X$24:$X$124</c:f>
              <c:numCache>
                <c:formatCode>0.000</c:formatCode>
                <c:ptCount val="101"/>
                <c:pt idx="0">
                  <c:v>-20</c:v>
                </c:pt>
                <c:pt idx="1">
                  <c:v>-17.179400000000005</c:v>
                </c:pt>
                <c:pt idx="2">
                  <c:v>-14.515200000000014</c:v>
                </c:pt>
                <c:pt idx="3">
                  <c:v>-12.00380000000003</c:v>
                </c:pt>
                <c:pt idx="4">
                  <c:v>-9.6416000000000395</c:v>
                </c:pt>
                <c:pt idx="5">
                  <c:v>-7.4250000000000362</c:v>
                </c:pt>
                <c:pt idx="6">
                  <c:v>-5.3504000000000325</c:v>
                </c:pt>
                <c:pt idx="7">
                  <c:v>-3.4142000000000436</c:v>
                </c:pt>
                <c:pt idx="8">
                  <c:v>-1.6128000000000462</c:v>
                </c:pt>
                <c:pt idx="9">
                  <c:v>5.739999999995149E-2</c:v>
                </c:pt>
                <c:pt idx="10">
                  <c:v>1.5999999999999517</c:v>
                </c:pt>
                <c:pt idx="11">
                  <c:v>3.0185999999999567</c:v>
                </c:pt>
                <c:pt idx="12">
                  <c:v>4.316799999999958</c:v>
                </c:pt>
                <c:pt idx="13">
                  <c:v>5.4981999999999651</c:v>
                </c:pt>
                <c:pt idx="14">
                  <c:v>6.5663999999999696</c:v>
                </c:pt>
                <c:pt idx="15">
                  <c:v>7.5249999999999702</c:v>
                </c:pt>
                <c:pt idx="16">
                  <c:v>8.3775999999999797</c:v>
                </c:pt>
                <c:pt idx="17">
                  <c:v>9.127799999999981</c:v>
                </c:pt>
                <c:pt idx="18">
                  <c:v>9.7791999999999835</c:v>
                </c:pt>
                <c:pt idx="19">
                  <c:v>10.335399999999986</c:v>
                </c:pt>
                <c:pt idx="20">
                  <c:v>10.799999999999988</c:v>
                </c:pt>
                <c:pt idx="21">
                  <c:v>11.176599999999993</c:v>
                </c:pt>
                <c:pt idx="22">
                  <c:v>11.468799999999995</c:v>
                </c:pt>
                <c:pt idx="23">
                  <c:v>11.680199999999996</c:v>
                </c:pt>
                <c:pt idx="24">
                  <c:v>11.814399999999999</c:v>
                </c:pt>
                <c:pt idx="25">
                  <c:v>11.875</c:v>
                </c:pt>
                <c:pt idx="26">
                  <c:v>11.865600000000001</c:v>
                </c:pt>
                <c:pt idx="27">
                  <c:v>11.789800000000001</c:v>
                </c:pt>
                <c:pt idx="28">
                  <c:v>11.651200000000003</c:v>
                </c:pt>
                <c:pt idx="29">
                  <c:v>11.453400000000006</c:v>
                </c:pt>
                <c:pt idx="30">
                  <c:v>11.200000000000006</c:v>
                </c:pt>
                <c:pt idx="31">
                  <c:v>10.894600000000004</c:v>
                </c:pt>
                <c:pt idx="32">
                  <c:v>10.540800000000006</c:v>
                </c:pt>
                <c:pt idx="33">
                  <c:v>10.142200000000008</c:v>
                </c:pt>
                <c:pt idx="34">
                  <c:v>9.7024000000000061</c:v>
                </c:pt>
                <c:pt idx="35">
                  <c:v>9.225000000000005</c:v>
                </c:pt>
                <c:pt idx="36">
                  <c:v>8.7136000000000067</c:v>
                </c:pt>
                <c:pt idx="37">
                  <c:v>8.1718000000000064</c:v>
                </c:pt>
                <c:pt idx="38">
                  <c:v>7.6032000000000064</c:v>
                </c:pt>
                <c:pt idx="39">
                  <c:v>7.0114000000000063</c:v>
                </c:pt>
                <c:pt idx="40">
                  <c:v>6.4000000000000057</c:v>
                </c:pt>
                <c:pt idx="41">
                  <c:v>5.7726000000000059</c:v>
                </c:pt>
                <c:pt idx="42">
                  <c:v>5.1328000000000067</c:v>
                </c:pt>
                <c:pt idx="43">
                  <c:v>4.4842000000000057</c:v>
                </c:pt>
                <c:pt idx="44">
                  <c:v>3.8304000000000062</c:v>
                </c:pt>
                <c:pt idx="45">
                  <c:v>3.1750000000000069</c:v>
                </c:pt>
                <c:pt idx="46">
                  <c:v>2.5216000000000065</c:v>
                </c:pt>
                <c:pt idx="47">
                  <c:v>1.8738000000000068</c:v>
                </c:pt>
                <c:pt idx="48">
                  <c:v>1.2352000000000065</c:v>
                </c:pt>
                <c:pt idx="49">
                  <c:v>0.60940000000000638</c:v>
                </c:pt>
                <c:pt idx="50">
                  <c:v>6.1617377866696196E-15</c:v>
                </c:pt>
                <c:pt idx="51">
                  <c:v>-0.58939999999999415</c:v>
                </c:pt>
                <c:pt idx="52">
                  <c:v>-1.1551999999999945</c:v>
                </c:pt>
                <c:pt idx="53">
                  <c:v>-1.6937999999999949</c:v>
                </c:pt>
                <c:pt idx="54">
                  <c:v>-2.2015999999999951</c:v>
                </c:pt>
                <c:pt idx="55">
                  <c:v>-2.6749999999999954</c:v>
                </c:pt>
                <c:pt idx="56">
                  <c:v>-3.1103999999999958</c:v>
                </c:pt>
                <c:pt idx="57">
                  <c:v>-3.5041999999999964</c:v>
                </c:pt>
                <c:pt idx="58">
                  <c:v>-3.8527999999999967</c:v>
                </c:pt>
                <c:pt idx="59">
                  <c:v>-4.152599999999997</c:v>
                </c:pt>
                <c:pt idx="60">
                  <c:v>-4.3999999999999968</c:v>
                </c:pt>
                <c:pt idx="61">
                  <c:v>-4.5913999999999984</c:v>
                </c:pt>
                <c:pt idx="62">
                  <c:v>-4.7231999999999985</c:v>
                </c:pt>
                <c:pt idx="63">
                  <c:v>-4.7918000000000003</c:v>
                </c:pt>
                <c:pt idx="64">
                  <c:v>-4.7935999999999996</c:v>
                </c:pt>
                <c:pt idx="65">
                  <c:v>-4.7250000000000005</c:v>
                </c:pt>
                <c:pt idx="66">
                  <c:v>-4.5824000000000007</c:v>
                </c:pt>
                <c:pt idx="67">
                  <c:v>-4.3622000000000014</c:v>
                </c:pt>
                <c:pt idx="68">
                  <c:v>-4.0608000000000004</c:v>
                </c:pt>
                <c:pt idx="69">
                  <c:v>-3.6746000000000016</c:v>
                </c:pt>
                <c:pt idx="70">
                  <c:v>-3.2000000000000011</c:v>
                </c:pt>
                <c:pt idx="71">
                  <c:v>-2.6334000000000017</c:v>
                </c:pt>
                <c:pt idx="72">
                  <c:v>-1.9712000000000032</c:v>
                </c:pt>
                <c:pt idx="73">
                  <c:v>-1.2098000000000031</c:v>
                </c:pt>
                <c:pt idx="74">
                  <c:v>-0.34559999999999924</c:v>
                </c:pt>
                <c:pt idx="75">
                  <c:v>0.625</c:v>
                </c:pt>
                <c:pt idx="76">
                  <c:v>1.7056000000000004</c:v>
                </c:pt>
                <c:pt idx="77">
                  <c:v>2.899799999999999</c:v>
                </c:pt>
                <c:pt idx="78">
                  <c:v>4.2112000000000016</c:v>
                </c:pt>
                <c:pt idx="79">
                  <c:v>5.6434000000000033</c:v>
                </c:pt>
                <c:pt idx="80">
                  <c:v>7.2000000000000064</c:v>
                </c:pt>
                <c:pt idx="81">
                  <c:v>8.8846000000000096</c:v>
                </c:pt>
                <c:pt idx="82">
                  <c:v>10.700800000000008</c:v>
                </c:pt>
                <c:pt idx="83">
                  <c:v>12.652200000000015</c:v>
                </c:pt>
                <c:pt idx="84">
                  <c:v>14.742400000000018</c:v>
                </c:pt>
                <c:pt idx="85">
                  <c:v>16.975000000000016</c:v>
                </c:pt>
                <c:pt idx="86">
                  <c:v>19.353600000000018</c:v>
                </c:pt>
                <c:pt idx="87">
                  <c:v>21.88180000000003</c:v>
                </c:pt>
                <c:pt idx="88">
                  <c:v>24.563200000000027</c:v>
                </c:pt>
                <c:pt idx="89">
                  <c:v>27.401400000000038</c:v>
                </c:pt>
                <c:pt idx="90">
                  <c:v>30.400000000000027</c:v>
                </c:pt>
                <c:pt idx="91">
                  <c:v>33.562600000000025</c:v>
                </c:pt>
                <c:pt idx="92">
                  <c:v>36.892800000000001</c:v>
                </c:pt>
                <c:pt idx="93">
                  <c:v>40.394199999999998</c:v>
                </c:pt>
                <c:pt idx="94">
                  <c:v>44.070399999999971</c:v>
                </c:pt>
                <c:pt idx="95">
                  <c:v>47.924999999999962</c:v>
                </c:pt>
                <c:pt idx="96">
                  <c:v>51.961599999999947</c:v>
                </c:pt>
                <c:pt idx="97">
                  <c:v>56.183799999999934</c:v>
                </c:pt>
                <c:pt idx="98">
                  <c:v>60.595199999999913</c:v>
                </c:pt>
                <c:pt idx="99">
                  <c:v>65.199399999999883</c:v>
                </c:pt>
                <c:pt idx="100">
                  <c:v>69.999999999999858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BE2-492C-9BE6-6607EC752E72}"/>
            </c:ext>
          </c:extLst>
        </c:ser>
        <c:ser>
          <c:idx val="4"/>
          <c:order val="4"/>
          <c:tx>
            <c:strRef>
              <c:f>'Fn mathematiques'!$Z$23</c:f>
              <c:strCache>
                <c:ptCount val="1"/>
                <c:pt idx="0">
                  <c:v>Exp.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'Fn mathematiques'!$P$24:$P$124</c:f>
              <c:numCache>
                <c:formatCode>0.000</c:formatCode>
                <c:ptCount val="101"/>
                <c:pt idx="0">
                  <c:v>-10</c:v>
                </c:pt>
                <c:pt idx="1">
                  <c:v>-9.8000000000000007</c:v>
                </c:pt>
                <c:pt idx="2">
                  <c:v>-9.6000000000000014</c:v>
                </c:pt>
                <c:pt idx="3">
                  <c:v>-9.4000000000000021</c:v>
                </c:pt>
                <c:pt idx="4">
                  <c:v>-9.2000000000000028</c:v>
                </c:pt>
                <c:pt idx="5">
                  <c:v>-9.0000000000000036</c:v>
                </c:pt>
                <c:pt idx="6">
                  <c:v>-8.8000000000000043</c:v>
                </c:pt>
                <c:pt idx="7">
                  <c:v>-8.600000000000005</c:v>
                </c:pt>
                <c:pt idx="8">
                  <c:v>-8.4000000000000057</c:v>
                </c:pt>
                <c:pt idx="9">
                  <c:v>-8.2000000000000064</c:v>
                </c:pt>
                <c:pt idx="10">
                  <c:v>-8.0000000000000071</c:v>
                </c:pt>
                <c:pt idx="11">
                  <c:v>-7.8000000000000069</c:v>
                </c:pt>
                <c:pt idx="12">
                  <c:v>-7.6000000000000068</c:v>
                </c:pt>
                <c:pt idx="13">
                  <c:v>-7.4000000000000066</c:v>
                </c:pt>
                <c:pt idx="14">
                  <c:v>-7.2000000000000064</c:v>
                </c:pt>
                <c:pt idx="15">
                  <c:v>-7.0000000000000062</c:v>
                </c:pt>
                <c:pt idx="16">
                  <c:v>-6.800000000000006</c:v>
                </c:pt>
                <c:pt idx="17">
                  <c:v>-6.6000000000000059</c:v>
                </c:pt>
                <c:pt idx="18">
                  <c:v>-6.4000000000000057</c:v>
                </c:pt>
                <c:pt idx="19">
                  <c:v>-6.2000000000000055</c:v>
                </c:pt>
                <c:pt idx="20">
                  <c:v>-6.0000000000000053</c:v>
                </c:pt>
                <c:pt idx="21">
                  <c:v>-5.8000000000000052</c:v>
                </c:pt>
                <c:pt idx="22">
                  <c:v>-5.600000000000005</c:v>
                </c:pt>
                <c:pt idx="23">
                  <c:v>-5.4000000000000048</c:v>
                </c:pt>
                <c:pt idx="24">
                  <c:v>-5.2000000000000046</c:v>
                </c:pt>
                <c:pt idx="25">
                  <c:v>-5.0000000000000044</c:v>
                </c:pt>
                <c:pt idx="26">
                  <c:v>-4.8000000000000043</c:v>
                </c:pt>
                <c:pt idx="27">
                  <c:v>-4.6000000000000041</c:v>
                </c:pt>
                <c:pt idx="28">
                  <c:v>-4.4000000000000039</c:v>
                </c:pt>
                <c:pt idx="29">
                  <c:v>-4.2000000000000037</c:v>
                </c:pt>
                <c:pt idx="30">
                  <c:v>-4.0000000000000036</c:v>
                </c:pt>
                <c:pt idx="31">
                  <c:v>-3.8000000000000034</c:v>
                </c:pt>
                <c:pt idx="32">
                  <c:v>-3.6000000000000032</c:v>
                </c:pt>
                <c:pt idx="33">
                  <c:v>-3.400000000000003</c:v>
                </c:pt>
                <c:pt idx="34">
                  <c:v>-3.2000000000000028</c:v>
                </c:pt>
                <c:pt idx="35">
                  <c:v>-3.0000000000000027</c:v>
                </c:pt>
                <c:pt idx="36">
                  <c:v>-2.8000000000000025</c:v>
                </c:pt>
                <c:pt idx="37">
                  <c:v>-2.6000000000000023</c:v>
                </c:pt>
                <c:pt idx="38">
                  <c:v>-2.4000000000000021</c:v>
                </c:pt>
                <c:pt idx="39">
                  <c:v>-2.200000000000002</c:v>
                </c:pt>
                <c:pt idx="40">
                  <c:v>-2.0000000000000018</c:v>
                </c:pt>
                <c:pt idx="41">
                  <c:v>-1.8000000000000018</c:v>
                </c:pt>
                <c:pt idx="42">
                  <c:v>-1.6000000000000019</c:v>
                </c:pt>
                <c:pt idx="43">
                  <c:v>-1.4000000000000019</c:v>
                </c:pt>
                <c:pt idx="44">
                  <c:v>-1.200000000000002</c:v>
                </c:pt>
                <c:pt idx="45">
                  <c:v>-1.000000000000002</c:v>
                </c:pt>
                <c:pt idx="46">
                  <c:v>-0.80000000000000204</c:v>
                </c:pt>
                <c:pt idx="47">
                  <c:v>-0.60000000000000209</c:v>
                </c:pt>
                <c:pt idx="48">
                  <c:v>-0.40000000000000208</c:v>
                </c:pt>
                <c:pt idx="49">
                  <c:v>-0.20000000000000207</c:v>
                </c:pt>
                <c:pt idx="50">
                  <c:v>-2.0539125955565396E-15</c:v>
                </c:pt>
                <c:pt idx="51">
                  <c:v>0.19999999999999796</c:v>
                </c:pt>
                <c:pt idx="52">
                  <c:v>0.39999999999999797</c:v>
                </c:pt>
                <c:pt idx="53">
                  <c:v>0.59999999999999798</c:v>
                </c:pt>
                <c:pt idx="54">
                  <c:v>0.79999999999999805</c:v>
                </c:pt>
                <c:pt idx="55">
                  <c:v>0.999999999999998</c:v>
                </c:pt>
                <c:pt idx="56">
                  <c:v>1.199999999999998</c:v>
                </c:pt>
                <c:pt idx="57">
                  <c:v>1.3999999999999979</c:v>
                </c:pt>
                <c:pt idx="58">
                  <c:v>1.5999999999999979</c:v>
                </c:pt>
                <c:pt idx="59">
                  <c:v>1.7999999999999978</c:v>
                </c:pt>
                <c:pt idx="60">
                  <c:v>1.9999999999999978</c:v>
                </c:pt>
                <c:pt idx="61">
                  <c:v>2.199999999999998</c:v>
                </c:pt>
                <c:pt idx="62">
                  <c:v>2.3999999999999981</c:v>
                </c:pt>
                <c:pt idx="63">
                  <c:v>2.5999999999999983</c:v>
                </c:pt>
                <c:pt idx="64">
                  <c:v>2.7999999999999985</c:v>
                </c:pt>
                <c:pt idx="65">
                  <c:v>2.9999999999999987</c:v>
                </c:pt>
                <c:pt idx="66">
                  <c:v>3.1999999999999988</c:v>
                </c:pt>
                <c:pt idx="67">
                  <c:v>3.399999999999999</c:v>
                </c:pt>
                <c:pt idx="68">
                  <c:v>3.5999999999999992</c:v>
                </c:pt>
                <c:pt idx="69">
                  <c:v>3.7999999999999994</c:v>
                </c:pt>
                <c:pt idx="70">
                  <c:v>3.9999999999999996</c:v>
                </c:pt>
                <c:pt idx="71">
                  <c:v>4.1999999999999993</c:v>
                </c:pt>
                <c:pt idx="72">
                  <c:v>4.3999999999999995</c:v>
                </c:pt>
                <c:pt idx="73">
                  <c:v>4.5999999999999996</c:v>
                </c:pt>
                <c:pt idx="74">
                  <c:v>4.8</c:v>
                </c:pt>
                <c:pt idx="75">
                  <c:v>5</c:v>
                </c:pt>
                <c:pt idx="76">
                  <c:v>5.2</c:v>
                </c:pt>
                <c:pt idx="77">
                  <c:v>5.4</c:v>
                </c:pt>
                <c:pt idx="78">
                  <c:v>5.6000000000000005</c:v>
                </c:pt>
                <c:pt idx="79">
                  <c:v>5.8000000000000007</c:v>
                </c:pt>
                <c:pt idx="80">
                  <c:v>6.0000000000000009</c:v>
                </c:pt>
                <c:pt idx="81">
                  <c:v>6.2000000000000011</c:v>
                </c:pt>
                <c:pt idx="82">
                  <c:v>6.4000000000000012</c:v>
                </c:pt>
                <c:pt idx="83">
                  <c:v>6.6000000000000014</c:v>
                </c:pt>
                <c:pt idx="84">
                  <c:v>6.8000000000000016</c:v>
                </c:pt>
                <c:pt idx="85">
                  <c:v>7.0000000000000018</c:v>
                </c:pt>
                <c:pt idx="86">
                  <c:v>7.200000000000002</c:v>
                </c:pt>
                <c:pt idx="87">
                  <c:v>7.4000000000000021</c:v>
                </c:pt>
                <c:pt idx="88">
                  <c:v>7.6000000000000023</c:v>
                </c:pt>
                <c:pt idx="89">
                  <c:v>7.8000000000000025</c:v>
                </c:pt>
                <c:pt idx="90">
                  <c:v>8.0000000000000018</c:v>
                </c:pt>
                <c:pt idx="91">
                  <c:v>8.2000000000000011</c:v>
                </c:pt>
                <c:pt idx="92">
                  <c:v>8.4</c:v>
                </c:pt>
                <c:pt idx="93">
                  <c:v>8.6</c:v>
                </c:pt>
                <c:pt idx="94">
                  <c:v>8.7999999999999989</c:v>
                </c:pt>
                <c:pt idx="95">
                  <c:v>8.9999999999999982</c:v>
                </c:pt>
                <c:pt idx="96">
                  <c:v>9.1999999999999975</c:v>
                </c:pt>
                <c:pt idx="97">
                  <c:v>9.3999999999999968</c:v>
                </c:pt>
                <c:pt idx="98">
                  <c:v>9.5999999999999961</c:v>
                </c:pt>
                <c:pt idx="99">
                  <c:v>9.7999999999999954</c:v>
                </c:pt>
                <c:pt idx="100">
                  <c:v>9.9999999999999947</c:v>
                </c:pt>
              </c:numCache>
            </c:numRef>
          </c:xVal>
          <c:yVal>
            <c:numRef>
              <c:f>'Fn mathematiques'!$Z$24:$Z$124</c:f>
              <c:numCache>
                <c:formatCode>0.000</c:formatCode>
                <c:ptCount val="101"/>
                <c:pt idx="0">
                  <c:v>-19.96875</c:v>
                </c:pt>
                <c:pt idx="1">
                  <c:v>-19.966507079295742</c:v>
                </c:pt>
                <c:pt idx="2">
                  <c:v>-19.964103176406343</c:v>
                </c:pt>
                <c:pt idx="3">
                  <c:v>-19.96152673708297</c:v>
                </c:pt>
                <c:pt idx="4">
                  <c:v>-19.958765377788346</c:v>
                </c:pt>
                <c:pt idx="5">
                  <c:v>-19.95580582617584</c:v>
                </c:pt>
                <c:pt idx="6">
                  <c:v>-19.952633857296551</c:v>
                </c:pt>
                <c:pt idx="7">
                  <c:v>-19.949234225227734</c:v>
                </c:pt>
                <c:pt idx="8">
                  <c:v>-19.945590589793991</c:v>
                </c:pt>
                <c:pt idx="9">
                  <c:v>-19.941685438028948</c:v>
                </c:pt>
                <c:pt idx="10">
                  <c:v>-19.9375</c:v>
                </c:pt>
                <c:pt idx="11">
                  <c:v>-19.933014158591483</c:v>
                </c:pt>
                <c:pt idx="12">
                  <c:v>-19.928206352812687</c:v>
                </c:pt>
                <c:pt idx="13">
                  <c:v>-19.923053474165943</c:v>
                </c:pt>
                <c:pt idx="14">
                  <c:v>-19.917530755576696</c:v>
                </c:pt>
                <c:pt idx="15">
                  <c:v>-19.911611652351681</c:v>
                </c:pt>
                <c:pt idx="16">
                  <c:v>-19.905267714593101</c:v>
                </c:pt>
                <c:pt idx="17">
                  <c:v>-19.898468450455471</c:v>
                </c:pt>
                <c:pt idx="18">
                  <c:v>-19.891181179587985</c:v>
                </c:pt>
                <c:pt idx="19">
                  <c:v>-19.883370876057899</c:v>
                </c:pt>
                <c:pt idx="20">
                  <c:v>-19.875</c:v>
                </c:pt>
                <c:pt idx="21">
                  <c:v>-19.866028317182963</c:v>
                </c:pt>
                <c:pt idx="22">
                  <c:v>-19.85641270562537</c:v>
                </c:pt>
                <c:pt idx="23">
                  <c:v>-19.846106948331887</c:v>
                </c:pt>
                <c:pt idx="24">
                  <c:v>-19.835061511153388</c:v>
                </c:pt>
                <c:pt idx="25">
                  <c:v>-19.823223304703362</c:v>
                </c:pt>
                <c:pt idx="26">
                  <c:v>-19.810535429186199</c:v>
                </c:pt>
                <c:pt idx="27">
                  <c:v>-19.796936900910943</c:v>
                </c:pt>
                <c:pt idx="28">
                  <c:v>-19.78236235917597</c:v>
                </c:pt>
                <c:pt idx="29">
                  <c:v>-19.766741752115799</c:v>
                </c:pt>
                <c:pt idx="30">
                  <c:v>-19.75</c:v>
                </c:pt>
                <c:pt idx="31">
                  <c:v>-19.732056634365929</c:v>
                </c:pt>
                <c:pt idx="32">
                  <c:v>-19.712825411250741</c:v>
                </c:pt>
                <c:pt idx="33">
                  <c:v>-19.69221389666377</c:v>
                </c:pt>
                <c:pt idx="34">
                  <c:v>-19.670123022306775</c:v>
                </c:pt>
                <c:pt idx="35">
                  <c:v>-19.646446609406727</c:v>
                </c:pt>
                <c:pt idx="36">
                  <c:v>-19.621070858372402</c:v>
                </c:pt>
                <c:pt idx="37">
                  <c:v>-19.593873801821882</c:v>
                </c:pt>
                <c:pt idx="38">
                  <c:v>-19.56472471835194</c:v>
                </c:pt>
                <c:pt idx="39">
                  <c:v>-19.533483504231597</c:v>
                </c:pt>
                <c:pt idx="40">
                  <c:v>-19.5</c:v>
                </c:pt>
                <c:pt idx="41">
                  <c:v>-19.464113268731854</c:v>
                </c:pt>
                <c:pt idx="42">
                  <c:v>-19.425650822501481</c:v>
                </c:pt>
                <c:pt idx="43">
                  <c:v>-19.384427793327543</c:v>
                </c:pt>
                <c:pt idx="44">
                  <c:v>-19.340246044613554</c:v>
                </c:pt>
                <c:pt idx="45">
                  <c:v>-19.292893218813454</c:v>
                </c:pt>
                <c:pt idx="46">
                  <c:v>-19.242141716744801</c:v>
                </c:pt>
                <c:pt idx="47">
                  <c:v>-19.187747603643764</c:v>
                </c:pt>
                <c:pt idx="48">
                  <c:v>-19.129449436703876</c:v>
                </c:pt>
                <c:pt idx="49">
                  <c:v>-19.066967008463195</c:v>
                </c:pt>
                <c:pt idx="50">
                  <c:v>-19</c:v>
                </c:pt>
                <c:pt idx="51">
                  <c:v>-18.928226537463708</c:v>
                </c:pt>
                <c:pt idx="52">
                  <c:v>-18.851301645002966</c:v>
                </c:pt>
                <c:pt idx="53">
                  <c:v>-18.768855586655086</c:v>
                </c:pt>
                <c:pt idx="54">
                  <c:v>-18.680492089227108</c:v>
                </c:pt>
                <c:pt idx="55">
                  <c:v>-18.585786437626908</c:v>
                </c:pt>
                <c:pt idx="56">
                  <c:v>-18.484283433489605</c:v>
                </c:pt>
                <c:pt idx="57">
                  <c:v>-18.375495207287528</c:v>
                </c:pt>
                <c:pt idx="58">
                  <c:v>-18.258898873407752</c:v>
                </c:pt>
                <c:pt idx="59">
                  <c:v>-18.133934016926386</c:v>
                </c:pt>
                <c:pt idx="60">
                  <c:v>-18</c:v>
                </c:pt>
                <c:pt idx="61">
                  <c:v>-17.856453074927416</c:v>
                </c:pt>
                <c:pt idx="62">
                  <c:v>-17.702603290005932</c:v>
                </c:pt>
                <c:pt idx="63">
                  <c:v>-17.537711173310168</c:v>
                </c:pt>
                <c:pt idx="64">
                  <c:v>-17.360984178454213</c:v>
                </c:pt>
                <c:pt idx="65">
                  <c:v>-17.171572875253812</c:v>
                </c:pt>
                <c:pt idx="66">
                  <c:v>-16.968566866979206</c:v>
                </c:pt>
                <c:pt idx="67">
                  <c:v>-16.75099041457506</c:v>
                </c:pt>
                <c:pt idx="68">
                  <c:v>-16.517797746815504</c:v>
                </c:pt>
                <c:pt idx="69">
                  <c:v>-16.267868033852771</c:v>
                </c:pt>
                <c:pt idx="70">
                  <c:v>-16</c:v>
                </c:pt>
                <c:pt idx="71">
                  <c:v>-15.712906149854827</c:v>
                </c:pt>
                <c:pt idx="72">
                  <c:v>-15.40520658001186</c:v>
                </c:pt>
                <c:pt idx="73">
                  <c:v>-15.075422346620336</c:v>
                </c:pt>
                <c:pt idx="74">
                  <c:v>-14.721968356908423</c:v>
                </c:pt>
                <c:pt idx="75">
                  <c:v>-14.34314575050762</c:v>
                </c:pt>
                <c:pt idx="76">
                  <c:v>-13.937133733958408</c:v>
                </c:pt>
                <c:pt idx="77">
                  <c:v>-13.501980829150115</c:v>
                </c:pt>
                <c:pt idx="78">
                  <c:v>-13.035595493631007</c:v>
                </c:pt>
                <c:pt idx="79">
                  <c:v>-12.535736067705539</c:v>
                </c:pt>
                <c:pt idx="80">
                  <c:v>-11.999999999999998</c:v>
                </c:pt>
                <c:pt idx="81">
                  <c:v>-11.425812299709653</c:v>
                </c:pt>
                <c:pt idx="82">
                  <c:v>-10.810413160023717</c:v>
                </c:pt>
                <c:pt idx="83">
                  <c:v>-10.150844693240668</c:v>
                </c:pt>
                <c:pt idx="84">
                  <c:v>-9.4439367138168429</c:v>
                </c:pt>
                <c:pt idx="85">
                  <c:v>-8.6862915010152317</c:v>
                </c:pt>
                <c:pt idx="86">
                  <c:v>-7.8742674679168054</c:v>
                </c:pt>
                <c:pt idx="87">
                  <c:v>-7.0039616583002218</c:v>
                </c:pt>
                <c:pt idx="88">
                  <c:v>-6.0711909872620033</c:v>
                </c:pt>
                <c:pt idx="89">
                  <c:v>-5.071472135411069</c:v>
                </c:pt>
                <c:pt idx="90">
                  <c:v>-3.9999999999999929</c:v>
                </c:pt>
                <c:pt idx="91">
                  <c:v>-2.8516245994193028</c:v>
                </c:pt>
                <c:pt idx="92">
                  <c:v>-1.620826320047442</c:v>
                </c:pt>
                <c:pt idx="93">
                  <c:v>-0.30168938648133903</c:v>
                </c:pt>
                <c:pt idx="94">
                  <c:v>1.1121265723662965</c:v>
                </c:pt>
                <c:pt idx="95">
                  <c:v>2.627416997969501</c:v>
                </c:pt>
                <c:pt idx="96">
                  <c:v>4.2514650641663465</c:v>
                </c:pt>
                <c:pt idx="97">
                  <c:v>5.9920766833994996</c:v>
                </c:pt>
                <c:pt idx="98">
                  <c:v>7.8576180254759365</c:v>
                </c:pt>
                <c:pt idx="99">
                  <c:v>9.8570557291777838</c:v>
                </c:pt>
                <c:pt idx="100">
                  <c:v>11.999999999999943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BE2-492C-9BE6-6607EC752E72}"/>
            </c:ext>
          </c:extLst>
        </c:ser>
        <c:ser>
          <c:idx val="5"/>
          <c:order val="5"/>
          <c:tx>
            <c:strRef>
              <c:f>'Fn mathematiques'!$AB$23</c:f>
              <c:strCache>
                <c:ptCount val="1"/>
                <c:pt idx="0">
                  <c:v>Log.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'Fn mathematiques'!$P$24:$P$124</c:f>
              <c:numCache>
                <c:formatCode>0.000</c:formatCode>
                <c:ptCount val="101"/>
                <c:pt idx="0">
                  <c:v>-10</c:v>
                </c:pt>
                <c:pt idx="1">
                  <c:v>-9.8000000000000007</c:v>
                </c:pt>
                <c:pt idx="2">
                  <c:v>-9.6000000000000014</c:v>
                </c:pt>
                <c:pt idx="3">
                  <c:v>-9.4000000000000021</c:v>
                </c:pt>
                <c:pt idx="4">
                  <c:v>-9.2000000000000028</c:v>
                </c:pt>
                <c:pt idx="5">
                  <c:v>-9.0000000000000036</c:v>
                </c:pt>
                <c:pt idx="6">
                  <c:v>-8.8000000000000043</c:v>
                </c:pt>
                <c:pt idx="7">
                  <c:v>-8.600000000000005</c:v>
                </c:pt>
                <c:pt idx="8">
                  <c:v>-8.4000000000000057</c:v>
                </c:pt>
                <c:pt idx="9">
                  <c:v>-8.2000000000000064</c:v>
                </c:pt>
                <c:pt idx="10">
                  <c:v>-8.0000000000000071</c:v>
                </c:pt>
                <c:pt idx="11">
                  <c:v>-7.8000000000000069</c:v>
                </c:pt>
                <c:pt idx="12">
                  <c:v>-7.6000000000000068</c:v>
                </c:pt>
                <c:pt idx="13">
                  <c:v>-7.4000000000000066</c:v>
                </c:pt>
                <c:pt idx="14">
                  <c:v>-7.2000000000000064</c:v>
                </c:pt>
                <c:pt idx="15">
                  <c:v>-7.0000000000000062</c:v>
                </c:pt>
                <c:pt idx="16">
                  <c:v>-6.800000000000006</c:v>
                </c:pt>
                <c:pt idx="17">
                  <c:v>-6.6000000000000059</c:v>
                </c:pt>
                <c:pt idx="18">
                  <c:v>-6.4000000000000057</c:v>
                </c:pt>
                <c:pt idx="19">
                  <c:v>-6.2000000000000055</c:v>
                </c:pt>
                <c:pt idx="20">
                  <c:v>-6.0000000000000053</c:v>
                </c:pt>
                <c:pt idx="21">
                  <c:v>-5.8000000000000052</c:v>
                </c:pt>
                <c:pt idx="22">
                  <c:v>-5.600000000000005</c:v>
                </c:pt>
                <c:pt idx="23">
                  <c:v>-5.4000000000000048</c:v>
                </c:pt>
                <c:pt idx="24">
                  <c:v>-5.2000000000000046</c:v>
                </c:pt>
                <c:pt idx="25">
                  <c:v>-5.0000000000000044</c:v>
                </c:pt>
                <c:pt idx="26">
                  <c:v>-4.8000000000000043</c:v>
                </c:pt>
                <c:pt idx="27">
                  <c:v>-4.6000000000000041</c:v>
                </c:pt>
                <c:pt idx="28">
                  <c:v>-4.4000000000000039</c:v>
                </c:pt>
                <c:pt idx="29">
                  <c:v>-4.2000000000000037</c:v>
                </c:pt>
                <c:pt idx="30">
                  <c:v>-4.0000000000000036</c:v>
                </c:pt>
                <c:pt idx="31">
                  <c:v>-3.8000000000000034</c:v>
                </c:pt>
                <c:pt idx="32">
                  <c:v>-3.6000000000000032</c:v>
                </c:pt>
                <c:pt idx="33">
                  <c:v>-3.400000000000003</c:v>
                </c:pt>
                <c:pt idx="34">
                  <c:v>-3.2000000000000028</c:v>
                </c:pt>
                <c:pt idx="35">
                  <c:v>-3.0000000000000027</c:v>
                </c:pt>
                <c:pt idx="36">
                  <c:v>-2.8000000000000025</c:v>
                </c:pt>
                <c:pt idx="37">
                  <c:v>-2.6000000000000023</c:v>
                </c:pt>
                <c:pt idx="38">
                  <c:v>-2.4000000000000021</c:v>
                </c:pt>
                <c:pt idx="39">
                  <c:v>-2.200000000000002</c:v>
                </c:pt>
                <c:pt idx="40">
                  <c:v>-2.0000000000000018</c:v>
                </c:pt>
                <c:pt idx="41">
                  <c:v>-1.8000000000000018</c:v>
                </c:pt>
                <c:pt idx="42">
                  <c:v>-1.6000000000000019</c:v>
                </c:pt>
                <c:pt idx="43">
                  <c:v>-1.4000000000000019</c:v>
                </c:pt>
                <c:pt idx="44">
                  <c:v>-1.200000000000002</c:v>
                </c:pt>
                <c:pt idx="45">
                  <c:v>-1.000000000000002</c:v>
                </c:pt>
                <c:pt idx="46">
                  <c:v>-0.80000000000000204</c:v>
                </c:pt>
                <c:pt idx="47">
                  <c:v>-0.60000000000000209</c:v>
                </c:pt>
                <c:pt idx="48">
                  <c:v>-0.40000000000000208</c:v>
                </c:pt>
                <c:pt idx="49">
                  <c:v>-0.20000000000000207</c:v>
                </c:pt>
                <c:pt idx="50">
                  <c:v>-2.0539125955565396E-15</c:v>
                </c:pt>
                <c:pt idx="51">
                  <c:v>0.19999999999999796</c:v>
                </c:pt>
                <c:pt idx="52">
                  <c:v>0.39999999999999797</c:v>
                </c:pt>
                <c:pt idx="53">
                  <c:v>0.59999999999999798</c:v>
                </c:pt>
                <c:pt idx="54">
                  <c:v>0.79999999999999805</c:v>
                </c:pt>
                <c:pt idx="55">
                  <c:v>0.999999999999998</c:v>
                </c:pt>
                <c:pt idx="56">
                  <c:v>1.199999999999998</c:v>
                </c:pt>
                <c:pt idx="57">
                  <c:v>1.3999999999999979</c:v>
                </c:pt>
                <c:pt idx="58">
                  <c:v>1.5999999999999979</c:v>
                </c:pt>
                <c:pt idx="59">
                  <c:v>1.7999999999999978</c:v>
                </c:pt>
                <c:pt idx="60">
                  <c:v>1.9999999999999978</c:v>
                </c:pt>
                <c:pt idx="61">
                  <c:v>2.199999999999998</c:v>
                </c:pt>
                <c:pt idx="62">
                  <c:v>2.3999999999999981</c:v>
                </c:pt>
                <c:pt idx="63">
                  <c:v>2.5999999999999983</c:v>
                </c:pt>
                <c:pt idx="64">
                  <c:v>2.7999999999999985</c:v>
                </c:pt>
                <c:pt idx="65">
                  <c:v>2.9999999999999987</c:v>
                </c:pt>
                <c:pt idx="66">
                  <c:v>3.1999999999999988</c:v>
                </c:pt>
                <c:pt idx="67">
                  <c:v>3.399999999999999</c:v>
                </c:pt>
                <c:pt idx="68">
                  <c:v>3.5999999999999992</c:v>
                </c:pt>
                <c:pt idx="69">
                  <c:v>3.7999999999999994</c:v>
                </c:pt>
                <c:pt idx="70">
                  <c:v>3.9999999999999996</c:v>
                </c:pt>
                <c:pt idx="71">
                  <c:v>4.1999999999999993</c:v>
                </c:pt>
                <c:pt idx="72">
                  <c:v>4.3999999999999995</c:v>
                </c:pt>
                <c:pt idx="73">
                  <c:v>4.5999999999999996</c:v>
                </c:pt>
                <c:pt idx="74">
                  <c:v>4.8</c:v>
                </c:pt>
                <c:pt idx="75">
                  <c:v>5</c:v>
                </c:pt>
                <c:pt idx="76">
                  <c:v>5.2</c:v>
                </c:pt>
                <c:pt idx="77">
                  <c:v>5.4</c:v>
                </c:pt>
                <c:pt idx="78">
                  <c:v>5.6000000000000005</c:v>
                </c:pt>
                <c:pt idx="79">
                  <c:v>5.8000000000000007</c:v>
                </c:pt>
                <c:pt idx="80">
                  <c:v>6.0000000000000009</c:v>
                </c:pt>
                <c:pt idx="81">
                  <c:v>6.2000000000000011</c:v>
                </c:pt>
                <c:pt idx="82">
                  <c:v>6.4000000000000012</c:v>
                </c:pt>
                <c:pt idx="83">
                  <c:v>6.6000000000000014</c:v>
                </c:pt>
                <c:pt idx="84">
                  <c:v>6.8000000000000016</c:v>
                </c:pt>
                <c:pt idx="85">
                  <c:v>7.0000000000000018</c:v>
                </c:pt>
                <c:pt idx="86">
                  <c:v>7.200000000000002</c:v>
                </c:pt>
                <c:pt idx="87">
                  <c:v>7.4000000000000021</c:v>
                </c:pt>
                <c:pt idx="88">
                  <c:v>7.6000000000000023</c:v>
                </c:pt>
                <c:pt idx="89">
                  <c:v>7.8000000000000025</c:v>
                </c:pt>
                <c:pt idx="90">
                  <c:v>8.0000000000000018</c:v>
                </c:pt>
                <c:pt idx="91">
                  <c:v>8.2000000000000011</c:v>
                </c:pt>
                <c:pt idx="92">
                  <c:v>8.4</c:v>
                </c:pt>
                <c:pt idx="93">
                  <c:v>8.6</c:v>
                </c:pt>
                <c:pt idx="94">
                  <c:v>8.7999999999999989</c:v>
                </c:pt>
                <c:pt idx="95">
                  <c:v>8.9999999999999982</c:v>
                </c:pt>
                <c:pt idx="96">
                  <c:v>9.1999999999999975</c:v>
                </c:pt>
                <c:pt idx="97">
                  <c:v>9.3999999999999968</c:v>
                </c:pt>
                <c:pt idx="98">
                  <c:v>9.5999999999999961</c:v>
                </c:pt>
                <c:pt idx="99">
                  <c:v>9.7999999999999954</c:v>
                </c:pt>
                <c:pt idx="100">
                  <c:v>9.9999999999999947</c:v>
                </c:pt>
              </c:numCache>
            </c:numRef>
          </c:xVal>
          <c:yVal>
            <c:numRef>
              <c:f>'Fn mathematiques'!$AB$24:$AB$124</c:f>
              <c:numCache>
                <c:formatCode>0.000</c:formatCode>
                <c:ptCount val="101"/>
                <c:pt idx="0">
                  <c:v>50</c:v>
                </c:pt>
                <c:pt idx="1">
                  <c:v>48.176784432060458</c:v>
                </c:pt>
                <c:pt idx="2">
                  <c:v>46.635277633787879</c:v>
                </c:pt>
                <c:pt idx="3">
                  <c:v>45.299963707542659</c:v>
                </c:pt>
                <c:pt idx="4">
                  <c:v>44.122133350978828</c:v>
                </c:pt>
                <c:pt idx="5">
                  <c:v>43.068528194400564</c:v>
                </c:pt>
                <c:pt idx="6">
                  <c:v>42.115426396357314</c:v>
                </c:pt>
                <c:pt idx="7">
                  <c:v>41.245312626461022</c:v>
                </c:pt>
                <c:pt idx="8">
                  <c:v>40.444885549725655</c:v>
                </c:pt>
                <c:pt idx="9">
                  <c:v>39.703805828188443</c:v>
                </c:pt>
                <c:pt idx="10">
                  <c:v>39.013877113318927</c:v>
                </c:pt>
                <c:pt idx="11">
                  <c:v>38.368491901943216</c:v>
                </c:pt>
                <c:pt idx="12">
                  <c:v>37.762245683778865</c:v>
                </c:pt>
                <c:pt idx="13">
                  <c:v>37.190661545379378</c:v>
                </c:pt>
                <c:pt idx="14">
                  <c:v>36.649989332676611</c:v>
                </c:pt>
                <c:pt idx="15">
                  <c:v>36.137056388801113</c:v>
                </c:pt>
                <c:pt idx="16">
                  <c:v>35.649154747106792</c:v>
                </c:pt>
                <c:pt idx="17">
                  <c:v>35.183954590757857</c:v>
                </c:pt>
                <c:pt idx="18">
                  <c:v>34.739436965049521</c:v>
                </c:pt>
                <c:pt idx="19">
                  <c:v>34.313840820861557</c:v>
                </c:pt>
                <c:pt idx="20">
                  <c:v>33.905620875659011</c:v>
                </c:pt>
                <c:pt idx="21">
                  <c:v>33.513413744126197</c:v>
                </c:pt>
                <c:pt idx="22">
                  <c:v>33.136010464297726</c:v>
                </c:pt>
                <c:pt idx="23">
                  <c:v>32.772334022588979</c:v>
                </c:pt>
                <c:pt idx="24">
                  <c:v>32.421420824476272</c:v>
                </c:pt>
                <c:pt idx="25">
                  <c:v>32.082405307719455</c:v>
                </c:pt>
                <c:pt idx="26">
                  <c:v>31.754507079489549</c:v>
                </c:pt>
                <c:pt idx="27">
                  <c:v>31.437020096343744</c:v>
                </c:pt>
                <c:pt idx="28">
                  <c:v>31.129303509676205</c:v>
                </c:pt>
                <c:pt idx="29">
                  <c:v>30.830773878179397</c:v>
                </c:pt>
                <c:pt idx="30">
                  <c:v>30.540898509446873</c:v>
                </c:pt>
                <c:pt idx="31">
                  <c:v>30.259189739779909</c:v>
                </c:pt>
                <c:pt idx="32">
                  <c:v>29.985199997898761</c:v>
                </c:pt>
                <c:pt idx="33">
                  <c:v>29.718517527077147</c:v>
                </c:pt>
                <c:pt idx="34">
                  <c:v>29.458762663044542</c:v>
                </c:pt>
                <c:pt idx="35">
                  <c:v>29.205584583201642</c:v>
                </c:pt>
                <c:pt idx="36">
                  <c:v>28.958658457297929</c:v>
                </c:pt>
                <c:pt idx="37">
                  <c:v>28.71768294150732</c:v>
                </c:pt>
                <c:pt idx="38">
                  <c:v>28.48237796740538</c:v>
                </c:pt>
                <c:pt idx="39">
                  <c:v>28.252482785158396</c:v>
                </c:pt>
                <c:pt idx="40">
                  <c:v>28.027754226637811</c:v>
                </c:pt>
                <c:pt idx="41">
                  <c:v>27.807965159450056</c:v>
                </c:pt>
                <c:pt idx="42">
                  <c:v>27.592903107240421</c:v>
                </c:pt>
                <c:pt idx="43">
                  <c:v>27.3823690152621</c:v>
                </c:pt>
                <c:pt idx="44">
                  <c:v>27.176176143234741</c:v>
                </c:pt>
                <c:pt idx="45">
                  <c:v>26.974149070059546</c:v>
                </c:pt>
                <c:pt idx="46">
                  <c:v>26.776122797097749</c:v>
                </c:pt>
                <c:pt idx="47">
                  <c:v>26.581941938526729</c:v>
                </c:pt>
                <c:pt idx="48">
                  <c:v>26.391459988819786</c:v>
                </c:pt>
                <c:pt idx="49">
                  <c:v>26.204538658698265</c:v>
                </c:pt>
                <c:pt idx="50">
                  <c:v>26.021047272016297</c:v>
                </c:pt>
                <c:pt idx="51">
                  <c:v>25.840862216989514</c:v>
                </c:pt>
                <c:pt idx="52">
                  <c:v>25.663866445995502</c:v>
                </c:pt>
                <c:pt idx="53">
                  <c:v>25.489949018876814</c:v>
                </c:pt>
                <c:pt idx="54">
                  <c:v>25.319004685283812</c:v>
                </c:pt>
                <c:pt idx="55">
                  <c:v>25.150933502119997</c:v>
                </c:pt>
                <c:pt idx="56">
                  <c:v>24.985640482607891</c:v>
                </c:pt>
                <c:pt idx="57">
                  <c:v>24.823035273890088</c:v>
                </c:pt>
                <c:pt idx="58">
                  <c:v>24.663031860425679</c:v>
                </c:pt>
                <c:pt idx="59">
                  <c:v>24.505548290744287</c:v>
                </c:pt>
                <c:pt idx="60">
                  <c:v>24.350506425384634</c:v>
                </c:pt>
                <c:pt idx="61">
                  <c:v>24.197831704076748</c:v>
                </c:pt>
                <c:pt idx="62">
                  <c:v>24.047452930431344</c:v>
                </c:pt>
                <c:pt idx="63">
                  <c:v>23.899302072579939</c:v>
                </c:pt>
                <c:pt idx="64">
                  <c:v>23.753314078368412</c:v>
                </c:pt>
                <c:pt idx="65">
                  <c:v>23.609426703847415</c:v>
                </c:pt>
                <c:pt idx="66">
                  <c:v>23.46758035392785</c:v>
                </c:pt>
                <c:pt idx="67">
                  <c:v>23.327717934180452</c:v>
                </c:pt>
                <c:pt idx="68">
                  <c:v>23.18978471285709</c:v>
                </c:pt>
                <c:pt idx="69">
                  <c:v>23.053728192299307</c:v>
                </c:pt>
                <c:pt idx="70">
                  <c:v>22.919497988977898</c:v>
                </c:pt>
                <c:pt idx="71">
                  <c:v>22.787045721477696</c:v>
                </c:pt>
                <c:pt idx="72">
                  <c:v>22.656324905804169</c:v>
                </c:pt>
                <c:pt idx="73">
                  <c:v>22.527290857445088</c:v>
                </c:pt>
                <c:pt idx="74">
                  <c:v>22.39990059967079</c:v>
                </c:pt>
                <c:pt idx="75">
                  <c:v>22.274112777602188</c:v>
                </c:pt>
                <c:pt idx="76">
                  <c:v>22.149887577616617</c:v>
                </c:pt>
                <c:pt idx="77">
                  <c:v>22.027186651698472</c:v>
                </c:pt>
                <c:pt idx="78">
                  <c:v>21.905973046375024</c:v>
                </c:pt>
                <c:pt idx="79">
                  <c:v>21.786211135907866</c:v>
                </c:pt>
                <c:pt idx="80">
                  <c:v>21.66786655943784</c:v>
                </c:pt>
                <c:pt idx="81">
                  <c:v>21.550906161805923</c:v>
                </c:pt>
                <c:pt idx="82">
                  <c:v>21.435297937795163</c:v>
                </c:pt>
                <c:pt idx="83">
                  <c:v>21.321010979558935</c:v>
                </c:pt>
                <c:pt idx="84">
                  <c:v>21.208015427019603</c:v>
                </c:pt>
                <c:pt idx="85">
                  <c:v>21.096282421038353</c:v>
                </c:pt>
                <c:pt idx="86">
                  <c:v>20.985784059172502</c:v>
                </c:pt>
                <c:pt idx="87">
                  <c:v>20.876493353850599</c:v>
                </c:pt>
                <c:pt idx="88">
                  <c:v>20.768384192808441</c:v>
                </c:pt>
                <c:pt idx="89">
                  <c:v>20.661431301640963</c:v>
                </c:pt>
                <c:pt idx="90">
                  <c:v>20.555610208335597</c:v>
                </c:pt>
                <c:pt idx="91">
                  <c:v>20.450897209662639</c:v>
                </c:pt>
                <c:pt idx="92">
                  <c:v>20.347269339307175</c:v>
                </c:pt>
                <c:pt idx="93">
                  <c:v>20.244704337635284</c:v>
                </c:pt>
                <c:pt idx="94">
                  <c:v>20.143180622995107</c:v>
                </c:pt>
                <c:pt idx="95">
                  <c:v>20.042677264460092</c:v>
                </c:pt>
                <c:pt idx="96">
                  <c:v>19.943173955928412</c:v>
                </c:pt>
                <c:pt idx="97">
                  <c:v>19.844650991498295</c:v>
                </c:pt>
                <c:pt idx="98">
                  <c:v>19.747089242044652</c:v>
                </c:pt>
                <c:pt idx="99">
                  <c:v>19.650470132927282</c:v>
                </c:pt>
                <c:pt idx="100">
                  <c:v>19.554775622765774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BE2-492C-9BE6-6607EC752E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2795104"/>
        <c:axId val="1772795520"/>
      </c:scatterChart>
      <c:valAx>
        <c:axId val="1772795104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2795520"/>
        <c:crosses val="autoZero"/>
        <c:crossBetween val="midCat"/>
      </c:valAx>
      <c:valAx>
        <c:axId val="177279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2795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7790910751540671"/>
          <c:y val="4.6221012452961327E-2"/>
          <c:w val="0.45394979473719632"/>
          <c:h val="3.28949721255195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Fonctions trigonométriques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'Fonctions trigonométriques'!$P$18</c:f>
              <c:strCache>
                <c:ptCount val="1"/>
                <c:pt idx="0">
                  <c:v>Cosinus</c:v>
                </c:pt>
              </c:strCache>
            </c:strRef>
          </c:tx>
          <c:spPr>
            <a:ln w="19050">
              <a:solidFill>
                <a:srgbClr val="FF0101"/>
              </a:solidFill>
            </a:ln>
          </c:spPr>
          <c:marker>
            <c:symbol val="none"/>
          </c:marker>
          <c:xVal>
            <c:numRef>
              <c:f>'Fonctions trigonométriques'!$N$19:$N$119</c:f>
              <c:numCache>
                <c:formatCode>0.000</c:formatCode>
                <c:ptCount val="101"/>
                <c:pt idx="0">
                  <c:v>-6.2831853071795862</c:v>
                </c:pt>
                <c:pt idx="1">
                  <c:v>-6.1575216010359943</c:v>
                </c:pt>
                <c:pt idx="2">
                  <c:v>-6.0318578948924024</c:v>
                </c:pt>
                <c:pt idx="3">
                  <c:v>-5.9061941887488105</c:v>
                </c:pt>
                <c:pt idx="4">
                  <c:v>-5.7805304826052186</c:v>
                </c:pt>
                <c:pt idx="5">
                  <c:v>-5.6548667764616267</c:v>
                </c:pt>
                <c:pt idx="6">
                  <c:v>-5.5292030703180348</c:v>
                </c:pt>
                <c:pt idx="7">
                  <c:v>-5.4035393641744429</c:v>
                </c:pt>
                <c:pt idx="8">
                  <c:v>-5.277875658030851</c:v>
                </c:pt>
                <c:pt idx="9">
                  <c:v>-5.1522119518872591</c:v>
                </c:pt>
                <c:pt idx="10">
                  <c:v>-5.0265482457436672</c:v>
                </c:pt>
                <c:pt idx="11">
                  <c:v>-4.9008845396000753</c:v>
                </c:pt>
                <c:pt idx="12">
                  <c:v>-4.7752208334564834</c:v>
                </c:pt>
                <c:pt idx="13">
                  <c:v>-4.6495571273128915</c:v>
                </c:pt>
                <c:pt idx="14">
                  <c:v>-4.5238934211692996</c:v>
                </c:pt>
                <c:pt idx="15">
                  <c:v>-4.3982297150257077</c:v>
                </c:pt>
                <c:pt idx="16">
                  <c:v>-4.2725660088821158</c:v>
                </c:pt>
                <c:pt idx="17">
                  <c:v>-4.1469023027385239</c:v>
                </c:pt>
                <c:pt idx="18">
                  <c:v>-4.021238596594932</c:v>
                </c:pt>
                <c:pt idx="19">
                  <c:v>-3.8955748904513401</c:v>
                </c:pt>
                <c:pt idx="20">
                  <c:v>-3.7699111843077482</c:v>
                </c:pt>
                <c:pt idx="21">
                  <c:v>-3.6442474781641563</c:v>
                </c:pt>
                <c:pt idx="22">
                  <c:v>-3.5185837720205644</c:v>
                </c:pt>
                <c:pt idx="23">
                  <c:v>-3.3929200658769725</c:v>
                </c:pt>
                <c:pt idx="24">
                  <c:v>-3.2672563597333806</c:v>
                </c:pt>
                <c:pt idx="25">
                  <c:v>-3.1415926535897887</c:v>
                </c:pt>
                <c:pt idx="26">
                  <c:v>-3.0159289474461968</c:v>
                </c:pt>
                <c:pt idx="27">
                  <c:v>-2.8902652413026049</c:v>
                </c:pt>
                <c:pt idx="28">
                  <c:v>-2.764601535159013</c:v>
                </c:pt>
                <c:pt idx="29">
                  <c:v>-2.6389378290154211</c:v>
                </c:pt>
                <c:pt idx="30">
                  <c:v>-2.5132741228718292</c:v>
                </c:pt>
                <c:pt idx="31">
                  <c:v>-2.3876104167282373</c:v>
                </c:pt>
                <c:pt idx="32">
                  <c:v>-2.2619467105846454</c:v>
                </c:pt>
                <c:pt idx="33">
                  <c:v>-2.1362830044410535</c:v>
                </c:pt>
                <c:pt idx="34">
                  <c:v>-2.0106192982974616</c:v>
                </c:pt>
                <c:pt idx="35">
                  <c:v>-1.8849555921538699</c:v>
                </c:pt>
                <c:pt idx="36">
                  <c:v>-1.7592918860102782</c:v>
                </c:pt>
                <c:pt idx="37">
                  <c:v>-1.6336281798666865</c:v>
                </c:pt>
                <c:pt idx="38">
                  <c:v>-1.5079644737230948</c:v>
                </c:pt>
                <c:pt idx="39">
                  <c:v>-1.3823007675795032</c:v>
                </c:pt>
                <c:pt idx="40">
                  <c:v>-1.2566370614359115</c:v>
                </c:pt>
                <c:pt idx="41">
                  <c:v>-1.1309733552923198</c:v>
                </c:pt>
                <c:pt idx="42">
                  <c:v>-1.0053096491487281</c:v>
                </c:pt>
                <c:pt idx="43">
                  <c:v>-0.87964594300513643</c:v>
                </c:pt>
                <c:pt idx="44">
                  <c:v>-0.75398223686154475</c:v>
                </c:pt>
                <c:pt idx="45">
                  <c:v>-0.62831853071795307</c:v>
                </c:pt>
                <c:pt idx="46">
                  <c:v>-0.50265482457436139</c:v>
                </c:pt>
                <c:pt idx="47">
                  <c:v>-0.37699111843076966</c:v>
                </c:pt>
                <c:pt idx="48">
                  <c:v>-0.25132741228717792</c:v>
                </c:pt>
                <c:pt idx="49">
                  <c:v>-0.12566370614358618</c:v>
                </c:pt>
                <c:pt idx="50">
                  <c:v>5.5511151231257827E-15</c:v>
                </c:pt>
                <c:pt idx="51">
                  <c:v>0.12566370614359729</c:v>
                </c:pt>
                <c:pt idx="52">
                  <c:v>0.25132741228718902</c:v>
                </c:pt>
                <c:pt idx="53">
                  <c:v>0.37699111843078076</c:v>
                </c:pt>
                <c:pt idx="54">
                  <c:v>0.50265482457437249</c:v>
                </c:pt>
                <c:pt idx="55">
                  <c:v>0.62831853071796417</c:v>
                </c:pt>
                <c:pt idx="56">
                  <c:v>0.75398223686155585</c:v>
                </c:pt>
                <c:pt idx="57">
                  <c:v>0.87964594300514753</c:v>
                </c:pt>
                <c:pt idx="58">
                  <c:v>1.0053096491487392</c:v>
                </c:pt>
                <c:pt idx="59">
                  <c:v>1.1309733552923309</c:v>
                </c:pt>
                <c:pt idx="60">
                  <c:v>1.2566370614359226</c:v>
                </c:pt>
                <c:pt idx="61">
                  <c:v>1.3823007675795143</c:v>
                </c:pt>
                <c:pt idx="62">
                  <c:v>1.5079644737231059</c:v>
                </c:pt>
                <c:pt idx="63">
                  <c:v>1.6336281798666976</c:v>
                </c:pt>
                <c:pt idx="64">
                  <c:v>1.7592918860102893</c:v>
                </c:pt>
                <c:pt idx="65">
                  <c:v>1.884955592153881</c:v>
                </c:pt>
                <c:pt idx="66">
                  <c:v>2.0106192982974727</c:v>
                </c:pt>
                <c:pt idx="67">
                  <c:v>2.1362830044410646</c:v>
                </c:pt>
                <c:pt idx="68">
                  <c:v>2.2619467105846565</c:v>
                </c:pt>
                <c:pt idx="69">
                  <c:v>2.3876104167282484</c:v>
                </c:pt>
                <c:pt idx="70">
                  <c:v>2.5132741228718403</c:v>
                </c:pt>
                <c:pt idx="71">
                  <c:v>2.6389378290154322</c:v>
                </c:pt>
                <c:pt idx="72">
                  <c:v>2.7646015351590241</c:v>
                </c:pt>
                <c:pt idx="73">
                  <c:v>2.890265241302616</c:v>
                </c:pt>
                <c:pt idx="74">
                  <c:v>3.0159289474462079</c:v>
                </c:pt>
                <c:pt idx="75">
                  <c:v>3.1415926535897998</c:v>
                </c:pt>
                <c:pt idx="76">
                  <c:v>3.2672563597333917</c:v>
                </c:pt>
                <c:pt idx="77">
                  <c:v>3.3929200658769836</c:v>
                </c:pt>
                <c:pt idx="78">
                  <c:v>3.5185837720205755</c:v>
                </c:pt>
                <c:pt idx="79">
                  <c:v>3.6442474781641674</c:v>
                </c:pt>
                <c:pt idx="80">
                  <c:v>3.7699111843077593</c:v>
                </c:pt>
                <c:pt idx="81">
                  <c:v>3.8955748904513512</c:v>
                </c:pt>
                <c:pt idx="82">
                  <c:v>4.0212385965949426</c:v>
                </c:pt>
                <c:pt idx="83">
                  <c:v>4.1469023027385346</c:v>
                </c:pt>
                <c:pt idx="84">
                  <c:v>4.2725660088821265</c:v>
                </c:pt>
                <c:pt idx="85">
                  <c:v>4.3982297150257184</c:v>
                </c:pt>
                <c:pt idx="86">
                  <c:v>4.5238934211693103</c:v>
                </c:pt>
                <c:pt idx="87">
                  <c:v>4.6495571273129022</c:v>
                </c:pt>
                <c:pt idx="88">
                  <c:v>4.7752208334564941</c:v>
                </c:pt>
                <c:pt idx="89">
                  <c:v>4.900884539600086</c:v>
                </c:pt>
                <c:pt idx="90">
                  <c:v>5.0265482457436779</c:v>
                </c:pt>
                <c:pt idx="91">
                  <c:v>5.1522119518872698</c:v>
                </c:pt>
                <c:pt idx="92">
                  <c:v>5.2778756580308617</c:v>
                </c:pt>
                <c:pt idx="93">
                  <c:v>5.4035393641744536</c:v>
                </c:pt>
                <c:pt idx="94">
                  <c:v>5.5292030703180455</c:v>
                </c:pt>
                <c:pt idx="95">
                  <c:v>5.6548667764616374</c:v>
                </c:pt>
                <c:pt idx="96">
                  <c:v>5.7805304826052293</c:v>
                </c:pt>
                <c:pt idx="97">
                  <c:v>5.9061941887488212</c:v>
                </c:pt>
                <c:pt idx="98">
                  <c:v>6.0318578948924131</c:v>
                </c:pt>
                <c:pt idx="99">
                  <c:v>6.157521601036005</c:v>
                </c:pt>
                <c:pt idx="100">
                  <c:v>6.2831853071795969</c:v>
                </c:pt>
              </c:numCache>
            </c:numRef>
          </c:xVal>
          <c:yVal>
            <c:numRef>
              <c:f>'Fonctions trigonométriques'!$P$19:$P$119</c:f>
              <c:numCache>
                <c:formatCode>0.000</c:formatCode>
                <c:ptCount val="101"/>
                <c:pt idx="0">
                  <c:v>2</c:v>
                </c:pt>
                <c:pt idx="1">
                  <c:v>1.9371663222572619</c:v>
                </c:pt>
                <c:pt idx="2">
                  <c:v>1.7526133600877261</c:v>
                </c:pt>
                <c:pt idx="3">
                  <c:v>1.4579372548428209</c:v>
                </c:pt>
                <c:pt idx="4">
                  <c:v>1.07165358995799</c:v>
                </c:pt>
                <c:pt idx="5">
                  <c:v>0.61803398874989068</c:v>
                </c:pt>
                <c:pt idx="6">
                  <c:v>0.12558103905862164</c:v>
                </c:pt>
                <c:pt idx="7">
                  <c:v>-0.37476262917145498</c:v>
                </c:pt>
                <c:pt idx="8">
                  <c:v>-0.8515585831301512</c:v>
                </c:pt>
                <c:pt idx="9">
                  <c:v>-1.274847979497385</c:v>
                </c:pt>
                <c:pt idx="10">
                  <c:v>-1.6180339887498996</c:v>
                </c:pt>
                <c:pt idx="11">
                  <c:v>-1.859552971776506</c:v>
                </c:pt>
                <c:pt idx="12">
                  <c:v>-1.9842294026289569</c:v>
                </c:pt>
                <c:pt idx="13">
                  <c:v>-1.9842294026289544</c:v>
                </c:pt>
                <c:pt idx="14">
                  <c:v>-1.8595529717764989</c:v>
                </c:pt>
                <c:pt idx="15">
                  <c:v>-1.6180339887498882</c:v>
                </c:pt>
                <c:pt idx="16">
                  <c:v>-1.2748479794973702</c:v>
                </c:pt>
                <c:pt idx="17">
                  <c:v>-0.85155858313013377</c:v>
                </c:pt>
                <c:pt idx="18">
                  <c:v>-0.3747626291714361</c:v>
                </c:pt>
                <c:pt idx="19">
                  <c:v>0.12558103905864082</c:v>
                </c:pt>
                <c:pt idx="20">
                  <c:v>0.61803398874990889</c:v>
                </c:pt>
                <c:pt idx="21">
                  <c:v>1.0716535899580064</c:v>
                </c:pt>
                <c:pt idx="22">
                  <c:v>1.4579372548428342</c:v>
                </c:pt>
                <c:pt idx="23">
                  <c:v>1.7526133600877354</c:v>
                </c:pt>
                <c:pt idx="24">
                  <c:v>1.9371663222572666</c:v>
                </c:pt>
                <c:pt idx="25">
                  <c:v>2</c:v>
                </c:pt>
                <c:pt idx="26">
                  <c:v>1.9371663222572575</c:v>
                </c:pt>
                <c:pt idx="27">
                  <c:v>1.7526133600877176</c:v>
                </c:pt>
                <c:pt idx="28">
                  <c:v>1.4579372548428091</c:v>
                </c:pt>
                <c:pt idx="29">
                  <c:v>1.0716535899579755</c:v>
                </c:pt>
                <c:pt idx="30">
                  <c:v>0.61803398874987425</c:v>
                </c:pt>
                <c:pt idx="31">
                  <c:v>0.1255810390586044</c:v>
                </c:pt>
                <c:pt idx="32">
                  <c:v>-0.37476262917147196</c:v>
                </c:pt>
                <c:pt idx="33">
                  <c:v>-0.85155858313016686</c:v>
                </c:pt>
                <c:pt idx="34">
                  <c:v>-1.2748479794973984</c:v>
                </c:pt>
                <c:pt idx="35">
                  <c:v>-1.6180339887499091</c:v>
                </c:pt>
                <c:pt idx="36">
                  <c:v>-1.8595529717765116</c:v>
                </c:pt>
                <c:pt idx="37">
                  <c:v>-1.9842294026289586</c:v>
                </c:pt>
                <c:pt idx="38">
                  <c:v>-1.9842294026289526</c:v>
                </c:pt>
                <c:pt idx="39">
                  <c:v>-1.8595529717764943</c:v>
                </c:pt>
                <c:pt idx="40">
                  <c:v>-1.6180339887498811</c:v>
                </c:pt>
                <c:pt idx="41">
                  <c:v>-1.2748479794973617</c:v>
                </c:pt>
                <c:pt idx="42">
                  <c:v>-0.85155858313012456</c:v>
                </c:pt>
                <c:pt idx="43">
                  <c:v>-0.37476262917142694</c:v>
                </c:pt>
                <c:pt idx="44">
                  <c:v>0.1255810390586492</c:v>
                </c:pt>
                <c:pt idx="45">
                  <c:v>0.61803398874991611</c:v>
                </c:pt>
                <c:pt idx="46">
                  <c:v>1.071653589958012</c:v>
                </c:pt>
                <c:pt idx="47">
                  <c:v>1.4579372548428382</c:v>
                </c:pt>
                <c:pt idx="48">
                  <c:v>1.7526133600877378</c:v>
                </c:pt>
                <c:pt idx="49">
                  <c:v>1.9371663222572677</c:v>
                </c:pt>
                <c:pt idx="50">
                  <c:v>2</c:v>
                </c:pt>
                <c:pt idx="51">
                  <c:v>1.9371663222572566</c:v>
                </c:pt>
                <c:pt idx="52">
                  <c:v>1.7526133600877165</c:v>
                </c:pt>
                <c:pt idx="53">
                  <c:v>1.4579372548428078</c:v>
                </c:pt>
                <c:pt idx="54">
                  <c:v>1.0716535899579744</c:v>
                </c:pt>
                <c:pt idx="55">
                  <c:v>0.61803398874987381</c:v>
                </c:pt>
                <c:pt idx="56">
                  <c:v>0.12558103905860488</c:v>
                </c:pt>
                <c:pt idx="57">
                  <c:v>-0.37476262917147057</c:v>
                </c:pt>
                <c:pt idx="58">
                  <c:v>-0.85155858313016475</c:v>
                </c:pt>
                <c:pt idx="59">
                  <c:v>-1.2748479794973959</c:v>
                </c:pt>
                <c:pt idx="60">
                  <c:v>-1.6180339887499073</c:v>
                </c:pt>
                <c:pt idx="61">
                  <c:v>-1.8595529717765105</c:v>
                </c:pt>
                <c:pt idx="62">
                  <c:v>-1.9842294026289582</c:v>
                </c:pt>
                <c:pt idx="63">
                  <c:v>-1.9842294026289531</c:v>
                </c:pt>
                <c:pt idx="64">
                  <c:v>-1.8595529717764954</c:v>
                </c:pt>
                <c:pt idx="65">
                  <c:v>-1.6180339887498829</c:v>
                </c:pt>
                <c:pt idx="66">
                  <c:v>-1.2748479794973639</c:v>
                </c:pt>
                <c:pt idx="67">
                  <c:v>-0.85155858313012667</c:v>
                </c:pt>
                <c:pt idx="68">
                  <c:v>-0.37476262917142833</c:v>
                </c:pt>
                <c:pt idx="69">
                  <c:v>0.12558103905864873</c:v>
                </c:pt>
                <c:pt idx="70">
                  <c:v>0.61803398874991644</c:v>
                </c:pt>
                <c:pt idx="71">
                  <c:v>1.0716535899580131</c:v>
                </c:pt>
                <c:pt idx="72">
                  <c:v>1.4579372548428395</c:v>
                </c:pt>
                <c:pt idx="73">
                  <c:v>1.7526133600877392</c:v>
                </c:pt>
                <c:pt idx="74">
                  <c:v>1.9371663222572686</c:v>
                </c:pt>
                <c:pt idx="75">
                  <c:v>2</c:v>
                </c:pt>
                <c:pt idx="76">
                  <c:v>1.9371663222572555</c:v>
                </c:pt>
                <c:pt idx="77">
                  <c:v>1.7526133600877138</c:v>
                </c:pt>
                <c:pt idx="78">
                  <c:v>1.4579372548428038</c:v>
                </c:pt>
                <c:pt idx="79">
                  <c:v>1.0716535899579689</c:v>
                </c:pt>
                <c:pt idx="80">
                  <c:v>0.6180339887498667</c:v>
                </c:pt>
                <c:pt idx="81">
                  <c:v>0.12558103905859652</c:v>
                </c:pt>
                <c:pt idx="82">
                  <c:v>-0.37476262917147796</c:v>
                </c:pt>
                <c:pt idx="83">
                  <c:v>-0.85155858313017241</c:v>
                </c:pt>
                <c:pt idx="84">
                  <c:v>-1.274847979497403</c:v>
                </c:pt>
                <c:pt idx="85">
                  <c:v>-1.6180339887499133</c:v>
                </c:pt>
                <c:pt idx="86">
                  <c:v>-1.8595529717765147</c:v>
                </c:pt>
                <c:pt idx="87">
                  <c:v>-1.9842294026289597</c:v>
                </c:pt>
                <c:pt idx="88">
                  <c:v>-1.9842294026289515</c:v>
                </c:pt>
                <c:pt idx="89">
                  <c:v>-1.8595529717764903</c:v>
                </c:pt>
                <c:pt idx="90">
                  <c:v>-1.6180339887498745</c:v>
                </c:pt>
                <c:pt idx="91">
                  <c:v>-1.2748479794973522</c:v>
                </c:pt>
                <c:pt idx="92">
                  <c:v>-0.85155858313011257</c:v>
                </c:pt>
                <c:pt idx="93">
                  <c:v>-0.37476262917141312</c:v>
                </c:pt>
                <c:pt idx="94">
                  <c:v>0.12558103905866419</c:v>
                </c:pt>
                <c:pt idx="95">
                  <c:v>0.61803398874993121</c:v>
                </c:pt>
                <c:pt idx="96">
                  <c:v>1.0716535899580262</c:v>
                </c:pt>
                <c:pt idx="97">
                  <c:v>1.4579372548428502</c:v>
                </c:pt>
                <c:pt idx="98">
                  <c:v>1.7526133600877465</c:v>
                </c:pt>
                <c:pt idx="99">
                  <c:v>1.9371663222572724</c:v>
                </c:pt>
                <c:pt idx="100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428-4626-A86B-7C7597562FBB}"/>
            </c:ext>
          </c:extLst>
        </c:ser>
        <c:ser>
          <c:idx val="1"/>
          <c:order val="1"/>
          <c:tx>
            <c:strRef>
              <c:f>'Fonctions trigonométriques'!$R$18</c:f>
              <c:strCache>
                <c:ptCount val="1"/>
                <c:pt idx="0">
                  <c:v>Sinus</c:v>
                </c:pt>
              </c:strCache>
            </c:strRef>
          </c:tx>
          <c:spPr>
            <a:ln w="19050">
              <a:solidFill>
                <a:srgbClr val="07FF01"/>
              </a:solidFill>
            </a:ln>
          </c:spPr>
          <c:marker>
            <c:symbol val="none"/>
          </c:marker>
          <c:xVal>
            <c:numRef>
              <c:f>'Fonctions trigonométriques'!$N$19:$N$119</c:f>
              <c:numCache>
                <c:formatCode>0.000</c:formatCode>
                <c:ptCount val="101"/>
                <c:pt idx="0">
                  <c:v>-6.2831853071795862</c:v>
                </c:pt>
                <c:pt idx="1">
                  <c:v>-6.1575216010359943</c:v>
                </c:pt>
                <c:pt idx="2">
                  <c:v>-6.0318578948924024</c:v>
                </c:pt>
                <c:pt idx="3">
                  <c:v>-5.9061941887488105</c:v>
                </c:pt>
                <c:pt idx="4">
                  <c:v>-5.7805304826052186</c:v>
                </c:pt>
                <c:pt idx="5">
                  <c:v>-5.6548667764616267</c:v>
                </c:pt>
                <c:pt idx="6">
                  <c:v>-5.5292030703180348</c:v>
                </c:pt>
                <c:pt idx="7">
                  <c:v>-5.4035393641744429</c:v>
                </c:pt>
                <c:pt idx="8">
                  <c:v>-5.277875658030851</c:v>
                </c:pt>
                <c:pt idx="9">
                  <c:v>-5.1522119518872591</c:v>
                </c:pt>
                <c:pt idx="10">
                  <c:v>-5.0265482457436672</c:v>
                </c:pt>
                <c:pt idx="11">
                  <c:v>-4.9008845396000753</c:v>
                </c:pt>
                <c:pt idx="12">
                  <c:v>-4.7752208334564834</c:v>
                </c:pt>
                <c:pt idx="13">
                  <c:v>-4.6495571273128915</c:v>
                </c:pt>
                <c:pt idx="14">
                  <c:v>-4.5238934211692996</c:v>
                </c:pt>
                <c:pt idx="15">
                  <c:v>-4.3982297150257077</c:v>
                </c:pt>
                <c:pt idx="16">
                  <c:v>-4.2725660088821158</c:v>
                </c:pt>
                <c:pt idx="17">
                  <c:v>-4.1469023027385239</c:v>
                </c:pt>
                <c:pt idx="18">
                  <c:v>-4.021238596594932</c:v>
                </c:pt>
                <c:pt idx="19">
                  <c:v>-3.8955748904513401</c:v>
                </c:pt>
                <c:pt idx="20">
                  <c:v>-3.7699111843077482</c:v>
                </c:pt>
                <c:pt idx="21">
                  <c:v>-3.6442474781641563</c:v>
                </c:pt>
                <c:pt idx="22">
                  <c:v>-3.5185837720205644</c:v>
                </c:pt>
                <c:pt idx="23">
                  <c:v>-3.3929200658769725</c:v>
                </c:pt>
                <c:pt idx="24">
                  <c:v>-3.2672563597333806</c:v>
                </c:pt>
                <c:pt idx="25">
                  <c:v>-3.1415926535897887</c:v>
                </c:pt>
                <c:pt idx="26">
                  <c:v>-3.0159289474461968</c:v>
                </c:pt>
                <c:pt idx="27">
                  <c:v>-2.8902652413026049</c:v>
                </c:pt>
                <c:pt idx="28">
                  <c:v>-2.764601535159013</c:v>
                </c:pt>
                <c:pt idx="29">
                  <c:v>-2.6389378290154211</c:v>
                </c:pt>
                <c:pt idx="30">
                  <c:v>-2.5132741228718292</c:v>
                </c:pt>
                <c:pt idx="31">
                  <c:v>-2.3876104167282373</c:v>
                </c:pt>
                <c:pt idx="32">
                  <c:v>-2.2619467105846454</c:v>
                </c:pt>
                <c:pt idx="33">
                  <c:v>-2.1362830044410535</c:v>
                </c:pt>
                <c:pt idx="34">
                  <c:v>-2.0106192982974616</c:v>
                </c:pt>
                <c:pt idx="35">
                  <c:v>-1.8849555921538699</c:v>
                </c:pt>
                <c:pt idx="36">
                  <c:v>-1.7592918860102782</c:v>
                </c:pt>
                <c:pt idx="37">
                  <c:v>-1.6336281798666865</c:v>
                </c:pt>
                <c:pt idx="38">
                  <c:v>-1.5079644737230948</c:v>
                </c:pt>
                <c:pt idx="39">
                  <c:v>-1.3823007675795032</c:v>
                </c:pt>
                <c:pt idx="40">
                  <c:v>-1.2566370614359115</c:v>
                </c:pt>
                <c:pt idx="41">
                  <c:v>-1.1309733552923198</c:v>
                </c:pt>
                <c:pt idx="42">
                  <c:v>-1.0053096491487281</c:v>
                </c:pt>
                <c:pt idx="43">
                  <c:v>-0.87964594300513643</c:v>
                </c:pt>
                <c:pt idx="44">
                  <c:v>-0.75398223686154475</c:v>
                </c:pt>
                <c:pt idx="45">
                  <c:v>-0.62831853071795307</c:v>
                </c:pt>
                <c:pt idx="46">
                  <c:v>-0.50265482457436139</c:v>
                </c:pt>
                <c:pt idx="47">
                  <c:v>-0.37699111843076966</c:v>
                </c:pt>
                <c:pt idx="48">
                  <c:v>-0.25132741228717792</c:v>
                </c:pt>
                <c:pt idx="49">
                  <c:v>-0.12566370614358618</c:v>
                </c:pt>
                <c:pt idx="50">
                  <c:v>5.5511151231257827E-15</c:v>
                </c:pt>
                <c:pt idx="51">
                  <c:v>0.12566370614359729</c:v>
                </c:pt>
                <c:pt idx="52">
                  <c:v>0.25132741228718902</c:v>
                </c:pt>
                <c:pt idx="53">
                  <c:v>0.37699111843078076</c:v>
                </c:pt>
                <c:pt idx="54">
                  <c:v>0.50265482457437249</c:v>
                </c:pt>
                <c:pt idx="55">
                  <c:v>0.62831853071796417</c:v>
                </c:pt>
                <c:pt idx="56">
                  <c:v>0.75398223686155585</c:v>
                </c:pt>
                <c:pt idx="57">
                  <c:v>0.87964594300514753</c:v>
                </c:pt>
                <c:pt idx="58">
                  <c:v>1.0053096491487392</c:v>
                </c:pt>
                <c:pt idx="59">
                  <c:v>1.1309733552923309</c:v>
                </c:pt>
                <c:pt idx="60">
                  <c:v>1.2566370614359226</c:v>
                </c:pt>
                <c:pt idx="61">
                  <c:v>1.3823007675795143</c:v>
                </c:pt>
                <c:pt idx="62">
                  <c:v>1.5079644737231059</c:v>
                </c:pt>
                <c:pt idx="63">
                  <c:v>1.6336281798666976</c:v>
                </c:pt>
                <c:pt idx="64">
                  <c:v>1.7592918860102893</c:v>
                </c:pt>
                <c:pt idx="65">
                  <c:v>1.884955592153881</c:v>
                </c:pt>
                <c:pt idx="66">
                  <c:v>2.0106192982974727</c:v>
                </c:pt>
                <c:pt idx="67">
                  <c:v>2.1362830044410646</c:v>
                </c:pt>
                <c:pt idx="68">
                  <c:v>2.2619467105846565</c:v>
                </c:pt>
                <c:pt idx="69">
                  <c:v>2.3876104167282484</c:v>
                </c:pt>
                <c:pt idx="70">
                  <c:v>2.5132741228718403</c:v>
                </c:pt>
                <c:pt idx="71">
                  <c:v>2.6389378290154322</c:v>
                </c:pt>
                <c:pt idx="72">
                  <c:v>2.7646015351590241</c:v>
                </c:pt>
                <c:pt idx="73">
                  <c:v>2.890265241302616</c:v>
                </c:pt>
                <c:pt idx="74">
                  <c:v>3.0159289474462079</c:v>
                </c:pt>
                <c:pt idx="75">
                  <c:v>3.1415926535897998</c:v>
                </c:pt>
                <c:pt idx="76">
                  <c:v>3.2672563597333917</c:v>
                </c:pt>
                <c:pt idx="77">
                  <c:v>3.3929200658769836</c:v>
                </c:pt>
                <c:pt idx="78">
                  <c:v>3.5185837720205755</c:v>
                </c:pt>
                <c:pt idx="79">
                  <c:v>3.6442474781641674</c:v>
                </c:pt>
                <c:pt idx="80">
                  <c:v>3.7699111843077593</c:v>
                </c:pt>
                <c:pt idx="81">
                  <c:v>3.8955748904513512</c:v>
                </c:pt>
                <c:pt idx="82">
                  <c:v>4.0212385965949426</c:v>
                </c:pt>
                <c:pt idx="83">
                  <c:v>4.1469023027385346</c:v>
                </c:pt>
                <c:pt idx="84">
                  <c:v>4.2725660088821265</c:v>
                </c:pt>
                <c:pt idx="85">
                  <c:v>4.3982297150257184</c:v>
                </c:pt>
                <c:pt idx="86">
                  <c:v>4.5238934211693103</c:v>
                </c:pt>
                <c:pt idx="87">
                  <c:v>4.6495571273129022</c:v>
                </c:pt>
                <c:pt idx="88">
                  <c:v>4.7752208334564941</c:v>
                </c:pt>
                <c:pt idx="89">
                  <c:v>4.900884539600086</c:v>
                </c:pt>
                <c:pt idx="90">
                  <c:v>5.0265482457436779</c:v>
                </c:pt>
                <c:pt idx="91">
                  <c:v>5.1522119518872698</c:v>
                </c:pt>
                <c:pt idx="92">
                  <c:v>5.2778756580308617</c:v>
                </c:pt>
                <c:pt idx="93">
                  <c:v>5.4035393641744536</c:v>
                </c:pt>
                <c:pt idx="94">
                  <c:v>5.5292030703180455</c:v>
                </c:pt>
                <c:pt idx="95">
                  <c:v>5.6548667764616374</c:v>
                </c:pt>
                <c:pt idx="96">
                  <c:v>5.7805304826052293</c:v>
                </c:pt>
                <c:pt idx="97">
                  <c:v>5.9061941887488212</c:v>
                </c:pt>
                <c:pt idx="98">
                  <c:v>6.0318578948924131</c:v>
                </c:pt>
                <c:pt idx="99">
                  <c:v>6.157521601036005</c:v>
                </c:pt>
                <c:pt idx="100">
                  <c:v>6.2831853071795969</c:v>
                </c:pt>
              </c:numCache>
            </c:numRef>
          </c:xVal>
          <c:yVal>
            <c:numRef>
              <c:f>'Fonctions trigonométriques'!$R$19:$R$119</c:f>
              <c:numCache>
                <c:formatCode>0.000</c:formatCode>
                <c:ptCount val="101"/>
                <c:pt idx="0">
                  <c:v>4.90059381963448E-16</c:v>
                </c:pt>
                <c:pt idx="1">
                  <c:v>0.25066646712860929</c:v>
                </c:pt>
                <c:pt idx="2">
                  <c:v>0.4973797743297107</c:v>
                </c:pt>
                <c:pt idx="3">
                  <c:v>0.73624910536935739</c:v>
                </c:pt>
                <c:pt idx="4">
                  <c:v>0.9635073482034322</c:v>
                </c:pt>
                <c:pt idx="5">
                  <c:v>1.1755705045849481</c:v>
                </c:pt>
                <c:pt idx="6">
                  <c:v>1.3690942118573792</c:v>
                </c:pt>
                <c:pt idx="7">
                  <c:v>1.5410264855515803</c:v>
                </c:pt>
                <c:pt idx="8">
                  <c:v>1.6886558510040319</c:v>
                </c:pt>
                <c:pt idx="9">
                  <c:v>1.8096541049320405</c:v>
                </c:pt>
                <c:pt idx="10">
                  <c:v>1.9021130325903084</c:v>
                </c:pt>
                <c:pt idx="11">
                  <c:v>1.9645745014573781</c:v>
                </c:pt>
                <c:pt idx="12">
                  <c:v>1.9960534568565433</c:v>
                </c:pt>
                <c:pt idx="13">
                  <c:v>1.9960534568565429</c:v>
                </c:pt>
                <c:pt idx="14">
                  <c:v>1.9645745014573763</c:v>
                </c:pt>
                <c:pt idx="15">
                  <c:v>1.9021130325903053</c:v>
                </c:pt>
                <c:pt idx="16">
                  <c:v>1.8096541049320365</c:v>
                </c:pt>
                <c:pt idx="17">
                  <c:v>1.6886558510040268</c:v>
                </c:pt>
                <c:pt idx="18">
                  <c:v>1.5410264855515743</c:v>
                </c:pt>
                <c:pt idx="19">
                  <c:v>1.3690942118573721</c:v>
                </c:pt>
                <c:pt idx="20">
                  <c:v>1.1755705045849403</c:v>
                </c:pt>
                <c:pt idx="21">
                  <c:v>0.96350734820342376</c:v>
                </c:pt>
                <c:pt idx="22">
                  <c:v>0.7362491053693484</c:v>
                </c:pt>
                <c:pt idx="23">
                  <c:v>0.49737977432970143</c:v>
                </c:pt>
                <c:pt idx="24">
                  <c:v>0.2506664671285998</c:v>
                </c:pt>
                <c:pt idx="25">
                  <c:v>-9.1268138879829763E-15</c:v>
                </c:pt>
                <c:pt idx="26">
                  <c:v>-0.2506664671286179</c:v>
                </c:pt>
                <c:pt idx="27">
                  <c:v>-0.49737977432971908</c:v>
                </c:pt>
                <c:pt idx="28">
                  <c:v>-0.73624910536936539</c:v>
                </c:pt>
                <c:pt idx="29">
                  <c:v>-0.96350734820343975</c:v>
                </c:pt>
                <c:pt idx="30">
                  <c:v>-1.1755705045849549</c:v>
                </c:pt>
                <c:pt idx="31">
                  <c:v>-1.3690942118573854</c:v>
                </c:pt>
                <c:pt idx="32">
                  <c:v>-1.5410264855515858</c:v>
                </c:pt>
                <c:pt idx="33">
                  <c:v>-1.6886558510040366</c:v>
                </c:pt>
                <c:pt idx="34">
                  <c:v>-1.8096541049320443</c:v>
                </c:pt>
                <c:pt idx="35">
                  <c:v>-1.9021130325903108</c:v>
                </c:pt>
                <c:pt idx="36">
                  <c:v>-1.9645745014573797</c:v>
                </c:pt>
                <c:pt idx="37">
                  <c:v>-1.9960534568565438</c:v>
                </c:pt>
                <c:pt idx="38">
                  <c:v>-1.9960534568565425</c:v>
                </c:pt>
                <c:pt idx="39">
                  <c:v>-1.9645745014573752</c:v>
                </c:pt>
                <c:pt idx="40">
                  <c:v>-1.9021130325903035</c:v>
                </c:pt>
                <c:pt idx="41">
                  <c:v>-1.809654104932034</c:v>
                </c:pt>
                <c:pt idx="42">
                  <c:v>-1.6886558510040239</c:v>
                </c:pt>
                <c:pt idx="43">
                  <c:v>-1.5410264855515712</c:v>
                </c:pt>
                <c:pt idx="44">
                  <c:v>-1.3690942118573692</c:v>
                </c:pt>
                <c:pt idx="45">
                  <c:v>-1.1755705045849372</c:v>
                </c:pt>
                <c:pt idx="46">
                  <c:v>-0.96350734820342088</c:v>
                </c:pt>
                <c:pt idx="47">
                  <c:v>-0.73624910536934562</c:v>
                </c:pt>
                <c:pt idx="48">
                  <c:v>-0.49737977432969882</c:v>
                </c:pt>
                <c:pt idx="49">
                  <c:v>-0.25066646712859747</c:v>
                </c:pt>
                <c:pt idx="50">
                  <c:v>1.1102230246251565E-14</c:v>
                </c:pt>
                <c:pt idx="51">
                  <c:v>0.25066646712861951</c:v>
                </c:pt>
                <c:pt idx="52">
                  <c:v>0.49737977432972036</c:v>
                </c:pt>
                <c:pt idx="53">
                  <c:v>0.73624910536936627</c:v>
                </c:pt>
                <c:pt idx="54">
                  <c:v>0.96350734820344031</c:v>
                </c:pt>
                <c:pt idx="55">
                  <c:v>1.1755705045849552</c:v>
                </c:pt>
                <c:pt idx="56">
                  <c:v>1.3690942118573852</c:v>
                </c:pt>
                <c:pt idx="57">
                  <c:v>1.5410264855515854</c:v>
                </c:pt>
                <c:pt idx="58">
                  <c:v>1.6886558510040359</c:v>
                </c:pt>
                <c:pt idx="59">
                  <c:v>1.8096541049320436</c:v>
                </c:pt>
                <c:pt idx="60">
                  <c:v>1.9021130325903104</c:v>
                </c:pt>
                <c:pt idx="61">
                  <c:v>1.9645745014573792</c:v>
                </c:pt>
                <c:pt idx="62">
                  <c:v>1.9960534568565438</c:v>
                </c:pt>
                <c:pt idx="63">
                  <c:v>1.9960534568565425</c:v>
                </c:pt>
                <c:pt idx="64">
                  <c:v>1.9645745014573754</c:v>
                </c:pt>
                <c:pt idx="65">
                  <c:v>1.902113032590304</c:v>
                </c:pt>
                <c:pt idx="66">
                  <c:v>1.8096541049320347</c:v>
                </c:pt>
                <c:pt idx="67">
                  <c:v>1.6886558510040246</c:v>
                </c:pt>
                <c:pt idx="68">
                  <c:v>1.5410264855515716</c:v>
                </c:pt>
                <c:pt idx="69">
                  <c:v>1.3690942118573692</c:v>
                </c:pt>
                <c:pt idx="70">
                  <c:v>1.1755705045849372</c:v>
                </c:pt>
                <c:pt idx="71">
                  <c:v>0.96350734820342032</c:v>
                </c:pt>
                <c:pt idx="72">
                  <c:v>0.73624910536934474</c:v>
                </c:pt>
                <c:pt idx="73">
                  <c:v>0.4973797743296976</c:v>
                </c:pt>
                <c:pt idx="74">
                  <c:v>0.25066646712859586</c:v>
                </c:pt>
                <c:pt idx="75">
                  <c:v>-1.3077646604520154E-14</c:v>
                </c:pt>
                <c:pt idx="76">
                  <c:v>-0.25066646712862178</c:v>
                </c:pt>
                <c:pt idx="77">
                  <c:v>-0.49737977432972291</c:v>
                </c:pt>
                <c:pt idx="78">
                  <c:v>-0.73624910536936905</c:v>
                </c:pt>
                <c:pt idx="79">
                  <c:v>-0.96350734820344319</c:v>
                </c:pt>
                <c:pt idx="80">
                  <c:v>-1.1755705045849583</c:v>
                </c:pt>
                <c:pt idx="81">
                  <c:v>-1.3690942118573883</c:v>
                </c:pt>
                <c:pt idx="82">
                  <c:v>-1.5410264855515878</c:v>
                </c:pt>
                <c:pt idx="83">
                  <c:v>-1.6886558510040381</c:v>
                </c:pt>
                <c:pt idx="84">
                  <c:v>-1.8096541049320456</c:v>
                </c:pt>
                <c:pt idx="85">
                  <c:v>-1.9021130325903119</c:v>
                </c:pt>
                <c:pt idx="86">
                  <c:v>-1.9645745014573803</c:v>
                </c:pt>
                <c:pt idx="87">
                  <c:v>-1.9960534568565442</c:v>
                </c:pt>
                <c:pt idx="88">
                  <c:v>-1.996053456856542</c:v>
                </c:pt>
                <c:pt idx="89">
                  <c:v>-1.9645745014573741</c:v>
                </c:pt>
                <c:pt idx="90">
                  <c:v>-1.9021130325903017</c:v>
                </c:pt>
                <c:pt idx="91">
                  <c:v>-1.8096541049320316</c:v>
                </c:pt>
                <c:pt idx="92">
                  <c:v>-1.6886558510040204</c:v>
                </c:pt>
                <c:pt idx="93">
                  <c:v>-1.5410264855515667</c:v>
                </c:pt>
                <c:pt idx="94">
                  <c:v>-1.3690942118573637</c:v>
                </c:pt>
                <c:pt idx="95">
                  <c:v>-1.1755705045849307</c:v>
                </c:pt>
                <c:pt idx="96">
                  <c:v>-0.96350734820341355</c:v>
                </c:pt>
                <c:pt idx="97">
                  <c:v>-0.73624910536933752</c:v>
                </c:pt>
                <c:pt idx="98">
                  <c:v>-0.49737977432969005</c:v>
                </c:pt>
                <c:pt idx="99">
                  <c:v>-0.25066646712858814</c:v>
                </c:pt>
                <c:pt idx="100">
                  <c:v>2.0826222690839558E-14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428-4626-A86B-7C7597562FBB}"/>
            </c:ext>
          </c:extLst>
        </c:ser>
        <c:ser>
          <c:idx val="2"/>
          <c:order val="2"/>
          <c:tx>
            <c:strRef>
              <c:f>'Fonctions trigonométriques'!$T$18</c:f>
              <c:strCache>
                <c:ptCount val="1"/>
                <c:pt idx="0">
                  <c:v>Tangente</c:v>
                </c:pt>
              </c:strCache>
            </c:strRef>
          </c:tx>
          <c:spPr>
            <a:ln w="19050">
              <a:solidFill>
                <a:srgbClr val="010DFF"/>
              </a:solidFill>
            </a:ln>
          </c:spPr>
          <c:marker>
            <c:symbol val="none"/>
          </c:marker>
          <c:xVal>
            <c:numRef>
              <c:f>'Fonctions trigonométriques'!$N$19:$N$119</c:f>
              <c:numCache>
                <c:formatCode>0.000</c:formatCode>
                <c:ptCount val="101"/>
                <c:pt idx="0">
                  <c:v>-6.2831853071795862</c:v>
                </c:pt>
                <c:pt idx="1">
                  <c:v>-6.1575216010359943</c:v>
                </c:pt>
                <c:pt idx="2">
                  <c:v>-6.0318578948924024</c:v>
                </c:pt>
                <c:pt idx="3">
                  <c:v>-5.9061941887488105</c:v>
                </c:pt>
                <c:pt idx="4">
                  <c:v>-5.7805304826052186</c:v>
                </c:pt>
                <c:pt idx="5">
                  <c:v>-5.6548667764616267</c:v>
                </c:pt>
                <c:pt idx="6">
                  <c:v>-5.5292030703180348</c:v>
                </c:pt>
                <c:pt idx="7">
                  <c:v>-5.4035393641744429</c:v>
                </c:pt>
                <c:pt idx="8">
                  <c:v>-5.277875658030851</c:v>
                </c:pt>
                <c:pt idx="9">
                  <c:v>-5.1522119518872591</c:v>
                </c:pt>
                <c:pt idx="10">
                  <c:v>-5.0265482457436672</c:v>
                </c:pt>
                <c:pt idx="11">
                  <c:v>-4.9008845396000753</c:v>
                </c:pt>
                <c:pt idx="12">
                  <c:v>-4.7752208334564834</c:v>
                </c:pt>
                <c:pt idx="13">
                  <c:v>-4.6495571273128915</c:v>
                </c:pt>
                <c:pt idx="14">
                  <c:v>-4.5238934211692996</c:v>
                </c:pt>
                <c:pt idx="15">
                  <c:v>-4.3982297150257077</c:v>
                </c:pt>
                <c:pt idx="16">
                  <c:v>-4.2725660088821158</c:v>
                </c:pt>
                <c:pt idx="17">
                  <c:v>-4.1469023027385239</c:v>
                </c:pt>
                <c:pt idx="18">
                  <c:v>-4.021238596594932</c:v>
                </c:pt>
                <c:pt idx="19">
                  <c:v>-3.8955748904513401</c:v>
                </c:pt>
                <c:pt idx="20">
                  <c:v>-3.7699111843077482</c:v>
                </c:pt>
                <c:pt idx="21">
                  <c:v>-3.6442474781641563</c:v>
                </c:pt>
                <c:pt idx="22">
                  <c:v>-3.5185837720205644</c:v>
                </c:pt>
                <c:pt idx="23">
                  <c:v>-3.3929200658769725</c:v>
                </c:pt>
                <c:pt idx="24">
                  <c:v>-3.2672563597333806</c:v>
                </c:pt>
                <c:pt idx="25">
                  <c:v>-3.1415926535897887</c:v>
                </c:pt>
                <c:pt idx="26">
                  <c:v>-3.0159289474461968</c:v>
                </c:pt>
                <c:pt idx="27">
                  <c:v>-2.8902652413026049</c:v>
                </c:pt>
                <c:pt idx="28">
                  <c:v>-2.764601535159013</c:v>
                </c:pt>
                <c:pt idx="29">
                  <c:v>-2.6389378290154211</c:v>
                </c:pt>
                <c:pt idx="30">
                  <c:v>-2.5132741228718292</c:v>
                </c:pt>
                <c:pt idx="31">
                  <c:v>-2.3876104167282373</c:v>
                </c:pt>
                <c:pt idx="32">
                  <c:v>-2.2619467105846454</c:v>
                </c:pt>
                <c:pt idx="33">
                  <c:v>-2.1362830044410535</c:v>
                </c:pt>
                <c:pt idx="34">
                  <c:v>-2.0106192982974616</c:v>
                </c:pt>
                <c:pt idx="35">
                  <c:v>-1.8849555921538699</c:v>
                </c:pt>
                <c:pt idx="36">
                  <c:v>-1.7592918860102782</c:v>
                </c:pt>
                <c:pt idx="37">
                  <c:v>-1.6336281798666865</c:v>
                </c:pt>
                <c:pt idx="38">
                  <c:v>-1.5079644737230948</c:v>
                </c:pt>
                <c:pt idx="39">
                  <c:v>-1.3823007675795032</c:v>
                </c:pt>
                <c:pt idx="40">
                  <c:v>-1.2566370614359115</c:v>
                </c:pt>
                <c:pt idx="41">
                  <c:v>-1.1309733552923198</c:v>
                </c:pt>
                <c:pt idx="42">
                  <c:v>-1.0053096491487281</c:v>
                </c:pt>
                <c:pt idx="43">
                  <c:v>-0.87964594300513643</c:v>
                </c:pt>
                <c:pt idx="44">
                  <c:v>-0.75398223686154475</c:v>
                </c:pt>
                <c:pt idx="45">
                  <c:v>-0.62831853071795307</c:v>
                </c:pt>
                <c:pt idx="46">
                  <c:v>-0.50265482457436139</c:v>
                </c:pt>
                <c:pt idx="47">
                  <c:v>-0.37699111843076966</c:v>
                </c:pt>
                <c:pt idx="48">
                  <c:v>-0.25132741228717792</c:v>
                </c:pt>
                <c:pt idx="49">
                  <c:v>-0.12566370614358618</c:v>
                </c:pt>
                <c:pt idx="50">
                  <c:v>5.5511151231257827E-15</c:v>
                </c:pt>
                <c:pt idx="51">
                  <c:v>0.12566370614359729</c:v>
                </c:pt>
                <c:pt idx="52">
                  <c:v>0.25132741228718902</c:v>
                </c:pt>
                <c:pt idx="53">
                  <c:v>0.37699111843078076</c:v>
                </c:pt>
                <c:pt idx="54">
                  <c:v>0.50265482457437249</c:v>
                </c:pt>
                <c:pt idx="55">
                  <c:v>0.62831853071796417</c:v>
                </c:pt>
                <c:pt idx="56">
                  <c:v>0.75398223686155585</c:v>
                </c:pt>
                <c:pt idx="57">
                  <c:v>0.87964594300514753</c:v>
                </c:pt>
                <c:pt idx="58">
                  <c:v>1.0053096491487392</c:v>
                </c:pt>
                <c:pt idx="59">
                  <c:v>1.1309733552923309</c:v>
                </c:pt>
                <c:pt idx="60">
                  <c:v>1.2566370614359226</c:v>
                </c:pt>
                <c:pt idx="61">
                  <c:v>1.3823007675795143</c:v>
                </c:pt>
                <c:pt idx="62">
                  <c:v>1.5079644737231059</c:v>
                </c:pt>
                <c:pt idx="63">
                  <c:v>1.6336281798666976</c:v>
                </c:pt>
                <c:pt idx="64">
                  <c:v>1.7592918860102893</c:v>
                </c:pt>
                <c:pt idx="65">
                  <c:v>1.884955592153881</c:v>
                </c:pt>
                <c:pt idx="66">
                  <c:v>2.0106192982974727</c:v>
                </c:pt>
                <c:pt idx="67">
                  <c:v>2.1362830044410646</c:v>
                </c:pt>
                <c:pt idx="68">
                  <c:v>2.2619467105846565</c:v>
                </c:pt>
                <c:pt idx="69">
                  <c:v>2.3876104167282484</c:v>
                </c:pt>
                <c:pt idx="70">
                  <c:v>2.5132741228718403</c:v>
                </c:pt>
                <c:pt idx="71">
                  <c:v>2.6389378290154322</c:v>
                </c:pt>
                <c:pt idx="72">
                  <c:v>2.7646015351590241</c:v>
                </c:pt>
                <c:pt idx="73">
                  <c:v>2.890265241302616</c:v>
                </c:pt>
                <c:pt idx="74">
                  <c:v>3.0159289474462079</c:v>
                </c:pt>
                <c:pt idx="75">
                  <c:v>3.1415926535897998</c:v>
                </c:pt>
                <c:pt idx="76">
                  <c:v>3.2672563597333917</c:v>
                </c:pt>
                <c:pt idx="77">
                  <c:v>3.3929200658769836</c:v>
                </c:pt>
                <c:pt idx="78">
                  <c:v>3.5185837720205755</c:v>
                </c:pt>
                <c:pt idx="79">
                  <c:v>3.6442474781641674</c:v>
                </c:pt>
                <c:pt idx="80">
                  <c:v>3.7699111843077593</c:v>
                </c:pt>
                <c:pt idx="81">
                  <c:v>3.8955748904513512</c:v>
                </c:pt>
                <c:pt idx="82">
                  <c:v>4.0212385965949426</c:v>
                </c:pt>
                <c:pt idx="83">
                  <c:v>4.1469023027385346</c:v>
                </c:pt>
                <c:pt idx="84">
                  <c:v>4.2725660088821265</c:v>
                </c:pt>
                <c:pt idx="85">
                  <c:v>4.3982297150257184</c:v>
                </c:pt>
                <c:pt idx="86">
                  <c:v>4.5238934211693103</c:v>
                </c:pt>
                <c:pt idx="87">
                  <c:v>4.6495571273129022</c:v>
                </c:pt>
                <c:pt idx="88">
                  <c:v>4.7752208334564941</c:v>
                </c:pt>
                <c:pt idx="89">
                  <c:v>4.900884539600086</c:v>
                </c:pt>
                <c:pt idx="90">
                  <c:v>5.0265482457436779</c:v>
                </c:pt>
                <c:pt idx="91">
                  <c:v>5.1522119518872698</c:v>
                </c:pt>
                <c:pt idx="92">
                  <c:v>5.2778756580308617</c:v>
                </c:pt>
                <c:pt idx="93">
                  <c:v>5.4035393641744536</c:v>
                </c:pt>
                <c:pt idx="94">
                  <c:v>5.5292030703180455</c:v>
                </c:pt>
                <c:pt idx="95">
                  <c:v>5.6548667764616374</c:v>
                </c:pt>
                <c:pt idx="96">
                  <c:v>5.7805304826052293</c:v>
                </c:pt>
                <c:pt idx="97">
                  <c:v>5.9061941887488212</c:v>
                </c:pt>
                <c:pt idx="98">
                  <c:v>6.0318578948924131</c:v>
                </c:pt>
                <c:pt idx="99">
                  <c:v>6.157521601036005</c:v>
                </c:pt>
                <c:pt idx="100">
                  <c:v>6.2831853071795969</c:v>
                </c:pt>
              </c:numCache>
            </c:numRef>
          </c:xVal>
          <c:yVal>
            <c:numRef>
              <c:f>'Fonctions trigonométriques'!$T$19:$T$119</c:f>
              <c:numCache>
                <c:formatCode>0.000E+00</c:formatCode>
                <c:ptCount val="101"/>
                <c:pt idx="0">
                  <c:v>2.45029690981724E-16</c:v>
                </c:pt>
                <c:pt idx="1">
                  <c:v>0.12632937844610859</c:v>
                </c:pt>
                <c:pt idx="2">
                  <c:v>0.25675636036772742</c:v>
                </c:pt>
                <c:pt idx="3">
                  <c:v>0.39592800879772216</c:v>
                </c:pt>
                <c:pt idx="4">
                  <c:v>0.54975465219277131</c:v>
                </c:pt>
                <c:pt idx="5">
                  <c:v>0.72654252800536256</c:v>
                </c:pt>
                <c:pt idx="6">
                  <c:v>0.93906250581749473</c:v>
                </c:pt>
                <c:pt idx="7">
                  <c:v>1.2087923504096127</c:v>
                </c:pt>
                <c:pt idx="8">
                  <c:v>1.5757478599686567</c:v>
                </c:pt>
                <c:pt idx="9">
                  <c:v>2.1251081731572126</c:v>
                </c:pt>
                <c:pt idx="10">
                  <c:v>3.077683537175274</c:v>
                </c:pt>
                <c:pt idx="11">
                  <c:v>5.2421835811132382</c:v>
                </c:pt>
                <c:pt idx="12">
                  <c:v>15.894544843865891</c:v>
                </c:pt>
                <c:pt idx="13">
                  <c:v>-15.894544843864672</c:v>
                </c:pt>
                <c:pt idx="14">
                  <c:v>-5.2421835811131006</c:v>
                </c:pt>
                <c:pt idx="15">
                  <c:v>-3.0776835371752238</c:v>
                </c:pt>
                <c:pt idx="16">
                  <c:v>-2.1251081731571864</c:v>
                </c:pt>
                <c:pt idx="17">
                  <c:v>-1.5757478599686401</c:v>
                </c:pt>
                <c:pt idx="18">
                  <c:v>-1.208792350409601</c:v>
                </c:pt>
                <c:pt idx="19">
                  <c:v>-0.93906250581748574</c:v>
                </c:pt>
                <c:pt idx="20">
                  <c:v>-0.72654252800535524</c:v>
                </c:pt>
                <c:pt idx="21">
                  <c:v>-0.54975465219276498</c:v>
                </c:pt>
                <c:pt idx="22">
                  <c:v>-0.39592800879771656</c:v>
                </c:pt>
                <c:pt idx="23">
                  <c:v>-0.25675636036772231</c:v>
                </c:pt>
                <c:pt idx="24">
                  <c:v>-0.1263293784461037</c:v>
                </c:pt>
                <c:pt idx="25">
                  <c:v>4.5634069439914882E-15</c:v>
                </c:pt>
                <c:pt idx="26">
                  <c:v>0.126329378446113</c:v>
                </c:pt>
                <c:pt idx="27">
                  <c:v>0.25675636036773203</c:v>
                </c:pt>
                <c:pt idx="28">
                  <c:v>0.39592800879772716</c:v>
                </c:pt>
                <c:pt idx="29">
                  <c:v>0.54975465219277697</c:v>
                </c:pt>
                <c:pt idx="30">
                  <c:v>0.72654252800536923</c:v>
                </c:pt>
                <c:pt idx="31">
                  <c:v>0.93906250581750284</c:v>
                </c:pt>
                <c:pt idx="32">
                  <c:v>1.2087923504096234</c:v>
                </c:pt>
                <c:pt idx="33">
                  <c:v>1.5757478599686718</c:v>
                </c:pt>
                <c:pt idx="34">
                  <c:v>2.1251081731572365</c:v>
                </c:pt>
                <c:pt idx="35">
                  <c:v>3.0776835371753171</c:v>
                </c:pt>
                <c:pt idx="36">
                  <c:v>5.2421835811133484</c:v>
                </c:pt>
                <c:pt idx="37">
                  <c:v>15.894544843866818</c:v>
                </c:pt>
                <c:pt idx="38">
                  <c:v>-15.894544843863802</c:v>
                </c:pt>
                <c:pt idx="39">
                  <c:v>-5.2421835811130091</c:v>
                </c:pt>
                <c:pt idx="40">
                  <c:v>-3.0776835371751923</c:v>
                </c:pt>
                <c:pt idx="41">
                  <c:v>-2.1251081731571708</c:v>
                </c:pt>
                <c:pt idx="42">
                  <c:v>-1.5757478599686312</c:v>
                </c:pt>
                <c:pt idx="43">
                  <c:v>-1.2087923504095952</c:v>
                </c:pt>
                <c:pt idx="44">
                  <c:v>-0.93906250581748174</c:v>
                </c:pt>
                <c:pt idx="45">
                  <c:v>-0.72654252800535235</c:v>
                </c:pt>
                <c:pt idx="46">
                  <c:v>-0.54975465219276287</c:v>
                </c:pt>
                <c:pt idx="47">
                  <c:v>-0.39592800879771484</c:v>
                </c:pt>
                <c:pt idx="48">
                  <c:v>-0.25675636036772087</c:v>
                </c:pt>
                <c:pt idx="49">
                  <c:v>-0.12632937844610254</c:v>
                </c:pt>
                <c:pt idx="50">
                  <c:v>5.5511151231257827E-15</c:v>
                </c:pt>
                <c:pt idx="51">
                  <c:v>0.12632937844611383</c:v>
                </c:pt>
                <c:pt idx="52">
                  <c:v>0.25675636036773269</c:v>
                </c:pt>
                <c:pt idx="53">
                  <c:v>0.39592800879772772</c:v>
                </c:pt>
                <c:pt idx="54">
                  <c:v>0.5497546521927773</c:v>
                </c:pt>
                <c:pt idx="55">
                  <c:v>0.72654252800536934</c:v>
                </c:pt>
                <c:pt idx="56">
                  <c:v>0.93906250581750261</c:v>
                </c:pt>
                <c:pt idx="57">
                  <c:v>1.2087923504096225</c:v>
                </c:pt>
                <c:pt idx="58">
                  <c:v>1.5757478599686698</c:v>
                </c:pt>
                <c:pt idx="59">
                  <c:v>2.1251081731572321</c:v>
                </c:pt>
                <c:pt idx="60">
                  <c:v>3.0776835371753086</c:v>
                </c:pt>
                <c:pt idx="61">
                  <c:v>5.2421835811133253</c:v>
                </c:pt>
                <c:pt idx="62">
                  <c:v>15.894544843866617</c:v>
                </c:pt>
                <c:pt idx="63">
                  <c:v>-15.894544843864002</c:v>
                </c:pt>
                <c:pt idx="64">
                  <c:v>-5.2421835811130322</c:v>
                </c:pt>
                <c:pt idx="65">
                  <c:v>-3.0776835371752007</c:v>
                </c:pt>
                <c:pt idx="66">
                  <c:v>-2.1251081731571753</c:v>
                </c:pt>
                <c:pt idx="67">
                  <c:v>-1.5757478599686332</c:v>
                </c:pt>
                <c:pt idx="68">
                  <c:v>-1.2087923504095961</c:v>
                </c:pt>
                <c:pt idx="69">
                  <c:v>-0.93906250581748196</c:v>
                </c:pt>
                <c:pt idx="70">
                  <c:v>-0.72654252800535224</c:v>
                </c:pt>
                <c:pt idx="71">
                  <c:v>-0.54975465219276243</c:v>
                </c:pt>
                <c:pt idx="72">
                  <c:v>-0.39592800879771428</c:v>
                </c:pt>
                <c:pt idx="73">
                  <c:v>-0.2567563603677202</c:v>
                </c:pt>
                <c:pt idx="74">
                  <c:v>-0.1263293784461017</c:v>
                </c:pt>
                <c:pt idx="75">
                  <c:v>6.5388233022600772E-15</c:v>
                </c:pt>
                <c:pt idx="76">
                  <c:v>0.126329378446115</c:v>
                </c:pt>
                <c:pt idx="77">
                  <c:v>0.25675636036773414</c:v>
                </c:pt>
                <c:pt idx="78">
                  <c:v>0.39592800879772944</c:v>
                </c:pt>
                <c:pt idx="79">
                  <c:v>0.54975465219277952</c:v>
                </c:pt>
                <c:pt idx="80">
                  <c:v>0.72654252800537222</c:v>
                </c:pt>
                <c:pt idx="81">
                  <c:v>0.93906250581750661</c:v>
                </c:pt>
                <c:pt idx="82">
                  <c:v>1.2087923504096272</c:v>
                </c:pt>
                <c:pt idx="83">
                  <c:v>1.5757478599686772</c:v>
                </c:pt>
                <c:pt idx="84">
                  <c:v>2.125108173157245</c:v>
                </c:pt>
                <c:pt idx="85">
                  <c:v>3.0776835371753353</c:v>
                </c:pt>
                <c:pt idx="86">
                  <c:v>5.2421835811134043</c:v>
                </c:pt>
                <c:pt idx="87">
                  <c:v>15.894544843867376</c:v>
                </c:pt>
                <c:pt idx="88">
                  <c:v>-15.894544843863189</c:v>
                </c:pt>
                <c:pt idx="89">
                  <c:v>-5.2421835811129345</c:v>
                </c:pt>
                <c:pt idx="90">
                  <c:v>-3.0776835371751625</c:v>
                </c:pt>
                <c:pt idx="91">
                  <c:v>-2.1251081731571539</c:v>
                </c:pt>
                <c:pt idx="92">
                  <c:v>-1.5757478599686197</c:v>
                </c:pt>
                <c:pt idx="93">
                  <c:v>-1.2087923504095865</c:v>
                </c:pt>
                <c:pt idx="94">
                  <c:v>-0.93906250581747475</c:v>
                </c:pt>
                <c:pt idx="95">
                  <c:v>-0.72654252800534624</c:v>
                </c:pt>
                <c:pt idx="96">
                  <c:v>-0.54975465219275743</c:v>
                </c:pt>
                <c:pt idx="97">
                  <c:v>-0.39592800879770984</c:v>
                </c:pt>
                <c:pt idx="98">
                  <c:v>-0.25675636036771604</c:v>
                </c:pt>
                <c:pt idx="99">
                  <c:v>-0.12632937844609776</c:v>
                </c:pt>
                <c:pt idx="100">
                  <c:v>1.0413111345419779E-14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428-4626-A86B-7C7597562F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403992"/>
        <c:axId val="142439888"/>
      </c:scatterChart>
      <c:valAx>
        <c:axId val="143403992"/>
        <c:scaling>
          <c:orientation val="minMax"/>
        </c:scaling>
        <c:delete val="0"/>
        <c:axPos val="b"/>
        <c:numFmt formatCode="0" sourceLinked="0"/>
        <c:majorTickMark val="out"/>
        <c:minorTickMark val="in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142439888"/>
        <c:crosses val="autoZero"/>
        <c:crossBetween val="midCat"/>
      </c:valAx>
      <c:valAx>
        <c:axId val="142439888"/>
        <c:scaling>
          <c:orientation val="minMax"/>
          <c:max val="5"/>
          <c:min val="-5"/>
        </c:scaling>
        <c:delete val="0"/>
        <c:axPos val="l"/>
        <c:majorGridlines/>
        <c:numFmt formatCode="0" sourceLinked="0"/>
        <c:majorTickMark val="out"/>
        <c:minorTickMark val="in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143403992"/>
        <c:crosses val="autoZero"/>
        <c:crossBetween val="midCat"/>
        <c:majorUnit val="1"/>
        <c:minorUnit val="0.25"/>
      </c:valAx>
    </c:plotArea>
    <c:legend>
      <c:legendPos val="t"/>
      <c:overlay val="0"/>
      <c:txPr>
        <a:bodyPr/>
        <a:lstStyle/>
        <a:p>
          <a:pPr>
            <a:defRPr sz="600"/>
          </a:pPr>
          <a:endParaRPr lang="en-US"/>
        </a:p>
      </c:txPr>
    </c:legend>
    <c:plotVisOnly val="0"/>
    <c:dispBlanksAs val="gap"/>
    <c:showDLblsOverMax val="0"/>
  </c:chart>
  <c:spPr>
    <a:ln w="12700"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Fonctions trigonométriques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163127839517671E-2"/>
          <c:y val="0.18337545257876195"/>
          <c:w val="0.94356063685049496"/>
          <c:h val="0.7637817997682000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'Fn trigo'!$Q$17</c:f>
              <c:strCache>
                <c:ptCount val="1"/>
                <c:pt idx="0">
                  <c:v>Cosinus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'Fn trigo'!$P$18:$P$118</c:f>
              <c:numCache>
                <c:formatCode>General</c:formatCode>
                <c:ptCount val="101"/>
                <c:pt idx="0">
                  <c:v>-6.2830000000000004</c:v>
                </c:pt>
                <c:pt idx="1">
                  <c:v>-6.157</c:v>
                </c:pt>
                <c:pt idx="2">
                  <c:v>-6.0309999999999997</c:v>
                </c:pt>
                <c:pt idx="3">
                  <c:v>-5.9049999999999994</c:v>
                </c:pt>
                <c:pt idx="4">
                  <c:v>-5.778999999999999</c:v>
                </c:pt>
                <c:pt idx="5">
                  <c:v>-5.6529999999999987</c:v>
                </c:pt>
                <c:pt idx="6">
                  <c:v>-5.5269999999999984</c:v>
                </c:pt>
                <c:pt idx="7">
                  <c:v>-5.400999999999998</c:v>
                </c:pt>
                <c:pt idx="8">
                  <c:v>-5.2749999999999977</c:v>
                </c:pt>
                <c:pt idx="9">
                  <c:v>-5.1489999999999974</c:v>
                </c:pt>
                <c:pt idx="10">
                  <c:v>-5.022999999999997</c:v>
                </c:pt>
                <c:pt idx="11">
                  <c:v>-4.8969999999999967</c:v>
                </c:pt>
                <c:pt idx="12">
                  <c:v>-4.7709999999999964</c:v>
                </c:pt>
                <c:pt idx="13">
                  <c:v>-4.644999999999996</c:v>
                </c:pt>
                <c:pt idx="14">
                  <c:v>-4.5189999999999957</c:v>
                </c:pt>
                <c:pt idx="15">
                  <c:v>-4.3929999999999954</c:v>
                </c:pt>
                <c:pt idx="16">
                  <c:v>-4.266999999999995</c:v>
                </c:pt>
                <c:pt idx="17">
                  <c:v>-4.1409999999999947</c:v>
                </c:pt>
                <c:pt idx="18">
                  <c:v>-4.0149999999999944</c:v>
                </c:pt>
                <c:pt idx="19">
                  <c:v>-3.8889999999999945</c:v>
                </c:pt>
                <c:pt idx="20">
                  <c:v>-3.7629999999999946</c:v>
                </c:pt>
                <c:pt idx="21">
                  <c:v>-3.6369999999999947</c:v>
                </c:pt>
                <c:pt idx="22">
                  <c:v>-3.5109999999999948</c:v>
                </c:pt>
                <c:pt idx="23">
                  <c:v>-3.3849999999999949</c:v>
                </c:pt>
                <c:pt idx="24">
                  <c:v>-3.258999999999995</c:v>
                </c:pt>
                <c:pt idx="25">
                  <c:v>-3.1329999999999951</c:v>
                </c:pt>
                <c:pt idx="26">
                  <c:v>-3.0069999999999952</c:v>
                </c:pt>
                <c:pt idx="27">
                  <c:v>-2.8809999999999953</c:v>
                </c:pt>
                <c:pt idx="28">
                  <c:v>-2.7549999999999955</c:v>
                </c:pt>
                <c:pt idx="29">
                  <c:v>-2.6289999999999956</c:v>
                </c:pt>
                <c:pt idx="30">
                  <c:v>-2.5029999999999957</c:v>
                </c:pt>
                <c:pt idx="31">
                  <c:v>-2.3769999999999958</c:v>
                </c:pt>
                <c:pt idx="32">
                  <c:v>-2.2509999999999959</c:v>
                </c:pt>
                <c:pt idx="33">
                  <c:v>-2.124999999999996</c:v>
                </c:pt>
                <c:pt idx="34">
                  <c:v>-1.9989999999999961</c:v>
                </c:pt>
                <c:pt idx="35">
                  <c:v>-1.8729999999999962</c:v>
                </c:pt>
                <c:pt idx="36">
                  <c:v>-1.7469999999999963</c:v>
                </c:pt>
                <c:pt idx="37">
                  <c:v>-1.6209999999999964</c:v>
                </c:pt>
                <c:pt idx="38">
                  <c:v>-1.4949999999999966</c:v>
                </c:pt>
                <c:pt idx="39">
                  <c:v>-1.3689999999999967</c:v>
                </c:pt>
                <c:pt idx="40">
                  <c:v>-1.2429999999999968</c:v>
                </c:pt>
                <c:pt idx="41">
                  <c:v>-1.1169999999999969</c:v>
                </c:pt>
                <c:pt idx="42">
                  <c:v>-0.99099999999999688</c:v>
                </c:pt>
                <c:pt idx="43">
                  <c:v>-0.86499999999999688</c:v>
                </c:pt>
                <c:pt idx="44">
                  <c:v>-0.73899999999999688</c:v>
                </c:pt>
                <c:pt idx="45">
                  <c:v>-0.61299999999999688</c:v>
                </c:pt>
                <c:pt idx="46">
                  <c:v>-0.48699999999999688</c:v>
                </c:pt>
                <c:pt idx="47">
                  <c:v>-0.36099999999999688</c:v>
                </c:pt>
                <c:pt idx="48">
                  <c:v>-0.23499999999999688</c:v>
                </c:pt>
                <c:pt idx="49">
                  <c:v>-0.10899999999999688</c:v>
                </c:pt>
                <c:pt idx="50">
                  <c:v>1.7000000000003124E-2</c:v>
                </c:pt>
                <c:pt idx="51">
                  <c:v>0.14300000000000312</c:v>
                </c:pt>
                <c:pt idx="52">
                  <c:v>0.26900000000000313</c:v>
                </c:pt>
                <c:pt idx="53">
                  <c:v>0.39500000000000313</c:v>
                </c:pt>
                <c:pt idx="54">
                  <c:v>0.52100000000000313</c:v>
                </c:pt>
                <c:pt idx="55">
                  <c:v>0.64700000000000313</c:v>
                </c:pt>
                <c:pt idx="56">
                  <c:v>0.77300000000000313</c:v>
                </c:pt>
                <c:pt idx="57">
                  <c:v>0.89900000000000313</c:v>
                </c:pt>
                <c:pt idx="58">
                  <c:v>1.025000000000003</c:v>
                </c:pt>
                <c:pt idx="59">
                  <c:v>1.1510000000000029</c:v>
                </c:pt>
                <c:pt idx="60">
                  <c:v>1.2770000000000028</c:v>
                </c:pt>
                <c:pt idx="61">
                  <c:v>1.4030000000000027</c:v>
                </c:pt>
                <c:pt idx="62">
                  <c:v>1.5290000000000026</c:v>
                </c:pt>
                <c:pt idx="63">
                  <c:v>1.6550000000000025</c:v>
                </c:pt>
                <c:pt idx="64">
                  <c:v>1.7810000000000024</c:v>
                </c:pt>
                <c:pt idx="65">
                  <c:v>1.9070000000000022</c:v>
                </c:pt>
                <c:pt idx="66">
                  <c:v>2.0330000000000021</c:v>
                </c:pt>
                <c:pt idx="67">
                  <c:v>2.159000000000002</c:v>
                </c:pt>
                <c:pt idx="68">
                  <c:v>2.2850000000000019</c:v>
                </c:pt>
                <c:pt idx="69">
                  <c:v>2.4110000000000018</c:v>
                </c:pt>
                <c:pt idx="70">
                  <c:v>2.5370000000000017</c:v>
                </c:pt>
                <c:pt idx="71">
                  <c:v>2.6630000000000016</c:v>
                </c:pt>
                <c:pt idx="72">
                  <c:v>2.7890000000000015</c:v>
                </c:pt>
                <c:pt idx="73">
                  <c:v>2.9150000000000014</c:v>
                </c:pt>
                <c:pt idx="74">
                  <c:v>3.0410000000000013</c:v>
                </c:pt>
                <c:pt idx="75">
                  <c:v>3.1670000000000011</c:v>
                </c:pt>
                <c:pt idx="76">
                  <c:v>3.293000000000001</c:v>
                </c:pt>
                <c:pt idx="77">
                  <c:v>3.4190000000000009</c:v>
                </c:pt>
                <c:pt idx="78">
                  <c:v>3.5450000000000008</c:v>
                </c:pt>
                <c:pt idx="79">
                  <c:v>3.6710000000000007</c:v>
                </c:pt>
                <c:pt idx="80">
                  <c:v>3.7970000000000006</c:v>
                </c:pt>
                <c:pt idx="81">
                  <c:v>3.9230000000000005</c:v>
                </c:pt>
                <c:pt idx="82">
                  <c:v>4.0490000000000004</c:v>
                </c:pt>
                <c:pt idx="83">
                  <c:v>4.1750000000000007</c:v>
                </c:pt>
                <c:pt idx="84">
                  <c:v>4.301000000000001</c:v>
                </c:pt>
                <c:pt idx="85">
                  <c:v>4.4270000000000014</c:v>
                </c:pt>
                <c:pt idx="86">
                  <c:v>4.5530000000000017</c:v>
                </c:pt>
                <c:pt idx="87">
                  <c:v>4.679000000000002</c:v>
                </c:pt>
                <c:pt idx="88">
                  <c:v>4.8050000000000024</c:v>
                </c:pt>
                <c:pt idx="89">
                  <c:v>4.9310000000000027</c:v>
                </c:pt>
                <c:pt idx="90">
                  <c:v>5.057000000000003</c:v>
                </c:pt>
                <c:pt idx="91">
                  <c:v>5.1830000000000034</c:v>
                </c:pt>
                <c:pt idx="92">
                  <c:v>5.3090000000000037</c:v>
                </c:pt>
                <c:pt idx="93">
                  <c:v>5.4350000000000041</c:v>
                </c:pt>
                <c:pt idx="94">
                  <c:v>5.5610000000000044</c:v>
                </c:pt>
                <c:pt idx="95">
                  <c:v>5.6870000000000047</c:v>
                </c:pt>
                <c:pt idx="96">
                  <c:v>5.8130000000000051</c:v>
                </c:pt>
                <c:pt idx="97">
                  <c:v>5.9390000000000054</c:v>
                </c:pt>
                <c:pt idx="98">
                  <c:v>6.0650000000000057</c:v>
                </c:pt>
                <c:pt idx="99">
                  <c:v>6.1910000000000061</c:v>
                </c:pt>
                <c:pt idx="100">
                  <c:v>6.3170000000000064</c:v>
                </c:pt>
              </c:numCache>
            </c:numRef>
          </c:xVal>
          <c:yVal>
            <c:numRef>
              <c:f>'Fn trigo'!$Q$18:$Q$118</c:f>
              <c:numCache>
                <c:formatCode>General</c:formatCode>
                <c:ptCount val="101"/>
                <c:pt idx="0">
                  <c:v>1.9999998626449984</c:v>
                </c:pt>
                <c:pt idx="1">
                  <c:v>1.9366464006597808</c:v>
                </c:pt>
                <c:pt idx="2">
                  <c:v>1.7509576050443236</c:v>
                </c:pt>
                <c:pt idx="3">
                  <c:v>1.4546631858558041</c:v>
                </c:pt>
                <c:pt idx="4">
                  <c:v>1.0664796607878269</c:v>
                </c:pt>
                <c:pt idx="5">
                  <c:v>0.61092805806360073</c:v>
                </c:pt>
                <c:pt idx="6">
                  <c:v>0.11678495625011225</c:v>
                </c:pt>
                <c:pt idx="7">
                  <c:v>-0.3847352932868755</c:v>
                </c:pt>
                <c:pt idx="8">
                  <c:v>-0.86195233473820387</c:v>
                </c:pt>
                <c:pt idx="9">
                  <c:v>-1.2847210130770723</c:v>
                </c:pt>
                <c:pt idx="10">
                  <c:v>-1.6263356027278775</c:v>
                </c:pt>
                <c:pt idx="11">
                  <c:v>-1.8652167721287753</c:v>
                </c:pt>
                <c:pt idx="12">
                  <c:v>-1.9862747209183347</c:v>
                </c:pt>
                <c:pt idx="13">
                  <c:v>-1.9818623822139703</c:v>
                </c:pt>
                <c:pt idx="14">
                  <c:v>-1.8522584774835269</c:v>
                </c:pt>
                <c:pt idx="15">
                  <c:v>-1.6056499100871529</c:v>
                </c:pt>
                <c:pt idx="16">
                  <c:v>-1.2576146096656089</c:v>
                </c:pt>
                <c:pt idx="17">
                  <c:v>-0.83013749539550097</c:v>
                </c:pt>
                <c:pt idx="18">
                  <c:v>-0.35022171838159949</c:v>
                </c:pt>
                <c:pt idx="19">
                  <c:v>0.15181709087410353</c:v>
                </c:pt>
                <c:pt idx="20">
                  <c:v>0.64426581984642162</c:v>
                </c:pt>
                <c:pt idx="21">
                  <c:v>1.0960171484101677</c:v>
                </c:pt>
                <c:pt idx="22">
                  <c:v>1.4785345561768382</c:v>
                </c:pt>
                <c:pt idx="23">
                  <c:v>1.7676549358891831</c:v>
                </c:pt>
                <c:pt idx="24">
                  <c:v>1.9451149442237328</c:v>
                </c:pt>
                <c:pt idx="25">
                  <c:v>1.9997046724856242</c:v>
                </c:pt>
                <c:pt idx="26">
                  <c:v>1.9279757613783808</c:v>
                </c:pt>
                <c:pt idx="27">
                  <c:v>1.734459229196436</c:v>
                </c:pt>
                <c:pt idx="28">
                  <c:v>1.4313792535281096</c:v>
                </c:pt>
                <c:pt idx="29">
                  <c:v>1.0378809864917218</c:v>
                </c:pt>
                <c:pt idx="30">
                  <c:v>0.57882118137192895</c:v>
                </c:pt>
                <c:pt idx="31">
                  <c:v>8.3198025135866147E-2</c:v>
                </c:pt>
                <c:pt idx="32">
                  <c:v>-0.4176806378147449</c:v>
                </c:pt>
                <c:pt idx="33">
                  <c:v>-0.89217497982759986</c:v>
                </c:pt>
                <c:pt idx="34">
                  <c:v>-1.3103118351167158</c:v>
                </c:pt>
                <c:pt idx="35">
                  <c:v>-1.6456780641035582</c:v>
                </c:pt>
                <c:pt idx="36">
                  <c:v>-1.8770890357179211</c:v>
                </c:pt>
                <c:pt idx="37">
                  <c:v>-1.9899268318883914</c:v>
                </c:pt>
                <c:pt idx="38">
                  <c:v>-1.97706364165479</c:v>
                </c:pt>
                <c:pt idx="39">
                  <c:v>-1.8393120153454783</c:v>
                </c:pt>
                <c:pt idx="40">
                  <c:v>-1.5853735368721693</c:v>
                </c:pt>
                <c:pt idx="41">
                  <c:v>-1.2312891564439479</c:v>
                </c:pt>
                <c:pt idx="42">
                  <c:v>-0.79942590543948244</c:v>
                </c:pt>
                <c:pt idx="43">
                  <c:v>-0.31706400128838325</c:v>
                </c:pt>
                <c:pt idx="44">
                  <c:v>0.18532640696472361</c:v>
                </c:pt>
                <c:pt idx="45">
                  <c:v>0.67600999676155527</c:v>
                </c:pt>
                <c:pt idx="46">
                  <c:v>1.1239909494311202</c:v>
                </c:pt>
                <c:pt idx="47">
                  <c:v>1.5009709141303569</c:v>
                </c:pt>
                <c:pt idx="48">
                  <c:v>1.7831365763906635</c:v>
                </c:pt>
                <c:pt idx="49">
                  <c:v>1.9526639129830954</c:v>
                </c:pt>
                <c:pt idx="50">
                  <c:v>1.9988441113570419</c:v>
                </c:pt>
                <c:pt idx="51">
                  <c:v>1.9187600308443546</c:v>
                </c:pt>
                <c:pt idx="52">
                  <c:v>1.7174704744896434</c:v>
                </c:pt>
                <c:pt idx="53">
                  <c:v>1.4076906313044633</c:v>
                </c:pt>
                <c:pt idx="54">
                  <c:v>1.0089888749759628</c:v>
                </c:pt>
                <c:pt idx="55">
                  <c:v>0.54655065616916398</c:v>
                </c:pt>
                <c:pt idx="56">
                  <c:v>4.9587571674182825E-2</c:v>
                </c:pt>
                <c:pt idx="57">
                  <c:v>-0.45050789265152419</c:v>
                </c:pt>
                <c:pt idx="58">
                  <c:v>-0.92214538275343649</c:v>
                </c:pt>
                <c:pt idx="59">
                  <c:v>-1.3355321963166202</c:v>
                </c:pt>
                <c:pt idx="60">
                  <c:v>-1.6645552474734828</c:v>
                </c:pt>
                <c:pt idx="61">
                  <c:v>-1.888430595117583</c:v>
                </c:pt>
                <c:pt idx="62">
                  <c:v>-1.993016336351058</c:v>
                </c:pt>
                <c:pt idx="63">
                  <c:v>-1.9717059313624044</c:v>
                </c:pt>
                <c:pt idx="64">
                  <c:v>-1.8258455296103953</c:v>
                </c:pt>
                <c:pt idx="65">
                  <c:v>-1.5646489353835642</c:v>
                </c:pt>
                <c:pt idx="66">
                  <c:v>-1.204615584245851</c:v>
                </c:pt>
                <c:pt idx="67">
                  <c:v>-0.76848829600909074</c:v>
                </c:pt>
                <c:pt idx="68">
                  <c:v>-0.28381664156733977</c:v>
                </c:pt>
                <c:pt idx="69">
                  <c:v>0.2187833262330737</c:v>
                </c:pt>
                <c:pt idx="70">
                  <c:v>0.70756304724071273</c:v>
                </c:pt>
                <c:pt idx="71">
                  <c:v>1.151646967600835</c:v>
                </c:pt>
                <c:pt idx="72">
                  <c:v>1.5229829067302567</c:v>
                </c:pt>
                <c:pt idx="73">
                  <c:v>1.7981140756215379</c:v>
                </c:pt>
                <c:pt idx="74">
                  <c:v>1.9596608104770303</c:v>
                </c:pt>
                <c:pt idx="75">
                  <c:v>1.9974184225633183</c:v>
                </c:pt>
                <c:pt idx="76">
                  <c:v>1.909001814595692</c:v>
                </c:pt>
                <c:pt idx="77">
                  <c:v>1.6999961441075493</c:v>
                </c:pt>
                <c:pt idx="78">
                  <c:v>1.3836040166034722</c:v>
                </c:pt>
                <c:pt idx="79">
                  <c:v>0.9798114948272868</c:v>
                </c:pt>
                <c:pt idx="80">
                  <c:v>0.51412560621159842</c:v>
                </c:pt>
                <c:pt idx="81">
                  <c:v>1.5963098455566684E-2</c:v>
                </c:pt>
                <c:pt idx="82">
                  <c:v>-0.48320777663828612</c:v>
                </c:pt>
                <c:pt idx="83">
                  <c:v>-0.9518550700666224</c:v>
                </c:pt>
                <c:pt idx="84">
                  <c:v>-1.3603749661938487</c:v>
                </c:pt>
                <c:pt idx="85">
                  <c:v>-1.6829618157438304</c:v>
                </c:pt>
                <c:pt idx="86">
                  <c:v>-1.8992382437600548</c:v>
                </c:pt>
                <c:pt idx="87">
                  <c:v>-1.9955423608192862</c:v>
                </c:pt>
                <c:pt idx="88">
                  <c:v>-1.9657907661074201</c:v>
                </c:pt>
                <c:pt idx="89">
                  <c:v>-1.8118628276205282</c:v>
                </c:pt>
                <c:pt idx="90">
                  <c:v>-1.543481965030572</c:v>
                </c:pt>
                <c:pt idx="91">
                  <c:v>-1.1776014344165799</c:v>
                </c:pt>
                <c:pt idx="92">
                  <c:v>-0.73733341400903485</c:v>
                </c:pt>
                <c:pt idx="93">
                  <c:v>-0.25048903915248522</c:v>
                </c:pt>
                <c:pt idx="94">
                  <c:v>0.25217838949694971</c:v>
                </c:pt>
                <c:pt idx="95">
                  <c:v>0.73891605037724739</c:v>
                </c:pt>
                <c:pt idx="96">
                  <c:v>1.1789773838098276</c:v>
                </c:pt>
                <c:pt idx="97">
                  <c:v>1.5445643105867863</c:v>
                </c:pt>
                <c:pt idx="98">
                  <c:v>1.8125831990348991</c:v>
                </c:pt>
                <c:pt idx="99">
                  <c:v>1.966103658492073</c:v>
                </c:pt>
                <c:pt idx="100">
                  <c:v>1.9954280091854995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245-4D2D-A2E4-3A6FD70161FC}"/>
            </c:ext>
          </c:extLst>
        </c:ser>
        <c:ser>
          <c:idx val="1"/>
          <c:order val="1"/>
          <c:tx>
            <c:strRef>
              <c:f>'Fn trigo'!$R$17</c:f>
              <c:strCache>
                <c:ptCount val="1"/>
                <c:pt idx="0">
                  <c:v>Sinus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'Fn trigo'!$P$18:$P$118</c:f>
              <c:numCache>
                <c:formatCode>General</c:formatCode>
                <c:ptCount val="101"/>
                <c:pt idx="0">
                  <c:v>-6.2830000000000004</c:v>
                </c:pt>
                <c:pt idx="1">
                  <c:v>-6.157</c:v>
                </c:pt>
                <c:pt idx="2">
                  <c:v>-6.0309999999999997</c:v>
                </c:pt>
                <c:pt idx="3">
                  <c:v>-5.9049999999999994</c:v>
                </c:pt>
                <c:pt idx="4">
                  <c:v>-5.778999999999999</c:v>
                </c:pt>
                <c:pt idx="5">
                  <c:v>-5.6529999999999987</c:v>
                </c:pt>
                <c:pt idx="6">
                  <c:v>-5.5269999999999984</c:v>
                </c:pt>
                <c:pt idx="7">
                  <c:v>-5.400999999999998</c:v>
                </c:pt>
                <c:pt idx="8">
                  <c:v>-5.2749999999999977</c:v>
                </c:pt>
                <c:pt idx="9">
                  <c:v>-5.1489999999999974</c:v>
                </c:pt>
                <c:pt idx="10">
                  <c:v>-5.022999999999997</c:v>
                </c:pt>
                <c:pt idx="11">
                  <c:v>-4.8969999999999967</c:v>
                </c:pt>
                <c:pt idx="12">
                  <c:v>-4.7709999999999964</c:v>
                </c:pt>
                <c:pt idx="13">
                  <c:v>-4.644999999999996</c:v>
                </c:pt>
                <c:pt idx="14">
                  <c:v>-4.5189999999999957</c:v>
                </c:pt>
                <c:pt idx="15">
                  <c:v>-4.3929999999999954</c:v>
                </c:pt>
                <c:pt idx="16">
                  <c:v>-4.266999999999995</c:v>
                </c:pt>
                <c:pt idx="17">
                  <c:v>-4.1409999999999947</c:v>
                </c:pt>
                <c:pt idx="18">
                  <c:v>-4.0149999999999944</c:v>
                </c:pt>
                <c:pt idx="19">
                  <c:v>-3.8889999999999945</c:v>
                </c:pt>
                <c:pt idx="20">
                  <c:v>-3.7629999999999946</c:v>
                </c:pt>
                <c:pt idx="21">
                  <c:v>-3.6369999999999947</c:v>
                </c:pt>
                <c:pt idx="22">
                  <c:v>-3.5109999999999948</c:v>
                </c:pt>
                <c:pt idx="23">
                  <c:v>-3.3849999999999949</c:v>
                </c:pt>
                <c:pt idx="24">
                  <c:v>-3.258999999999995</c:v>
                </c:pt>
                <c:pt idx="25">
                  <c:v>-3.1329999999999951</c:v>
                </c:pt>
                <c:pt idx="26">
                  <c:v>-3.0069999999999952</c:v>
                </c:pt>
                <c:pt idx="27">
                  <c:v>-2.8809999999999953</c:v>
                </c:pt>
                <c:pt idx="28">
                  <c:v>-2.7549999999999955</c:v>
                </c:pt>
                <c:pt idx="29">
                  <c:v>-2.6289999999999956</c:v>
                </c:pt>
                <c:pt idx="30">
                  <c:v>-2.5029999999999957</c:v>
                </c:pt>
                <c:pt idx="31">
                  <c:v>-2.3769999999999958</c:v>
                </c:pt>
                <c:pt idx="32">
                  <c:v>-2.2509999999999959</c:v>
                </c:pt>
                <c:pt idx="33">
                  <c:v>-2.124999999999996</c:v>
                </c:pt>
                <c:pt idx="34">
                  <c:v>-1.9989999999999961</c:v>
                </c:pt>
                <c:pt idx="35">
                  <c:v>-1.8729999999999962</c:v>
                </c:pt>
                <c:pt idx="36">
                  <c:v>-1.7469999999999963</c:v>
                </c:pt>
                <c:pt idx="37">
                  <c:v>-1.6209999999999964</c:v>
                </c:pt>
                <c:pt idx="38">
                  <c:v>-1.4949999999999966</c:v>
                </c:pt>
                <c:pt idx="39">
                  <c:v>-1.3689999999999967</c:v>
                </c:pt>
                <c:pt idx="40">
                  <c:v>-1.2429999999999968</c:v>
                </c:pt>
                <c:pt idx="41">
                  <c:v>-1.1169999999999969</c:v>
                </c:pt>
                <c:pt idx="42">
                  <c:v>-0.99099999999999688</c:v>
                </c:pt>
                <c:pt idx="43">
                  <c:v>-0.86499999999999688</c:v>
                </c:pt>
                <c:pt idx="44">
                  <c:v>-0.73899999999999688</c:v>
                </c:pt>
                <c:pt idx="45">
                  <c:v>-0.61299999999999688</c:v>
                </c:pt>
                <c:pt idx="46">
                  <c:v>-0.48699999999999688</c:v>
                </c:pt>
                <c:pt idx="47">
                  <c:v>-0.36099999999999688</c:v>
                </c:pt>
                <c:pt idx="48">
                  <c:v>-0.23499999999999688</c:v>
                </c:pt>
                <c:pt idx="49">
                  <c:v>-0.10899999999999688</c:v>
                </c:pt>
                <c:pt idx="50">
                  <c:v>1.7000000000003124E-2</c:v>
                </c:pt>
                <c:pt idx="51">
                  <c:v>0.14300000000000312</c:v>
                </c:pt>
                <c:pt idx="52">
                  <c:v>0.26900000000000313</c:v>
                </c:pt>
                <c:pt idx="53">
                  <c:v>0.39500000000000313</c:v>
                </c:pt>
                <c:pt idx="54">
                  <c:v>0.52100000000000313</c:v>
                </c:pt>
                <c:pt idx="55">
                  <c:v>0.64700000000000313</c:v>
                </c:pt>
                <c:pt idx="56">
                  <c:v>0.77300000000000313</c:v>
                </c:pt>
                <c:pt idx="57">
                  <c:v>0.89900000000000313</c:v>
                </c:pt>
                <c:pt idx="58">
                  <c:v>1.025000000000003</c:v>
                </c:pt>
                <c:pt idx="59">
                  <c:v>1.1510000000000029</c:v>
                </c:pt>
                <c:pt idx="60">
                  <c:v>1.2770000000000028</c:v>
                </c:pt>
                <c:pt idx="61">
                  <c:v>1.4030000000000027</c:v>
                </c:pt>
                <c:pt idx="62">
                  <c:v>1.5290000000000026</c:v>
                </c:pt>
                <c:pt idx="63">
                  <c:v>1.6550000000000025</c:v>
                </c:pt>
                <c:pt idx="64">
                  <c:v>1.7810000000000024</c:v>
                </c:pt>
                <c:pt idx="65">
                  <c:v>1.9070000000000022</c:v>
                </c:pt>
                <c:pt idx="66">
                  <c:v>2.0330000000000021</c:v>
                </c:pt>
                <c:pt idx="67">
                  <c:v>2.159000000000002</c:v>
                </c:pt>
                <c:pt idx="68">
                  <c:v>2.2850000000000019</c:v>
                </c:pt>
                <c:pt idx="69">
                  <c:v>2.4110000000000018</c:v>
                </c:pt>
                <c:pt idx="70">
                  <c:v>2.5370000000000017</c:v>
                </c:pt>
                <c:pt idx="71">
                  <c:v>2.6630000000000016</c:v>
                </c:pt>
                <c:pt idx="72">
                  <c:v>2.7890000000000015</c:v>
                </c:pt>
                <c:pt idx="73">
                  <c:v>2.9150000000000014</c:v>
                </c:pt>
                <c:pt idx="74">
                  <c:v>3.0410000000000013</c:v>
                </c:pt>
                <c:pt idx="75">
                  <c:v>3.1670000000000011</c:v>
                </c:pt>
                <c:pt idx="76">
                  <c:v>3.293000000000001</c:v>
                </c:pt>
                <c:pt idx="77">
                  <c:v>3.4190000000000009</c:v>
                </c:pt>
                <c:pt idx="78">
                  <c:v>3.5450000000000008</c:v>
                </c:pt>
                <c:pt idx="79">
                  <c:v>3.6710000000000007</c:v>
                </c:pt>
                <c:pt idx="80">
                  <c:v>3.7970000000000006</c:v>
                </c:pt>
                <c:pt idx="81">
                  <c:v>3.9230000000000005</c:v>
                </c:pt>
                <c:pt idx="82">
                  <c:v>4.0490000000000004</c:v>
                </c:pt>
                <c:pt idx="83">
                  <c:v>4.1750000000000007</c:v>
                </c:pt>
                <c:pt idx="84">
                  <c:v>4.301000000000001</c:v>
                </c:pt>
                <c:pt idx="85">
                  <c:v>4.4270000000000014</c:v>
                </c:pt>
                <c:pt idx="86">
                  <c:v>4.5530000000000017</c:v>
                </c:pt>
                <c:pt idx="87">
                  <c:v>4.679000000000002</c:v>
                </c:pt>
                <c:pt idx="88">
                  <c:v>4.8050000000000024</c:v>
                </c:pt>
                <c:pt idx="89">
                  <c:v>4.9310000000000027</c:v>
                </c:pt>
                <c:pt idx="90">
                  <c:v>5.057000000000003</c:v>
                </c:pt>
                <c:pt idx="91">
                  <c:v>5.1830000000000034</c:v>
                </c:pt>
                <c:pt idx="92">
                  <c:v>5.3090000000000037</c:v>
                </c:pt>
                <c:pt idx="93">
                  <c:v>5.4350000000000041</c:v>
                </c:pt>
                <c:pt idx="94">
                  <c:v>5.5610000000000044</c:v>
                </c:pt>
                <c:pt idx="95">
                  <c:v>5.6870000000000047</c:v>
                </c:pt>
                <c:pt idx="96">
                  <c:v>5.8130000000000051</c:v>
                </c:pt>
                <c:pt idx="97">
                  <c:v>5.9390000000000054</c:v>
                </c:pt>
                <c:pt idx="98">
                  <c:v>6.0650000000000057</c:v>
                </c:pt>
                <c:pt idx="99">
                  <c:v>6.1910000000000061</c:v>
                </c:pt>
                <c:pt idx="100">
                  <c:v>6.3170000000000064</c:v>
                </c:pt>
              </c:numCache>
            </c:numRef>
          </c:xVal>
          <c:yVal>
            <c:numRef>
              <c:f>'Fn trigo'!$R$18:$R$118</c:f>
              <c:numCache>
                <c:formatCode>General</c:formatCode>
                <c:ptCount val="101"/>
                <c:pt idx="0">
                  <c:v>3.7061435705115694E-4</c:v>
                </c:pt>
                <c:pt idx="1">
                  <c:v>0.25170140909462396</c:v>
                </c:pt>
                <c:pt idx="2">
                  <c:v>0.49904147618777767</c:v>
                </c:pt>
                <c:pt idx="3">
                  <c:v>0.73846923710077184</c:v>
                </c:pt>
                <c:pt idx="4">
                  <c:v>0.96618856296903721</c:v>
                </c:pt>
                <c:pt idx="5">
                  <c:v>1.1785889622495196</c:v>
                </c:pt>
                <c:pt idx="6">
                  <c:v>1.3723028250899609</c:v>
                </c:pt>
                <c:pt idx="7">
                  <c:v>1.5442588168072331</c:v>
                </c:pt>
                <c:pt idx="8">
                  <c:v>1.6917305739207422</c:v>
                </c:pt>
                <c:pt idx="9">
                  <c:v>1.8123799306649455</c:v>
                </c:pt>
                <c:pt idx="10">
                  <c:v>1.9042939906243146</c:v>
                </c:pt>
                <c:pt idx="11">
                  <c:v>1.9660154557197091</c:v>
                </c:pt>
                <c:pt idx="12">
                  <c:v>1.99656573167986</c:v>
                </c:pt>
                <c:pt idx="13">
                  <c:v>1.9954604436605528</c:v>
                </c:pt>
                <c:pt idx="14">
                  <c:v>1.9627171160112522</c:v>
                </c:pt>
                <c:pt idx="15">
                  <c:v>1.8988548944264154</c:v>
                </c:pt>
                <c:pt idx="16">
                  <c:v>1.8048863148867877</c:v>
                </c:pt>
                <c:pt idx="17">
                  <c:v>1.6823012498941743</c:v>
                </c:pt>
                <c:pt idx="18">
                  <c:v>1.533043286532249</c:v>
                </c:pt>
                <c:pt idx="19">
                  <c:v>1.359478910879421</c:v>
                </c:pt>
                <c:pt idx="20">
                  <c:v>1.1643599873551043</c:v>
                </c:pt>
                <c:pt idx="21">
                  <c:v>0.95078012788963584</c:v>
                </c:pt>
                <c:pt idx="22">
                  <c:v>0.72212564268495683</c:v>
                </c:pt>
                <c:pt idx="23">
                  <c:v>0.48202185024209948</c:v>
                </c:pt>
                <c:pt idx="24">
                  <c:v>0.23427559791038235</c:v>
                </c:pt>
                <c:pt idx="25">
                  <c:v>-1.7185095704586758E-2</c:v>
                </c:pt>
                <c:pt idx="26">
                  <c:v>-0.26837331950404325</c:v>
                </c:pt>
                <c:pt idx="27">
                  <c:v>-0.51530648240009946</c:v>
                </c:pt>
                <c:pt idx="28">
                  <c:v>-0.75406945732597497</c:v>
                </c:pt>
                <c:pt idx="29">
                  <c:v>-0.98087665560368908</c:v>
                </c:pt>
                <c:pt idx="30">
                  <c:v>-1.1921320474796704</c:v>
                </c:pt>
                <c:pt idx="31">
                  <c:v>-1.3844861772022623</c:v>
                </c:pt>
                <c:pt idx="32">
                  <c:v>-1.5548892686666613</c:v>
                </c:pt>
                <c:pt idx="33">
                  <c:v>-1.7006395796369083</c:v>
                </c:pt>
                <c:pt idx="34">
                  <c:v>-1.8194262378883943</c:v>
                </c:pt>
                <c:pt idx="35">
                  <c:v>-1.909365880103538</c:v>
                </c:pt>
                <c:pt idx="36">
                  <c:v>-1.9690325126106782</c:v>
                </c:pt>
                <c:pt idx="37">
                  <c:v>-1.9974801205239545</c:v>
                </c:pt>
                <c:pt idx="38">
                  <c:v>-1.9942576668160987</c:v>
                </c:pt>
                <c:pt idx="39">
                  <c:v>-1.9594162435137354</c:v>
                </c:pt>
                <c:pt idx="40">
                  <c:v>-1.8935082616329324</c:v>
                </c:pt>
                <c:pt idx="41">
                  <c:v>-1.7975786926985833</c:v>
                </c:pt>
                <c:pt idx="42">
                  <c:v>-1.6731485007133953</c:v>
                </c:pt>
                <c:pt idx="43">
                  <c:v>-1.5221905272627285</c:v>
                </c:pt>
                <c:pt idx="44">
                  <c:v>-1.3470982120971271</c:v>
                </c:pt>
                <c:pt idx="45">
                  <c:v>-1.1506476451279275</c:v>
                </c:pt>
                <c:pt idx="46">
                  <c:v>-0.93595355150182513</c:v>
                </c:pt>
                <c:pt idx="47">
                  <c:v>-0.70641990761136042</c:v>
                </c:pt>
                <c:pt idx="48">
                  <c:v>-0.46568597102482751</c:v>
                </c:pt>
                <c:pt idx="49">
                  <c:v>-0.21756858003145702</c:v>
                </c:pt>
                <c:pt idx="50">
                  <c:v>3.3998362357003702E-2</c:v>
                </c:pt>
                <c:pt idx="51">
                  <c:v>0.28502626046672513</c:v>
                </c:pt>
                <c:pt idx="52">
                  <c:v>0.531535065174779</c:v>
                </c:pt>
                <c:pt idx="53">
                  <c:v>0.76961637761649582</c:v>
                </c:pt>
                <c:pt idx="54">
                  <c:v>0.99549541687746468</c:v>
                </c:pt>
                <c:pt idx="55">
                  <c:v>1.2055908691719741</c:v>
                </c:pt>
                <c:pt idx="56">
                  <c:v>1.3965716695987418</c:v>
                </c:pt>
                <c:pt idx="57">
                  <c:v>1.5654098161987884</c:v>
                </c:pt>
                <c:pt idx="58">
                  <c:v>1.7094283789481899</c:v>
                </c:pt>
                <c:pt idx="59">
                  <c:v>1.8263439425027861</c:v>
                </c:pt>
                <c:pt idx="60">
                  <c:v>1.9143028097648196</c:v>
                </c:pt>
                <c:pt idx="61">
                  <c:v>1.9719103922637009</c:v>
                </c:pt>
                <c:pt idx="62">
                  <c:v>1.9982533213662022</c:v>
                </c:pt>
                <c:pt idx="63">
                  <c:v>1.9929139297426781</c:v>
                </c:pt>
                <c:pt idx="64">
                  <c:v>1.9559768734855725</c:v>
                </c:pt>
                <c:pt idx="65">
                  <c:v>1.8880277898864637</c:v>
                </c:pt>
                <c:pt idx="66">
                  <c:v>1.790144012152612</c:v>
                </c:pt>
                <c:pt idx="67">
                  <c:v>1.6638774882812408</c:v>
                </c:pt>
                <c:pt idx="68">
                  <c:v>1.5112301749129216</c:v>
                </c:pt>
                <c:pt idx="69">
                  <c:v>1.3346222962946956</c:v>
                </c:pt>
                <c:pt idx="70">
                  <c:v>1.1368539716072981</c:v>
                </c:pt>
                <c:pt idx="71">
                  <c:v>0.92106081905548731</c:v>
                </c:pt>
                <c:pt idx="72">
                  <c:v>0.69066424061894449</c:v>
                </c:pt>
                <c:pt idx="73">
                  <c:v>0.44931717569937385</c:v>
                </c:pt>
                <c:pt idx="74">
                  <c:v>0.20084618374011914</c:v>
                </c:pt>
                <c:pt idx="75">
                  <c:v>-5.0809225901225066E-2</c:v>
                </c:pt>
                <c:pt idx="76">
                  <c:v>-0.30165905490190098</c:v>
                </c:pt>
                <c:pt idx="77">
                  <c:v>-0.54772607742598001</c:v>
                </c:pt>
                <c:pt idx="78">
                  <c:v>-0.78510889906848458</c:v>
                </c:pt>
                <c:pt idx="79">
                  <c:v>-1.0100438134916292</c:v>
                </c:pt>
                <c:pt idx="80">
                  <c:v>-1.2189644760157703</c:v>
                </c:pt>
                <c:pt idx="81">
                  <c:v>-1.408558448039851</c:v>
                </c:pt>
                <c:pt idx="82">
                  <c:v>-1.5758197157791516</c:v>
                </c:pt>
                <c:pt idx="83">
                  <c:v>-1.7180963506353835</c:v>
                </c:pt>
                <c:pt idx="84">
                  <c:v>-1.8331325555436107</c:v>
                </c:pt>
                <c:pt idx="85">
                  <c:v>-1.919104430650878</c:v>
                </c:pt>
                <c:pt idx="86">
                  <c:v>-1.9746488912614453</c:v>
                </c:pt>
                <c:pt idx="87">
                  <c:v>-1.9988852795544036</c:v>
                </c:pt>
                <c:pt idx="88">
                  <c:v>-1.9914293274197354</c:v>
                </c:pt>
                <c:pt idx="89">
                  <c:v>-1.9523992490319515</c:v>
                </c:pt>
                <c:pt idx="90">
                  <c:v>-1.8824138665635068</c:v>
                </c:pt>
                <c:pt idx="91">
                  <c:v>-1.7825827987548235</c:v>
                </c:pt>
                <c:pt idx="92">
                  <c:v>-1.6544888679012122</c:v>
                </c:pt>
                <c:pt idx="93">
                  <c:v>-1.5001630041940393</c:v>
                </c:pt>
                <c:pt idx="94">
                  <c:v>-1.322052045307994</c:v>
                </c:pt>
                <c:pt idx="95">
                  <c:v>-1.1229799417722262</c:v>
                </c:pt>
                <c:pt idx="96">
                  <c:v>-0.90610298321447569</c:v>
                </c:pt>
                <c:pt idx="97">
                  <c:v>-0.67485975536641218</c:v>
                </c:pt>
                <c:pt idx="98">
                  <c:v>-0.43291662126222519</c:v>
                </c:pt>
                <c:pt idx="99">
                  <c:v>-0.18410959102645097</c:v>
                </c:pt>
                <c:pt idx="100">
                  <c:v>6.7616498094034305E-2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245-4D2D-A2E4-3A6FD70161FC}"/>
            </c:ext>
          </c:extLst>
        </c:ser>
        <c:ser>
          <c:idx val="2"/>
          <c:order val="2"/>
          <c:tx>
            <c:strRef>
              <c:f>'Fn trigo'!$S$17</c:f>
              <c:strCache>
                <c:ptCount val="1"/>
                <c:pt idx="0">
                  <c:v>Tangente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'Fn trigo'!$P$18:$P$118</c:f>
              <c:numCache>
                <c:formatCode>General</c:formatCode>
                <c:ptCount val="101"/>
                <c:pt idx="0">
                  <c:v>-6.2830000000000004</c:v>
                </c:pt>
                <c:pt idx="1">
                  <c:v>-6.157</c:v>
                </c:pt>
                <c:pt idx="2">
                  <c:v>-6.0309999999999997</c:v>
                </c:pt>
                <c:pt idx="3">
                  <c:v>-5.9049999999999994</c:v>
                </c:pt>
                <c:pt idx="4">
                  <c:v>-5.778999999999999</c:v>
                </c:pt>
                <c:pt idx="5">
                  <c:v>-5.6529999999999987</c:v>
                </c:pt>
                <c:pt idx="6">
                  <c:v>-5.5269999999999984</c:v>
                </c:pt>
                <c:pt idx="7">
                  <c:v>-5.400999999999998</c:v>
                </c:pt>
                <c:pt idx="8">
                  <c:v>-5.2749999999999977</c:v>
                </c:pt>
                <c:pt idx="9">
                  <c:v>-5.1489999999999974</c:v>
                </c:pt>
                <c:pt idx="10">
                  <c:v>-5.022999999999997</c:v>
                </c:pt>
                <c:pt idx="11">
                  <c:v>-4.8969999999999967</c:v>
                </c:pt>
                <c:pt idx="12">
                  <c:v>-4.7709999999999964</c:v>
                </c:pt>
                <c:pt idx="13">
                  <c:v>-4.644999999999996</c:v>
                </c:pt>
                <c:pt idx="14">
                  <c:v>-4.5189999999999957</c:v>
                </c:pt>
                <c:pt idx="15">
                  <c:v>-4.3929999999999954</c:v>
                </c:pt>
                <c:pt idx="16">
                  <c:v>-4.266999999999995</c:v>
                </c:pt>
                <c:pt idx="17">
                  <c:v>-4.1409999999999947</c:v>
                </c:pt>
                <c:pt idx="18">
                  <c:v>-4.0149999999999944</c:v>
                </c:pt>
                <c:pt idx="19">
                  <c:v>-3.8889999999999945</c:v>
                </c:pt>
                <c:pt idx="20">
                  <c:v>-3.7629999999999946</c:v>
                </c:pt>
                <c:pt idx="21">
                  <c:v>-3.6369999999999947</c:v>
                </c:pt>
                <c:pt idx="22">
                  <c:v>-3.5109999999999948</c:v>
                </c:pt>
                <c:pt idx="23">
                  <c:v>-3.3849999999999949</c:v>
                </c:pt>
                <c:pt idx="24">
                  <c:v>-3.258999999999995</c:v>
                </c:pt>
                <c:pt idx="25">
                  <c:v>-3.1329999999999951</c:v>
                </c:pt>
                <c:pt idx="26">
                  <c:v>-3.0069999999999952</c:v>
                </c:pt>
                <c:pt idx="27">
                  <c:v>-2.8809999999999953</c:v>
                </c:pt>
                <c:pt idx="28">
                  <c:v>-2.7549999999999955</c:v>
                </c:pt>
                <c:pt idx="29">
                  <c:v>-2.6289999999999956</c:v>
                </c:pt>
                <c:pt idx="30">
                  <c:v>-2.5029999999999957</c:v>
                </c:pt>
                <c:pt idx="31">
                  <c:v>-2.3769999999999958</c:v>
                </c:pt>
                <c:pt idx="32">
                  <c:v>-2.2509999999999959</c:v>
                </c:pt>
                <c:pt idx="33">
                  <c:v>-2.124999999999996</c:v>
                </c:pt>
                <c:pt idx="34">
                  <c:v>-1.9989999999999961</c:v>
                </c:pt>
                <c:pt idx="35">
                  <c:v>-1.8729999999999962</c:v>
                </c:pt>
                <c:pt idx="36">
                  <c:v>-1.7469999999999963</c:v>
                </c:pt>
                <c:pt idx="37">
                  <c:v>-1.6209999999999964</c:v>
                </c:pt>
                <c:pt idx="38">
                  <c:v>-1.4949999999999966</c:v>
                </c:pt>
                <c:pt idx="39">
                  <c:v>-1.3689999999999967</c:v>
                </c:pt>
                <c:pt idx="40">
                  <c:v>-1.2429999999999968</c:v>
                </c:pt>
                <c:pt idx="41">
                  <c:v>-1.1169999999999969</c:v>
                </c:pt>
                <c:pt idx="42">
                  <c:v>-0.99099999999999688</c:v>
                </c:pt>
                <c:pt idx="43">
                  <c:v>-0.86499999999999688</c:v>
                </c:pt>
                <c:pt idx="44">
                  <c:v>-0.73899999999999688</c:v>
                </c:pt>
                <c:pt idx="45">
                  <c:v>-0.61299999999999688</c:v>
                </c:pt>
                <c:pt idx="46">
                  <c:v>-0.48699999999999688</c:v>
                </c:pt>
                <c:pt idx="47">
                  <c:v>-0.36099999999999688</c:v>
                </c:pt>
                <c:pt idx="48">
                  <c:v>-0.23499999999999688</c:v>
                </c:pt>
                <c:pt idx="49">
                  <c:v>-0.10899999999999688</c:v>
                </c:pt>
                <c:pt idx="50">
                  <c:v>1.7000000000003124E-2</c:v>
                </c:pt>
                <c:pt idx="51">
                  <c:v>0.14300000000000312</c:v>
                </c:pt>
                <c:pt idx="52">
                  <c:v>0.26900000000000313</c:v>
                </c:pt>
                <c:pt idx="53">
                  <c:v>0.39500000000000313</c:v>
                </c:pt>
                <c:pt idx="54">
                  <c:v>0.52100000000000313</c:v>
                </c:pt>
                <c:pt idx="55">
                  <c:v>0.64700000000000313</c:v>
                </c:pt>
                <c:pt idx="56">
                  <c:v>0.77300000000000313</c:v>
                </c:pt>
                <c:pt idx="57">
                  <c:v>0.89900000000000313</c:v>
                </c:pt>
                <c:pt idx="58">
                  <c:v>1.025000000000003</c:v>
                </c:pt>
                <c:pt idx="59">
                  <c:v>1.1510000000000029</c:v>
                </c:pt>
                <c:pt idx="60">
                  <c:v>1.2770000000000028</c:v>
                </c:pt>
                <c:pt idx="61">
                  <c:v>1.4030000000000027</c:v>
                </c:pt>
                <c:pt idx="62">
                  <c:v>1.5290000000000026</c:v>
                </c:pt>
                <c:pt idx="63">
                  <c:v>1.6550000000000025</c:v>
                </c:pt>
                <c:pt idx="64">
                  <c:v>1.7810000000000024</c:v>
                </c:pt>
                <c:pt idx="65">
                  <c:v>1.9070000000000022</c:v>
                </c:pt>
                <c:pt idx="66">
                  <c:v>2.0330000000000021</c:v>
                </c:pt>
                <c:pt idx="67">
                  <c:v>2.159000000000002</c:v>
                </c:pt>
                <c:pt idx="68">
                  <c:v>2.2850000000000019</c:v>
                </c:pt>
                <c:pt idx="69">
                  <c:v>2.4110000000000018</c:v>
                </c:pt>
                <c:pt idx="70">
                  <c:v>2.5370000000000017</c:v>
                </c:pt>
                <c:pt idx="71">
                  <c:v>2.6630000000000016</c:v>
                </c:pt>
                <c:pt idx="72">
                  <c:v>2.7890000000000015</c:v>
                </c:pt>
                <c:pt idx="73">
                  <c:v>2.9150000000000014</c:v>
                </c:pt>
                <c:pt idx="74">
                  <c:v>3.0410000000000013</c:v>
                </c:pt>
                <c:pt idx="75">
                  <c:v>3.1670000000000011</c:v>
                </c:pt>
                <c:pt idx="76">
                  <c:v>3.293000000000001</c:v>
                </c:pt>
                <c:pt idx="77">
                  <c:v>3.4190000000000009</c:v>
                </c:pt>
                <c:pt idx="78">
                  <c:v>3.5450000000000008</c:v>
                </c:pt>
                <c:pt idx="79">
                  <c:v>3.6710000000000007</c:v>
                </c:pt>
                <c:pt idx="80">
                  <c:v>3.7970000000000006</c:v>
                </c:pt>
                <c:pt idx="81">
                  <c:v>3.9230000000000005</c:v>
                </c:pt>
                <c:pt idx="82">
                  <c:v>4.0490000000000004</c:v>
                </c:pt>
                <c:pt idx="83">
                  <c:v>4.1750000000000007</c:v>
                </c:pt>
                <c:pt idx="84">
                  <c:v>4.301000000000001</c:v>
                </c:pt>
                <c:pt idx="85">
                  <c:v>4.4270000000000014</c:v>
                </c:pt>
                <c:pt idx="86">
                  <c:v>4.5530000000000017</c:v>
                </c:pt>
                <c:pt idx="87">
                  <c:v>4.679000000000002</c:v>
                </c:pt>
                <c:pt idx="88">
                  <c:v>4.8050000000000024</c:v>
                </c:pt>
                <c:pt idx="89">
                  <c:v>4.9310000000000027</c:v>
                </c:pt>
                <c:pt idx="90">
                  <c:v>5.057000000000003</c:v>
                </c:pt>
                <c:pt idx="91">
                  <c:v>5.1830000000000034</c:v>
                </c:pt>
                <c:pt idx="92">
                  <c:v>5.3090000000000037</c:v>
                </c:pt>
                <c:pt idx="93">
                  <c:v>5.4350000000000041</c:v>
                </c:pt>
                <c:pt idx="94">
                  <c:v>5.5610000000000044</c:v>
                </c:pt>
                <c:pt idx="95">
                  <c:v>5.6870000000000047</c:v>
                </c:pt>
                <c:pt idx="96">
                  <c:v>5.8130000000000051</c:v>
                </c:pt>
                <c:pt idx="97">
                  <c:v>5.9390000000000054</c:v>
                </c:pt>
                <c:pt idx="98">
                  <c:v>6.0650000000000057</c:v>
                </c:pt>
                <c:pt idx="99">
                  <c:v>6.1910000000000061</c:v>
                </c:pt>
                <c:pt idx="100">
                  <c:v>6.3170000000000064</c:v>
                </c:pt>
              </c:numCache>
            </c:numRef>
          </c:xVal>
          <c:yVal>
            <c:numRef>
              <c:f>'Fn trigo'!$S$18:$S$118</c:f>
              <c:numCache>
                <c:formatCode>General</c:formatCode>
                <c:ptCount val="101"/>
                <c:pt idx="0">
                  <c:v>1.8530718170718704E-4</c:v>
                </c:pt>
                <c:pt idx="1">
                  <c:v>0.12685933874040059</c:v>
                </c:pt>
                <c:pt idx="2">
                  <c:v>0.25767101267078973</c:v>
                </c:pt>
                <c:pt idx="3">
                  <c:v>0.39731005147085796</c:v>
                </c:pt>
                <c:pt idx="4">
                  <c:v>0.55174937272282631</c:v>
                </c:pt>
                <c:pt idx="5">
                  <c:v>0.72939858560826298</c:v>
                </c:pt>
                <c:pt idx="6">
                  <c:v>0.94321692959671877</c:v>
                </c:pt>
                <c:pt idx="7">
                  <c:v>1.2150614368902624</c:v>
                </c:pt>
                <c:pt idx="8">
                  <c:v>1.5858093426187767</c:v>
                </c:pt>
                <c:pt idx="9">
                  <c:v>2.1429473993321628</c:v>
                </c:pt>
                <c:pt idx="10">
                  <c:v>3.1152516648024537</c:v>
                </c:pt>
                <c:pt idx="11">
                  <c:v>5.3551174609773442</c:v>
                </c:pt>
                <c:pt idx="12">
                  <c:v>17.042096526443199</c:v>
                </c:pt>
                <c:pt idx="13">
                  <c:v>-14.816751605132295</c:v>
                </c:pt>
                <c:pt idx="14">
                  <c:v>-5.106301155025827</c:v>
                </c:pt>
                <c:pt idx="15">
                  <c:v>-3.0237842894140581</c:v>
                </c:pt>
                <c:pt idx="16">
                  <c:v>-2.0947642028376494</c:v>
                </c:pt>
                <c:pt idx="17">
                  <c:v>-1.5553794504950544</c:v>
                </c:pt>
                <c:pt idx="18">
                  <c:v>-1.193552774307163</c:v>
                </c:pt>
                <c:pt idx="19">
                  <c:v>-0.9267653727245575</c:v>
                </c:pt>
                <c:pt idx="20">
                  <c:v>-0.71603576798111146</c:v>
                </c:pt>
                <c:pt idx="21">
                  <c:v>-0.54035405793876157</c:v>
                </c:pt>
                <c:pt idx="22">
                  <c:v>-0.38718150715586014</c:v>
                </c:pt>
                <c:pt idx="23">
                  <c:v>-0.24833113019580119</c:v>
                </c:pt>
                <c:pt idx="24">
                  <c:v>-0.1179498042086834</c:v>
                </c:pt>
                <c:pt idx="25">
                  <c:v>8.5928650718340941E-3</c:v>
                </c:pt>
                <c:pt idx="26">
                  <c:v>0.13541130963318615</c:v>
                </c:pt>
                <c:pt idx="27">
                  <c:v>0.26665623604500688</c:v>
                </c:pt>
                <c:pt idx="28">
                  <c:v>0.40707739810346705</c:v>
                </c:pt>
                <c:pt idx="29">
                  <c:v>0.5627675154822025</c:v>
                </c:pt>
                <c:pt idx="30">
                  <c:v>0.74235860794953468</c:v>
                </c:pt>
                <c:pt idx="31">
                  <c:v>0.95923131106856674</c:v>
                </c:pt>
                <c:pt idx="32">
                  <c:v>1.2360965520547245</c:v>
                </c:pt>
                <c:pt idx="33">
                  <c:v>1.6157594239734745</c:v>
                </c:pt>
                <c:pt idx="34">
                  <c:v>2.1908269093209292</c:v>
                </c:pt>
                <c:pt idx="35">
                  <c:v>3.2076733614779225</c:v>
                </c:pt>
                <c:pt idx="36">
                  <c:v>5.6163940982019902</c:v>
                </c:pt>
                <c:pt idx="37">
                  <c:v>19.902123863539483</c:v>
                </c:pt>
                <c:pt idx="38">
                  <c:v>-13.167976346854354</c:v>
                </c:pt>
                <c:pt idx="39">
                  <c:v>-4.8880428238793456</c:v>
                </c:pt>
                <c:pt idx="40">
                  <c:v>-2.9406185723143499</c:v>
                </c:pt>
                <c:pt idx="41">
                  <c:v>-2.0502480520082926</c:v>
                </c:pt>
                <c:pt idx="42">
                  <c:v>-1.5270034016933942</c:v>
                </c:pt>
                <c:pt idx="43">
                  <c:v>-1.1733706337693091</c:v>
                </c:pt>
                <c:pt idx="44">
                  <c:v>-0.91125747300289139</c:v>
                </c:pt>
                <c:pt idx="45">
                  <c:v>-0.70339372111986542</c:v>
                </c:pt>
                <c:pt idx="46">
                  <c:v>-0.52954078276503691</c:v>
                </c:pt>
                <c:pt idx="47">
                  <c:v>-0.37754496102267854</c:v>
                </c:pt>
                <c:pt idx="48">
                  <c:v>-0.23942370370944582</c:v>
                </c:pt>
                <c:pt idx="49">
                  <c:v>-0.10943373774527267</c:v>
                </c:pt>
                <c:pt idx="50">
                  <c:v>1.7001637856006207E-2</c:v>
                </c:pt>
                <c:pt idx="51">
                  <c:v>0.14398277515784177</c:v>
                </c:pt>
                <c:pt idx="52">
                  <c:v>0.27568183832459875</c:v>
                </c:pt>
                <c:pt idx="53">
                  <c:v>0.41691183224909656</c:v>
                </c:pt>
                <c:pt idx="54">
                  <c:v>0.57389041844288291</c:v>
                </c:pt>
                <c:pt idx="55">
                  <c:v>0.75548142405864793</c:v>
                </c:pt>
                <c:pt idx="56">
                  <c:v>0.97550609757446871</c:v>
                </c:pt>
                <c:pt idx="57">
                  <c:v>1.2575734751398955</c:v>
                </c:pt>
                <c:pt idx="58">
                  <c:v>1.6465344294765589</c:v>
                </c:pt>
                <c:pt idx="59">
                  <c:v>2.2405033486537196</c:v>
                </c:pt>
                <c:pt idx="60">
                  <c:v>3.3052182004054793</c:v>
                </c:pt>
                <c:pt idx="61">
                  <c:v>5.903568646087118</c:v>
                </c:pt>
                <c:pt idx="62">
                  <c:v>23.911613719025262</c:v>
                </c:pt>
                <c:pt idx="63">
                  <c:v>-11.847885307064628</c:v>
                </c:pt>
                <c:pt idx="64">
                  <c:v>-4.6870156339738278</c:v>
                </c:pt>
                <c:pt idx="65">
                  <c:v>-2.8614659143282859</c:v>
                </c:pt>
                <c:pt idx="66">
                  <c:v>-2.0072405939160722</c:v>
                </c:pt>
                <c:pt idx="67">
                  <c:v>-1.499346720636185</c:v>
                </c:pt>
                <c:pt idx="68">
                  <c:v>-1.1535828036201592</c:v>
                </c:pt>
                <c:pt idx="69">
                  <c:v>-0.89598539218629791</c:v>
                </c:pt>
                <c:pt idx="70">
                  <c:v>-0.69090032061945306</c:v>
                </c:pt>
                <c:pt idx="71">
                  <c:v>-0.51882336520009686</c:v>
                </c:pt>
                <c:pt idx="72">
                  <c:v>-0.36796939846559823</c:v>
                </c:pt>
                <c:pt idx="73">
                  <c:v>-0.2305520658652129</c:v>
                </c:pt>
                <c:pt idx="74">
                  <c:v>-0.10093332761480862</c:v>
                </c:pt>
                <c:pt idx="75">
                  <c:v>2.5412814917901309E-2</c:v>
                </c:pt>
                <c:pt idx="76">
                  <c:v>0.15257501806538845</c:v>
                </c:pt>
                <c:pt idx="77">
                  <c:v>0.28474937701885827</c:v>
                </c:pt>
                <c:pt idx="78">
                  <c:v>0.4268154523167666</c:v>
                </c:pt>
                <c:pt idx="79">
                  <c:v>0.58512117803174768</c:v>
                </c:pt>
                <c:pt idx="80">
                  <c:v>0.7687720113361487</c:v>
                </c:pt>
                <c:pt idx="81">
                  <c:v>0.99205005061325846</c:v>
                </c:pt>
                <c:pt idx="82">
                  <c:v>1.2795094068958039</c:v>
                </c:pt>
                <c:pt idx="83">
                  <c:v>1.6781734518083602</c:v>
                </c:pt>
                <c:pt idx="84">
                  <c:v>2.2920872422041083</c:v>
                </c:pt>
                <c:pt idx="85">
                  <c:v>3.4083392987317778</c:v>
                </c:pt>
                <c:pt idx="86">
                  <c:v>6.2207395900259765</c:v>
                </c:pt>
                <c:pt idx="87">
                  <c:v>29.938870635093895</c:v>
                </c:pt>
                <c:pt idx="88">
                  <c:v>-10.766963094173494</c:v>
                </c:pt>
                <c:pt idx="89">
                  <c:v>-4.5012312539459511</c:v>
                </c:pt>
                <c:pt idx="90">
                  <c:v>-2.7860322782578582</c:v>
                </c:pt>
                <c:pt idx="91">
                  <c:v>-1.9656606301622808</c:v>
                </c:pt>
                <c:pt idx="92">
                  <c:v>-1.4723786298540331</c:v>
                </c:pt>
                <c:pt idx="93">
                  <c:v>-1.1341751228437211</c:v>
                </c:pt>
                <c:pt idx="94">
                  <c:v>-0.88094168135166395</c:v>
                </c:pt>
                <c:pt idx="95">
                  <c:v>-0.67855122459655814</c:v>
                </c:pt>
                <c:pt idx="96">
                  <c:v>-0.50819904096448887</c:v>
                </c:pt>
                <c:pt idx="97">
                  <c:v>-0.35845290137796304</c:v>
                </c:pt>
                <c:pt idx="98">
                  <c:v>-0.22171475463619375</c:v>
                </c:pt>
                <c:pt idx="99">
                  <c:v>-9.2447332172630389E-2</c:v>
                </c:pt>
                <c:pt idx="100">
                  <c:v>3.3827587001537422E-2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245-4D2D-A2E4-3A6FD70161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3380735"/>
        <c:axId val="1933379487"/>
      </c:scatterChart>
      <c:valAx>
        <c:axId val="1933380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3379487"/>
        <c:crosses val="autoZero"/>
        <c:crossBetween val="midCat"/>
      </c:valAx>
      <c:valAx>
        <c:axId val="1933379487"/>
        <c:scaling>
          <c:orientation val="minMax"/>
          <c:max val="5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33807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1779150843736714"/>
          <c:y val="9.5022275760230132E-2"/>
          <c:w val="0.37249763342044595"/>
          <c:h val="5.61713999053299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</xdr:colOff>
      <xdr:row>22</xdr:row>
      <xdr:rowOff>3810</xdr:rowOff>
    </xdr:from>
    <xdr:to>
      <xdr:col>12</xdr:col>
      <xdr:colOff>15240</xdr:colOff>
      <xdr:row>53</xdr:row>
      <xdr:rowOff>7620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22</xdr:row>
      <xdr:rowOff>28576</xdr:rowOff>
    </xdr:from>
    <xdr:to>
      <xdr:col>13</xdr:col>
      <xdr:colOff>600075</xdr:colOff>
      <xdr:row>61</xdr:row>
      <xdr:rowOff>152400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13C6FF7B-1025-5589-515E-7CE8381CF6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</xdr:colOff>
      <xdr:row>16</xdr:row>
      <xdr:rowOff>3810</xdr:rowOff>
    </xdr:from>
    <xdr:to>
      <xdr:col>10</xdr:col>
      <xdr:colOff>15240</xdr:colOff>
      <xdr:row>47</xdr:row>
      <xdr:rowOff>7620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15</xdr:row>
      <xdr:rowOff>161330</xdr:rowOff>
    </xdr:from>
    <xdr:to>
      <xdr:col>11</xdr:col>
      <xdr:colOff>5952</xdr:colOff>
      <xdr:row>35</xdr:row>
      <xdr:rowOff>166688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4F9AFDC6-CF0E-DE10-7C5C-7E07A06FC9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C125"/>
  <sheetViews>
    <sheetView workbookViewId="0">
      <selection activeCell="G9" sqref="G9"/>
    </sheetView>
  </sheetViews>
  <sheetFormatPr baseColWidth="10" defaultColWidth="11.5703125" defaultRowHeight="10.15" customHeight="1" x14ac:dyDescent="0.2"/>
  <cols>
    <col min="1" max="1" width="1.140625" style="1" customWidth="1"/>
    <col min="2" max="2" width="0.5703125" style="1" customWidth="1"/>
    <col min="3" max="3" width="1.7109375" style="1" customWidth="1"/>
    <col min="4" max="4" width="0.5703125" style="1" customWidth="1"/>
    <col min="5" max="5" width="19.42578125" style="1" customWidth="1"/>
    <col min="6" max="6" width="27.7109375" style="4" customWidth="1"/>
    <col min="7" max="10" width="8.28515625" style="5" customWidth="1"/>
    <col min="11" max="12" width="8.28515625" style="2" customWidth="1"/>
    <col min="13" max="13" width="5.5703125" style="2" customWidth="1"/>
    <col min="14" max="14" width="3.28515625" style="2" customWidth="1"/>
    <col min="15" max="15" width="0.5703125" style="2" customWidth="1"/>
    <col min="16" max="16" width="9.42578125" style="2" customWidth="1"/>
    <col min="17" max="17" width="0.7109375" style="2" customWidth="1"/>
    <col min="18" max="18" width="9.42578125" style="2" customWidth="1"/>
    <col min="19" max="19" width="0.5703125" style="33" customWidth="1"/>
    <col min="20" max="20" width="9.42578125" style="2" customWidth="1"/>
    <col min="21" max="21" width="0.5703125" style="33" customWidth="1"/>
    <col min="22" max="22" width="9.42578125" style="2" customWidth="1"/>
    <col min="23" max="23" width="0.5703125" style="33" customWidth="1"/>
    <col min="24" max="24" width="9.42578125" style="2" customWidth="1"/>
    <col min="25" max="25" width="0.5703125" style="33" customWidth="1"/>
    <col min="26" max="26" width="9.42578125" style="2" customWidth="1"/>
    <col min="27" max="27" width="0.5703125" style="33" customWidth="1"/>
    <col min="28" max="28" width="9.42578125" style="2" customWidth="1"/>
    <col min="29" max="16384" width="11.5703125" style="1"/>
  </cols>
  <sheetData>
    <row r="1" spans="2:29" ht="6" customHeight="1" x14ac:dyDescent="0.2"/>
    <row r="2" spans="2:29" ht="18" customHeight="1" x14ac:dyDescent="0.2">
      <c r="B2" s="308" t="s">
        <v>9</v>
      </c>
      <c r="C2" s="308"/>
      <c r="D2" s="308"/>
      <c r="E2" s="308"/>
      <c r="F2" s="308"/>
      <c r="G2" s="308"/>
      <c r="H2" s="308"/>
      <c r="I2" s="308"/>
      <c r="J2" s="308"/>
      <c r="K2" s="308"/>
      <c r="L2" s="308"/>
      <c r="M2" s="308"/>
      <c r="N2" s="308"/>
      <c r="O2" s="308"/>
      <c r="P2" s="308"/>
      <c r="Q2" s="308"/>
      <c r="R2" s="308"/>
      <c r="S2" s="308"/>
      <c r="T2" s="308"/>
      <c r="U2" s="308"/>
      <c r="V2" s="308"/>
      <c r="W2" s="308"/>
      <c r="X2" s="308"/>
      <c r="Y2" s="308"/>
      <c r="Z2" s="308"/>
      <c r="AA2" s="308"/>
      <c r="AB2" s="308"/>
    </row>
    <row r="3" spans="2:29" ht="15" customHeight="1" thickBot="1" x14ac:dyDescent="0.25"/>
    <row r="4" spans="2:29" ht="10.15" customHeight="1" x14ac:dyDescent="0.2">
      <c r="C4" s="29"/>
      <c r="D4" s="27"/>
      <c r="E4" s="309" t="s">
        <v>22</v>
      </c>
      <c r="F4" s="309"/>
      <c r="G4" s="311" t="s">
        <v>23</v>
      </c>
      <c r="H4" s="312"/>
      <c r="I4" s="312"/>
      <c r="J4" s="312"/>
      <c r="K4" s="312"/>
      <c r="L4" s="312"/>
      <c r="M4" s="21"/>
      <c r="P4" s="15"/>
      <c r="Q4" s="15"/>
    </row>
    <row r="5" spans="2:29" ht="10.15" customHeight="1" thickBot="1" x14ac:dyDescent="0.25">
      <c r="C5" s="30"/>
      <c r="D5" s="28"/>
      <c r="E5" s="310"/>
      <c r="F5" s="310"/>
      <c r="G5" s="17" t="s">
        <v>16</v>
      </c>
      <c r="H5" s="18" t="s">
        <v>17</v>
      </c>
      <c r="I5" s="18" t="s">
        <v>18</v>
      </c>
      <c r="J5" s="18" t="s">
        <v>19</v>
      </c>
      <c r="K5" s="19" t="s">
        <v>20</v>
      </c>
      <c r="L5" s="19" t="s">
        <v>35</v>
      </c>
      <c r="M5" s="21"/>
      <c r="P5" s="16"/>
      <c r="Q5" s="16"/>
    </row>
    <row r="6" spans="2:29" ht="3" customHeight="1" thickBot="1" x14ac:dyDescent="0.25">
      <c r="E6" s="20"/>
      <c r="F6" s="20"/>
      <c r="G6" s="21"/>
      <c r="H6" s="21"/>
      <c r="I6" s="21"/>
      <c r="J6" s="21"/>
      <c r="K6" s="21"/>
      <c r="L6" s="6"/>
      <c r="M6" s="31"/>
      <c r="P6" s="16"/>
      <c r="Q6" s="16"/>
    </row>
    <row r="7" spans="2:29" s="11" customFormat="1" ht="13.15" customHeight="1" thickBot="1" x14ac:dyDescent="0.3">
      <c r="C7" s="87"/>
      <c r="D7" s="320" t="s">
        <v>15</v>
      </c>
      <c r="E7" s="320"/>
      <c r="F7" s="178" t="s">
        <v>41</v>
      </c>
      <c r="G7" s="158">
        <v>-1</v>
      </c>
      <c r="H7" s="159">
        <v>5</v>
      </c>
      <c r="I7" s="159">
        <v>-25</v>
      </c>
      <c r="J7" s="159">
        <v>50</v>
      </c>
      <c r="K7" s="160"/>
      <c r="L7" s="161"/>
      <c r="M7" s="318"/>
      <c r="N7" s="318"/>
      <c r="O7" s="318"/>
      <c r="P7" s="318"/>
      <c r="Q7" s="88"/>
      <c r="R7" s="89"/>
      <c r="S7" s="34"/>
      <c r="U7" s="34"/>
      <c r="W7" s="34"/>
      <c r="Y7" s="34"/>
      <c r="AA7" s="34"/>
    </row>
    <row r="8" spans="2:29" s="11" customFormat="1" ht="3" customHeight="1" thickBot="1" x14ac:dyDescent="0.3">
      <c r="C8" s="22"/>
      <c r="D8" s="12"/>
      <c r="E8" s="22"/>
      <c r="F8" s="179"/>
      <c r="G8" s="84"/>
      <c r="H8" s="84"/>
      <c r="I8" s="84"/>
      <c r="J8" s="84"/>
      <c r="K8" s="60"/>
      <c r="L8" s="162"/>
      <c r="M8" s="32"/>
      <c r="N8" s="10"/>
      <c r="O8" s="10"/>
      <c r="P8" s="16"/>
      <c r="Q8" s="16"/>
      <c r="R8" s="92"/>
      <c r="S8" s="34"/>
      <c r="U8" s="34"/>
      <c r="W8" s="34"/>
      <c r="Y8" s="34"/>
      <c r="AA8" s="34"/>
    </row>
    <row r="9" spans="2:29" s="11" customFormat="1" ht="13.15" customHeight="1" thickBot="1" x14ac:dyDescent="0.3">
      <c r="C9" s="98"/>
      <c r="D9" s="321" t="s">
        <v>10</v>
      </c>
      <c r="E9" s="321"/>
      <c r="F9" s="180" t="s">
        <v>42</v>
      </c>
      <c r="G9" s="163">
        <v>-4</v>
      </c>
      <c r="H9" s="164">
        <v>10</v>
      </c>
      <c r="I9" s="165"/>
      <c r="J9" s="165"/>
      <c r="K9" s="165"/>
      <c r="L9" s="165"/>
      <c r="M9" s="319"/>
      <c r="N9" s="319"/>
      <c r="O9" s="319"/>
      <c r="P9" s="319"/>
      <c r="Q9" s="99"/>
      <c r="R9" s="90"/>
      <c r="S9" s="100"/>
      <c r="T9" s="101"/>
      <c r="U9" s="39"/>
      <c r="V9" s="39"/>
      <c r="W9" s="39"/>
      <c r="X9" s="39"/>
      <c r="Y9" s="39"/>
      <c r="Z9" s="39"/>
      <c r="AA9" s="39"/>
      <c r="AB9" s="39"/>
      <c r="AC9" s="22"/>
    </row>
    <row r="10" spans="2:29" s="11" customFormat="1" ht="3" customHeight="1" thickBot="1" x14ac:dyDescent="0.3">
      <c r="C10" s="22"/>
      <c r="D10" s="12"/>
      <c r="E10" s="22"/>
      <c r="F10" s="179"/>
      <c r="G10" s="84"/>
      <c r="H10" s="84"/>
      <c r="I10" s="60"/>
      <c r="J10" s="60"/>
      <c r="K10" s="60"/>
      <c r="L10" s="162"/>
      <c r="M10" s="32"/>
      <c r="N10" s="10"/>
      <c r="O10" s="10"/>
      <c r="P10" s="39"/>
      <c r="Q10" s="39"/>
      <c r="R10" s="90"/>
      <c r="S10" s="39"/>
      <c r="T10" s="102"/>
      <c r="U10" s="39"/>
      <c r="V10" s="39"/>
      <c r="W10" s="39"/>
      <c r="X10" s="39"/>
      <c r="Y10" s="39"/>
      <c r="Z10" s="39"/>
      <c r="AA10" s="39"/>
      <c r="AB10" s="39"/>
      <c r="AC10" s="22"/>
    </row>
    <row r="11" spans="2:29" s="11" customFormat="1" ht="13.15" customHeight="1" thickBot="1" x14ac:dyDescent="0.25">
      <c r="C11" s="110"/>
      <c r="D11" s="322" t="s">
        <v>11</v>
      </c>
      <c r="E11" s="322"/>
      <c r="F11" s="181" t="s">
        <v>43</v>
      </c>
      <c r="G11" s="166">
        <v>0.5</v>
      </c>
      <c r="H11" s="167">
        <v>3</v>
      </c>
      <c r="I11" s="167">
        <v>-25</v>
      </c>
      <c r="J11" s="168"/>
      <c r="K11" s="168"/>
      <c r="L11" s="168"/>
      <c r="M11" s="325"/>
      <c r="N11" s="325"/>
      <c r="O11" s="325"/>
      <c r="P11" s="325"/>
      <c r="Q11" s="111"/>
      <c r="R11" s="91"/>
      <c r="S11" s="112"/>
      <c r="T11" s="103"/>
      <c r="U11" s="113"/>
      <c r="V11" s="114"/>
      <c r="W11" s="35"/>
      <c r="X11" s="35"/>
      <c r="Y11" s="35"/>
      <c r="Z11" s="35"/>
      <c r="AA11" s="35"/>
      <c r="AB11" s="35"/>
      <c r="AC11" s="22"/>
    </row>
    <row r="12" spans="2:29" s="11" customFormat="1" ht="3" customHeight="1" thickBot="1" x14ac:dyDescent="0.25">
      <c r="C12" s="22"/>
      <c r="D12" s="12"/>
      <c r="E12" s="22"/>
      <c r="F12" s="179"/>
      <c r="G12" s="84"/>
      <c r="H12" s="84"/>
      <c r="I12" s="84"/>
      <c r="J12" s="60"/>
      <c r="K12" s="60"/>
      <c r="L12" s="162"/>
      <c r="M12" s="32"/>
      <c r="N12" s="10"/>
      <c r="O12" s="10"/>
      <c r="P12" s="39"/>
      <c r="Q12" s="39"/>
      <c r="R12" s="91"/>
      <c r="S12" s="35"/>
      <c r="T12" s="103"/>
      <c r="U12" s="35"/>
      <c r="V12" s="115"/>
      <c r="W12" s="35"/>
      <c r="X12" s="35"/>
      <c r="Y12" s="35"/>
      <c r="Z12" s="35"/>
      <c r="AA12" s="35"/>
      <c r="AB12" s="35"/>
      <c r="AC12" s="22"/>
    </row>
    <row r="13" spans="2:29" s="11" customFormat="1" ht="13.15" customHeight="1" thickBot="1" x14ac:dyDescent="0.25">
      <c r="C13" s="122"/>
      <c r="D13" s="323" t="s">
        <v>12</v>
      </c>
      <c r="E13" s="323"/>
      <c r="F13" s="182" t="s">
        <v>44</v>
      </c>
      <c r="G13" s="169">
        <v>7.4999999999999997E-2</v>
      </c>
      <c r="H13" s="170">
        <v>0.25</v>
      </c>
      <c r="I13" s="170">
        <v>-3</v>
      </c>
      <c r="J13" s="170">
        <v>0</v>
      </c>
      <c r="K13" s="171"/>
      <c r="L13" s="171"/>
      <c r="M13" s="324"/>
      <c r="N13" s="324"/>
      <c r="O13" s="324"/>
      <c r="P13" s="324"/>
      <c r="Q13" s="123"/>
      <c r="R13" s="93"/>
      <c r="S13" s="124"/>
      <c r="T13" s="104"/>
      <c r="U13" s="125"/>
      <c r="V13" s="116"/>
      <c r="W13" s="126"/>
      <c r="X13" s="127"/>
      <c r="Y13" s="37"/>
      <c r="Z13" s="36"/>
      <c r="AA13" s="36"/>
      <c r="AB13" s="36"/>
      <c r="AC13" s="22"/>
    </row>
    <row r="14" spans="2:29" s="11" customFormat="1" ht="3" customHeight="1" thickBot="1" x14ac:dyDescent="0.25">
      <c r="C14" s="22"/>
      <c r="D14" s="12"/>
      <c r="E14" s="22"/>
      <c r="F14" s="179"/>
      <c r="G14" s="84"/>
      <c r="H14" s="84"/>
      <c r="I14" s="84"/>
      <c r="J14" s="84"/>
      <c r="K14" s="60"/>
      <c r="L14" s="162"/>
      <c r="M14" s="32"/>
      <c r="N14" s="10"/>
      <c r="O14" s="10"/>
      <c r="P14" s="39"/>
      <c r="Q14" s="39"/>
      <c r="R14" s="93"/>
      <c r="S14" s="37"/>
      <c r="T14" s="104"/>
      <c r="U14" s="37"/>
      <c r="V14" s="116"/>
      <c r="W14" s="37"/>
      <c r="X14" s="128"/>
      <c r="Y14" s="37"/>
      <c r="Z14" s="36"/>
      <c r="AA14" s="36"/>
      <c r="AB14" s="36"/>
      <c r="AC14" s="22"/>
    </row>
    <row r="15" spans="2:29" s="11" customFormat="1" ht="13.15" customHeight="1" thickBot="1" x14ac:dyDescent="0.3">
      <c r="C15" s="133"/>
      <c r="D15" s="327" t="s">
        <v>13</v>
      </c>
      <c r="E15" s="327"/>
      <c r="F15" s="183" t="s">
        <v>45</v>
      </c>
      <c r="G15" s="172">
        <v>1</v>
      </c>
      <c r="H15" s="173">
        <v>2</v>
      </c>
      <c r="I15" s="173">
        <v>0.5</v>
      </c>
      <c r="J15" s="173">
        <v>0</v>
      </c>
      <c r="K15" s="173">
        <v>-20</v>
      </c>
      <c r="L15" s="174"/>
      <c r="M15" s="326"/>
      <c r="N15" s="326"/>
      <c r="O15" s="326"/>
      <c r="P15" s="326"/>
      <c r="Q15" s="135"/>
      <c r="R15" s="94"/>
      <c r="S15" s="136"/>
      <c r="T15" s="105"/>
      <c r="U15" s="136"/>
      <c r="V15" s="117"/>
      <c r="W15" s="136"/>
      <c r="X15" s="129"/>
      <c r="Y15" s="136"/>
      <c r="Z15" s="137"/>
      <c r="AA15" s="38"/>
      <c r="AB15" s="38"/>
      <c r="AC15" s="22"/>
    </row>
    <row r="16" spans="2:29" s="11" customFormat="1" ht="3" customHeight="1" thickBot="1" x14ac:dyDescent="0.3">
      <c r="C16" s="22"/>
      <c r="D16" s="12"/>
      <c r="E16" s="22"/>
      <c r="F16" s="179"/>
      <c r="G16" s="84"/>
      <c r="H16" s="84"/>
      <c r="I16" s="84"/>
      <c r="J16" s="84"/>
      <c r="K16" s="84"/>
      <c r="L16" s="162"/>
      <c r="M16" s="32"/>
      <c r="N16" s="10"/>
      <c r="O16" s="10"/>
      <c r="P16" s="39"/>
      <c r="Q16" s="39"/>
      <c r="R16" s="94"/>
      <c r="S16" s="86"/>
      <c r="T16" s="105"/>
      <c r="U16" s="86"/>
      <c r="V16" s="117"/>
      <c r="W16" s="86"/>
      <c r="X16" s="129"/>
      <c r="Y16" s="86"/>
      <c r="Z16" s="138"/>
      <c r="AA16" s="38"/>
      <c r="AB16" s="38"/>
      <c r="AC16" s="22"/>
    </row>
    <row r="17" spans="2:29" s="11" customFormat="1" ht="13.15" customHeight="1" thickBot="1" x14ac:dyDescent="0.3">
      <c r="C17" s="143"/>
      <c r="D17" s="329" t="s">
        <v>14</v>
      </c>
      <c r="E17" s="329"/>
      <c r="F17" s="184" t="s">
        <v>46</v>
      </c>
      <c r="G17" s="175">
        <v>-10</v>
      </c>
      <c r="H17" s="176">
        <v>1</v>
      </c>
      <c r="I17" s="176">
        <v>11</v>
      </c>
      <c r="J17" s="176">
        <v>50</v>
      </c>
      <c r="K17" s="177"/>
      <c r="L17" s="177"/>
      <c r="M17" s="328"/>
      <c r="N17" s="328"/>
      <c r="O17" s="328"/>
      <c r="P17" s="328"/>
      <c r="Q17" s="145"/>
      <c r="R17" s="90"/>
      <c r="S17" s="144"/>
      <c r="T17" s="102"/>
      <c r="U17" s="144"/>
      <c r="V17" s="118"/>
      <c r="W17" s="144"/>
      <c r="X17" s="130"/>
      <c r="Y17" s="144"/>
      <c r="Z17" s="139"/>
      <c r="AA17" s="144"/>
      <c r="AB17" s="146"/>
      <c r="AC17" s="22"/>
    </row>
    <row r="18" spans="2:29" ht="3" customHeight="1" x14ac:dyDescent="0.2">
      <c r="M18" s="33"/>
      <c r="Q18" s="33"/>
      <c r="R18" s="95"/>
      <c r="T18" s="106"/>
      <c r="V18" s="119"/>
      <c r="X18" s="131"/>
      <c r="Z18" s="140"/>
      <c r="AB18" s="147"/>
    </row>
    <row r="19" spans="2:29" ht="9" customHeight="1" thickBot="1" x14ac:dyDescent="0.25">
      <c r="M19" s="33"/>
      <c r="Q19" s="33"/>
      <c r="R19" s="95"/>
      <c r="T19" s="106"/>
      <c r="V19" s="119"/>
      <c r="X19" s="131"/>
      <c r="Z19" s="140"/>
      <c r="AB19" s="147"/>
    </row>
    <row r="20" spans="2:29" ht="10.15" customHeight="1" x14ac:dyDescent="0.2">
      <c r="B20" s="27"/>
      <c r="C20" s="27"/>
      <c r="D20" s="27"/>
      <c r="E20" s="309" t="s">
        <v>26</v>
      </c>
      <c r="F20" s="313"/>
      <c r="G20" s="316" t="s">
        <v>24</v>
      </c>
      <c r="H20" s="305"/>
      <c r="I20" s="305" t="s">
        <v>25</v>
      </c>
      <c r="J20" s="305"/>
      <c r="K20" s="305" t="s">
        <v>36</v>
      </c>
      <c r="L20" s="306"/>
      <c r="M20" s="44"/>
      <c r="N20" s="45"/>
      <c r="O20" s="45"/>
      <c r="P20" s="46"/>
      <c r="Q20" s="33"/>
      <c r="R20" s="95"/>
      <c r="T20" s="106"/>
      <c r="V20" s="119"/>
      <c r="X20" s="131"/>
      <c r="Z20" s="140"/>
      <c r="AB20" s="147"/>
    </row>
    <row r="21" spans="2:29" ht="10.15" customHeight="1" thickBot="1" x14ac:dyDescent="0.25">
      <c r="B21" s="28"/>
      <c r="C21" s="28"/>
      <c r="D21" s="28"/>
      <c r="E21" s="314"/>
      <c r="F21" s="315"/>
      <c r="G21" s="317">
        <v>-10</v>
      </c>
      <c r="H21" s="317"/>
      <c r="I21" s="317">
        <v>0.2</v>
      </c>
      <c r="J21" s="317"/>
      <c r="K21" s="307">
        <f>G21+100*I21</f>
        <v>10</v>
      </c>
      <c r="L21" s="307"/>
      <c r="M21" s="47"/>
      <c r="N21" s="48"/>
      <c r="O21" s="48"/>
      <c r="P21" s="49"/>
      <c r="Q21" s="33"/>
      <c r="R21" s="95"/>
      <c r="T21" s="106"/>
      <c r="V21" s="119"/>
      <c r="X21" s="131"/>
      <c r="Z21" s="140"/>
      <c r="AB21" s="147"/>
    </row>
    <row r="22" spans="2:29" ht="9" customHeight="1" x14ac:dyDescent="0.2">
      <c r="P22" s="50"/>
      <c r="Q22" s="33"/>
      <c r="R22" s="95"/>
      <c r="T22" s="106"/>
      <c r="V22" s="119"/>
      <c r="X22" s="131"/>
      <c r="Z22" s="140"/>
      <c r="AB22" s="147"/>
    </row>
    <row r="23" spans="2:29" ht="9" customHeight="1" x14ac:dyDescent="0.2">
      <c r="P23" s="50"/>
      <c r="Q23" s="33"/>
      <c r="R23" s="95"/>
      <c r="T23" s="106"/>
      <c r="V23" s="119"/>
      <c r="X23" s="131"/>
      <c r="Z23" s="140"/>
      <c r="AB23" s="147"/>
    </row>
    <row r="24" spans="2:29" s="7" customFormat="1" ht="22.9" customHeight="1" x14ac:dyDescent="0.2">
      <c r="G24" s="8"/>
      <c r="H24" s="8"/>
      <c r="I24" s="8"/>
      <c r="J24" s="8"/>
      <c r="K24" s="9"/>
      <c r="L24" s="9"/>
      <c r="M24" s="9"/>
      <c r="N24" s="42"/>
      <c r="O24" s="42"/>
      <c r="P24" s="150" t="s">
        <v>21</v>
      </c>
      <c r="Q24" s="151"/>
      <c r="R24" s="152" t="s">
        <v>15</v>
      </c>
      <c r="S24" s="151"/>
      <c r="T24" s="153" t="s">
        <v>10</v>
      </c>
      <c r="U24" s="151" t="s">
        <v>47</v>
      </c>
      <c r="V24" s="154" t="s">
        <v>48</v>
      </c>
      <c r="W24" s="151"/>
      <c r="X24" s="155" t="s">
        <v>49</v>
      </c>
      <c r="Y24" s="151"/>
      <c r="Z24" s="156" t="s">
        <v>50</v>
      </c>
      <c r="AA24" s="151"/>
      <c r="AB24" s="149" t="s">
        <v>51</v>
      </c>
    </row>
    <row r="25" spans="2:29" ht="10.15" customHeight="1" x14ac:dyDescent="0.2">
      <c r="F25" s="1"/>
      <c r="N25" s="53">
        <v>1</v>
      </c>
      <c r="O25" s="43"/>
      <c r="P25" s="51">
        <f>G21</f>
        <v>-10</v>
      </c>
      <c r="Q25" s="40"/>
      <c r="R25" s="97">
        <f>$G$7 * ABS($H$7*P25+$I$7)+$J$7</f>
        <v>-25</v>
      </c>
      <c r="S25" s="41"/>
      <c r="T25" s="108">
        <f>$G$9*P25+$H$9</f>
        <v>50</v>
      </c>
      <c r="U25" s="41"/>
      <c r="V25" s="121">
        <f>$G$11*P25^2+$H$11*P25+$I$11</f>
        <v>-5</v>
      </c>
      <c r="W25" s="41"/>
      <c r="X25" s="134">
        <f>$G$13*P25^3+$H$13*P25^2+$I$13*P25+$J$13</f>
        <v>-20</v>
      </c>
      <c r="Y25" s="41"/>
      <c r="Z25" s="142">
        <f>$G$15*$H$15^($I$15*P25+$J$15)+$K$15</f>
        <v>-19.96875</v>
      </c>
      <c r="AA25" s="41"/>
      <c r="AB25" s="157">
        <f>IFERROR($G$17*LN($H$17*P25+$I$17) + $J$17,"")</f>
        <v>50</v>
      </c>
    </row>
    <row r="26" spans="2:29" ht="10.15" customHeight="1" x14ac:dyDescent="0.2">
      <c r="N26" s="53">
        <v>2</v>
      </c>
      <c r="O26" s="43"/>
      <c r="P26" s="52">
        <f>P25+$I$21</f>
        <v>-9.8000000000000007</v>
      </c>
      <c r="Q26" s="40"/>
      <c r="R26" s="96">
        <f t="shared" ref="R26:R65" si="0">$G$7 * ABS($H$7*P26+$I$7)+$J$7</f>
        <v>-24</v>
      </c>
      <c r="S26" s="41"/>
      <c r="T26" s="107">
        <f t="shared" ref="T26:T65" si="1">$G$9*P26+$H$9</f>
        <v>49.2</v>
      </c>
      <c r="U26" s="41"/>
      <c r="V26" s="120">
        <f t="shared" ref="V26:V65" si="2">$G$11*P26^2+$H$11*P26+$I$11</f>
        <v>-6.3799999999999919</v>
      </c>
      <c r="W26" s="41"/>
      <c r="X26" s="132">
        <f t="shared" ref="X26:X65" si="3">$G$13*P26^3+$H$13*P26^2+$I$13*P26+$J$13</f>
        <v>-17.179400000000005</v>
      </c>
      <c r="Y26" s="41"/>
      <c r="Z26" s="141">
        <f t="shared" ref="Z26:Z65" si="4">$G$15*$H$15^($I$15*P26+$J$15)+$K$15</f>
        <v>-19.966507079295742</v>
      </c>
      <c r="AA26" s="41"/>
      <c r="AB26" s="148">
        <f t="shared" ref="AB26:AB65" si="5">IFERROR($G$17*LN($H$17*P26+$I$17) + $J$17,"")</f>
        <v>48.176784432060458</v>
      </c>
    </row>
    <row r="27" spans="2:29" ht="10.15" customHeight="1" x14ac:dyDescent="0.2">
      <c r="N27" s="53">
        <v>3</v>
      </c>
      <c r="O27" s="43"/>
      <c r="P27" s="51">
        <f t="shared" ref="P27:P90" si="6">P26+$I$21</f>
        <v>-9.6000000000000014</v>
      </c>
      <c r="Q27" s="40"/>
      <c r="R27" s="97">
        <f t="shared" si="0"/>
        <v>-23</v>
      </c>
      <c r="S27" s="41"/>
      <c r="T27" s="108">
        <f t="shared" si="1"/>
        <v>48.400000000000006</v>
      </c>
      <c r="U27" s="41"/>
      <c r="V27" s="121">
        <f t="shared" si="2"/>
        <v>-7.7199999999999918</v>
      </c>
      <c r="W27" s="41"/>
      <c r="X27" s="134">
        <f t="shared" si="3"/>
        <v>-14.515200000000014</v>
      </c>
      <c r="Y27" s="41"/>
      <c r="Z27" s="142">
        <f t="shared" si="4"/>
        <v>-19.964103176406343</v>
      </c>
      <c r="AA27" s="41"/>
      <c r="AB27" s="157">
        <f t="shared" si="5"/>
        <v>46.635277633787879</v>
      </c>
    </row>
    <row r="28" spans="2:29" ht="10.15" customHeight="1" x14ac:dyDescent="0.2">
      <c r="F28" s="1"/>
      <c r="G28" s="1"/>
      <c r="H28" s="1"/>
      <c r="I28" s="1"/>
      <c r="J28" s="1"/>
      <c r="K28" s="1"/>
      <c r="L28" s="1"/>
      <c r="M28" s="1"/>
      <c r="N28" s="53">
        <v>4</v>
      </c>
      <c r="O28" s="43"/>
      <c r="P28" s="52">
        <f t="shared" si="6"/>
        <v>-9.4000000000000021</v>
      </c>
      <c r="Q28" s="40"/>
      <c r="R28" s="96">
        <f t="shared" si="0"/>
        <v>-22.000000000000014</v>
      </c>
      <c r="S28" s="41"/>
      <c r="T28" s="107">
        <f t="shared" si="1"/>
        <v>47.600000000000009</v>
      </c>
      <c r="U28" s="41"/>
      <c r="V28" s="120">
        <f t="shared" si="2"/>
        <v>-9.0199999999999854</v>
      </c>
      <c r="W28" s="41"/>
      <c r="X28" s="132">
        <f t="shared" si="3"/>
        <v>-12.00380000000003</v>
      </c>
      <c r="Y28" s="41"/>
      <c r="Z28" s="141">
        <f t="shared" si="4"/>
        <v>-19.96152673708297</v>
      </c>
      <c r="AA28" s="41"/>
      <c r="AB28" s="148">
        <f t="shared" si="5"/>
        <v>45.299963707542659</v>
      </c>
    </row>
    <row r="29" spans="2:29" ht="10.15" customHeight="1" x14ac:dyDescent="0.2">
      <c r="F29" s="1"/>
      <c r="G29" s="1"/>
      <c r="H29" s="1"/>
      <c r="I29" s="1"/>
      <c r="J29" s="1"/>
      <c r="K29" s="1"/>
      <c r="L29" s="1"/>
      <c r="M29" s="1"/>
      <c r="N29" s="53">
        <v>5</v>
      </c>
      <c r="O29" s="43"/>
      <c r="P29" s="51">
        <f t="shared" si="6"/>
        <v>-9.2000000000000028</v>
      </c>
      <c r="Q29" s="40"/>
      <c r="R29" s="97">
        <f t="shared" si="0"/>
        <v>-21.000000000000014</v>
      </c>
      <c r="S29" s="41"/>
      <c r="T29" s="108">
        <f t="shared" si="1"/>
        <v>46.800000000000011</v>
      </c>
      <c r="U29" s="41"/>
      <c r="V29" s="121">
        <f t="shared" si="2"/>
        <v>-10.27999999999998</v>
      </c>
      <c r="W29" s="41"/>
      <c r="X29" s="134">
        <f t="shared" si="3"/>
        <v>-9.6416000000000395</v>
      </c>
      <c r="Y29" s="41"/>
      <c r="Z29" s="142">
        <f t="shared" si="4"/>
        <v>-19.958765377788346</v>
      </c>
      <c r="AA29" s="41"/>
      <c r="AB29" s="157">
        <f t="shared" si="5"/>
        <v>44.122133350978828</v>
      </c>
    </row>
    <row r="30" spans="2:29" ht="10.15" customHeight="1" x14ac:dyDescent="0.2">
      <c r="F30" s="1"/>
      <c r="G30" s="1"/>
      <c r="H30" s="1"/>
      <c r="I30" s="1"/>
      <c r="J30" s="1"/>
      <c r="K30" s="1"/>
      <c r="L30" s="1"/>
      <c r="M30" s="1"/>
      <c r="N30" s="53">
        <v>6</v>
      </c>
      <c r="O30" s="43"/>
      <c r="P30" s="52">
        <f t="shared" si="6"/>
        <v>-9.0000000000000036</v>
      </c>
      <c r="Q30" s="40"/>
      <c r="R30" s="96">
        <f t="shared" si="0"/>
        <v>-20.000000000000014</v>
      </c>
      <c r="S30" s="41"/>
      <c r="T30" s="107">
        <f t="shared" si="1"/>
        <v>46.000000000000014</v>
      </c>
      <c r="U30" s="41"/>
      <c r="V30" s="120">
        <f t="shared" si="2"/>
        <v>-11.499999999999982</v>
      </c>
      <c r="W30" s="41"/>
      <c r="X30" s="132">
        <f t="shared" si="3"/>
        <v>-7.4250000000000362</v>
      </c>
      <c r="Y30" s="41"/>
      <c r="Z30" s="141">
        <f t="shared" si="4"/>
        <v>-19.95580582617584</v>
      </c>
      <c r="AA30" s="41"/>
      <c r="AB30" s="148">
        <f t="shared" si="5"/>
        <v>43.068528194400564</v>
      </c>
    </row>
    <row r="31" spans="2:29" ht="10.15" customHeight="1" x14ac:dyDescent="0.2">
      <c r="F31" s="1"/>
      <c r="G31" s="1"/>
      <c r="H31" s="1"/>
      <c r="I31" s="1"/>
      <c r="J31" s="1"/>
      <c r="K31" s="1"/>
      <c r="L31" s="1"/>
      <c r="M31" s="1"/>
      <c r="N31" s="53">
        <v>7</v>
      </c>
      <c r="O31" s="43"/>
      <c r="P31" s="51">
        <f t="shared" si="6"/>
        <v>-8.8000000000000043</v>
      </c>
      <c r="Q31" s="40"/>
      <c r="R31" s="97">
        <f t="shared" si="0"/>
        <v>-19.000000000000028</v>
      </c>
      <c r="S31" s="41"/>
      <c r="T31" s="108">
        <f t="shared" si="1"/>
        <v>45.200000000000017</v>
      </c>
      <c r="U31" s="41"/>
      <c r="V31" s="121">
        <f t="shared" si="2"/>
        <v>-12.679999999999978</v>
      </c>
      <c r="W31" s="41"/>
      <c r="X31" s="134">
        <f t="shared" si="3"/>
        <v>-5.3504000000000325</v>
      </c>
      <c r="Y31" s="41"/>
      <c r="Z31" s="142">
        <f t="shared" si="4"/>
        <v>-19.952633857296551</v>
      </c>
      <c r="AA31" s="41"/>
      <c r="AB31" s="157">
        <f t="shared" si="5"/>
        <v>42.115426396357314</v>
      </c>
    </row>
    <row r="32" spans="2:29" ht="10.15" customHeight="1" x14ac:dyDescent="0.2">
      <c r="F32" s="1"/>
      <c r="G32" s="1"/>
      <c r="H32" s="1"/>
      <c r="I32" s="1"/>
      <c r="J32" s="1"/>
      <c r="K32" s="1"/>
      <c r="L32" s="1"/>
      <c r="M32" s="1"/>
      <c r="N32" s="53">
        <v>8</v>
      </c>
      <c r="O32" s="43"/>
      <c r="P32" s="52">
        <f t="shared" si="6"/>
        <v>-8.600000000000005</v>
      </c>
      <c r="Q32" s="40"/>
      <c r="R32" s="97">
        <f t="shared" si="0"/>
        <v>-18.000000000000028</v>
      </c>
      <c r="S32" s="41"/>
      <c r="T32" s="108">
        <f t="shared" si="1"/>
        <v>44.40000000000002</v>
      </c>
      <c r="U32" s="41"/>
      <c r="V32" s="121">
        <f t="shared" si="2"/>
        <v>-13.819999999999975</v>
      </c>
      <c r="W32" s="41"/>
      <c r="X32" s="134">
        <f t="shared" si="3"/>
        <v>-3.4142000000000436</v>
      </c>
      <c r="Y32" s="41"/>
      <c r="Z32" s="142">
        <f t="shared" si="4"/>
        <v>-19.949234225227734</v>
      </c>
      <c r="AA32" s="41"/>
      <c r="AB32" s="157">
        <f t="shared" si="5"/>
        <v>41.245312626461022</v>
      </c>
    </row>
    <row r="33" spans="6:28" ht="10.15" customHeight="1" x14ac:dyDescent="0.2">
      <c r="F33" s="1"/>
      <c r="G33" s="1"/>
      <c r="H33" s="1"/>
      <c r="I33" s="1"/>
      <c r="J33" s="1"/>
      <c r="K33" s="1"/>
      <c r="L33" s="1"/>
      <c r="M33" s="1"/>
      <c r="N33" s="53">
        <v>9</v>
      </c>
      <c r="O33" s="43"/>
      <c r="P33" s="51">
        <f t="shared" si="6"/>
        <v>-8.4000000000000057</v>
      </c>
      <c r="Q33" s="40"/>
      <c r="R33" s="96">
        <f t="shared" si="0"/>
        <v>-17.000000000000028</v>
      </c>
      <c r="S33" s="41"/>
      <c r="T33" s="107">
        <f t="shared" si="1"/>
        <v>43.600000000000023</v>
      </c>
      <c r="U33" s="41"/>
      <c r="V33" s="120">
        <f t="shared" si="2"/>
        <v>-14.919999999999966</v>
      </c>
      <c r="W33" s="41"/>
      <c r="X33" s="132">
        <f t="shared" si="3"/>
        <v>-1.6128000000000462</v>
      </c>
      <c r="Y33" s="41"/>
      <c r="Z33" s="141">
        <f t="shared" si="4"/>
        <v>-19.945590589793991</v>
      </c>
      <c r="AA33" s="41"/>
      <c r="AB33" s="148">
        <f t="shared" si="5"/>
        <v>40.444885549725655</v>
      </c>
    </row>
    <row r="34" spans="6:28" ht="10.15" customHeight="1" x14ac:dyDescent="0.2">
      <c r="F34" s="1"/>
      <c r="G34" s="1"/>
      <c r="H34" s="1"/>
      <c r="I34" s="1"/>
      <c r="J34" s="1"/>
      <c r="K34" s="1"/>
      <c r="L34" s="1"/>
      <c r="M34" s="1"/>
      <c r="N34" s="53">
        <v>10</v>
      </c>
      <c r="O34" s="43"/>
      <c r="P34" s="52">
        <f t="shared" si="6"/>
        <v>-8.2000000000000064</v>
      </c>
      <c r="Q34" s="40"/>
      <c r="R34" s="97">
        <f t="shared" si="0"/>
        <v>-16.000000000000028</v>
      </c>
      <c r="S34" s="41"/>
      <c r="T34" s="108">
        <f t="shared" si="1"/>
        <v>42.800000000000026</v>
      </c>
      <c r="U34" s="41"/>
      <c r="V34" s="121">
        <f t="shared" si="2"/>
        <v>-15.979999999999965</v>
      </c>
      <c r="W34" s="41"/>
      <c r="X34" s="134">
        <f t="shared" si="3"/>
        <v>5.739999999995149E-2</v>
      </c>
      <c r="Y34" s="41"/>
      <c r="Z34" s="142">
        <f t="shared" si="4"/>
        <v>-19.941685438028948</v>
      </c>
      <c r="AA34" s="41"/>
      <c r="AB34" s="157">
        <f t="shared" si="5"/>
        <v>39.703805828188443</v>
      </c>
    </row>
    <row r="35" spans="6:28" ht="10.15" customHeight="1" x14ac:dyDescent="0.2">
      <c r="F35" s="1"/>
      <c r="G35" s="1"/>
      <c r="H35" s="1"/>
      <c r="I35" s="1"/>
      <c r="J35" s="1"/>
      <c r="K35" s="1"/>
      <c r="L35" s="1"/>
      <c r="M35" s="1"/>
      <c r="N35" s="53">
        <v>11</v>
      </c>
      <c r="O35" s="43"/>
      <c r="P35" s="51">
        <f t="shared" si="6"/>
        <v>-8.0000000000000071</v>
      </c>
      <c r="Q35" s="40"/>
      <c r="R35" s="96">
        <f t="shared" si="0"/>
        <v>-15.000000000000028</v>
      </c>
      <c r="S35" s="41"/>
      <c r="T35" s="107">
        <f t="shared" si="1"/>
        <v>42.000000000000028</v>
      </c>
      <c r="U35" s="41"/>
      <c r="V35" s="120">
        <f t="shared" si="2"/>
        <v>-16.999999999999964</v>
      </c>
      <c r="W35" s="41"/>
      <c r="X35" s="132">
        <f t="shared" si="3"/>
        <v>1.5999999999999517</v>
      </c>
      <c r="Y35" s="41"/>
      <c r="Z35" s="141">
        <f t="shared" si="4"/>
        <v>-19.9375</v>
      </c>
      <c r="AA35" s="41"/>
      <c r="AB35" s="148">
        <f t="shared" si="5"/>
        <v>39.013877113318927</v>
      </c>
    </row>
    <row r="36" spans="6:28" ht="10.15" customHeight="1" x14ac:dyDescent="0.2">
      <c r="F36" s="1"/>
      <c r="G36" s="1"/>
      <c r="H36" s="1"/>
      <c r="I36" s="1"/>
      <c r="J36" s="1"/>
      <c r="K36" s="1"/>
      <c r="L36" s="1"/>
      <c r="M36" s="1"/>
      <c r="N36" s="53">
        <v>12</v>
      </c>
      <c r="O36" s="43"/>
      <c r="P36" s="52">
        <f t="shared" si="6"/>
        <v>-7.8000000000000069</v>
      </c>
      <c r="Q36" s="40"/>
      <c r="R36" s="97">
        <f t="shared" si="0"/>
        <v>-14.000000000000028</v>
      </c>
      <c r="S36" s="41"/>
      <c r="T36" s="108">
        <f t="shared" si="1"/>
        <v>41.200000000000031</v>
      </c>
      <c r="U36" s="41"/>
      <c r="V36" s="121">
        <f t="shared" si="2"/>
        <v>-17.979999999999965</v>
      </c>
      <c r="W36" s="41"/>
      <c r="X36" s="134">
        <f t="shared" si="3"/>
        <v>3.0185999999999567</v>
      </c>
      <c r="Y36" s="41"/>
      <c r="Z36" s="142">
        <f t="shared" si="4"/>
        <v>-19.933014158591483</v>
      </c>
      <c r="AA36" s="41"/>
      <c r="AB36" s="157">
        <f t="shared" si="5"/>
        <v>38.368491901943216</v>
      </c>
    </row>
    <row r="37" spans="6:28" ht="10.15" customHeight="1" x14ac:dyDescent="0.2">
      <c r="F37" s="1"/>
      <c r="G37" s="1"/>
      <c r="H37" s="1"/>
      <c r="I37" s="1"/>
      <c r="J37" s="1"/>
      <c r="K37" s="1"/>
      <c r="L37" s="1"/>
      <c r="M37" s="1"/>
      <c r="N37" s="53">
        <v>13</v>
      </c>
      <c r="O37" s="43"/>
      <c r="P37" s="51">
        <f t="shared" si="6"/>
        <v>-7.6000000000000068</v>
      </c>
      <c r="Q37" s="40"/>
      <c r="R37" s="96">
        <f t="shared" si="0"/>
        <v>-13.000000000000036</v>
      </c>
      <c r="S37" s="41"/>
      <c r="T37" s="107">
        <f t="shared" si="1"/>
        <v>40.400000000000027</v>
      </c>
      <c r="U37" s="41"/>
      <c r="V37" s="120">
        <f t="shared" si="2"/>
        <v>-18.919999999999966</v>
      </c>
      <c r="W37" s="41"/>
      <c r="X37" s="132">
        <f t="shared" si="3"/>
        <v>4.316799999999958</v>
      </c>
      <c r="Y37" s="41"/>
      <c r="Z37" s="141">
        <f t="shared" si="4"/>
        <v>-19.928206352812687</v>
      </c>
      <c r="AA37" s="41"/>
      <c r="AB37" s="148">
        <f t="shared" si="5"/>
        <v>37.762245683778865</v>
      </c>
    </row>
    <row r="38" spans="6:28" ht="10.15" customHeight="1" x14ac:dyDescent="0.2">
      <c r="F38" s="1"/>
      <c r="G38" s="1"/>
      <c r="H38" s="1"/>
      <c r="I38" s="1"/>
      <c r="J38" s="1"/>
      <c r="K38" s="1"/>
      <c r="L38" s="1"/>
      <c r="M38" s="1"/>
      <c r="N38" s="53">
        <v>14</v>
      </c>
      <c r="O38" s="43"/>
      <c r="P38" s="52">
        <f t="shared" si="6"/>
        <v>-7.4000000000000066</v>
      </c>
      <c r="Q38" s="40"/>
      <c r="R38" s="97">
        <f t="shared" si="0"/>
        <v>-12.000000000000036</v>
      </c>
      <c r="S38" s="41"/>
      <c r="T38" s="108">
        <f t="shared" si="1"/>
        <v>39.600000000000023</v>
      </c>
      <c r="U38" s="41"/>
      <c r="V38" s="121">
        <f t="shared" si="2"/>
        <v>-19.819999999999972</v>
      </c>
      <c r="W38" s="41"/>
      <c r="X38" s="134">
        <f t="shared" si="3"/>
        <v>5.4981999999999651</v>
      </c>
      <c r="Y38" s="41"/>
      <c r="Z38" s="142">
        <f t="shared" si="4"/>
        <v>-19.923053474165943</v>
      </c>
      <c r="AA38" s="41"/>
      <c r="AB38" s="157">
        <f t="shared" si="5"/>
        <v>37.190661545379378</v>
      </c>
    </row>
    <row r="39" spans="6:28" ht="10.15" customHeight="1" x14ac:dyDescent="0.2">
      <c r="F39" s="1"/>
      <c r="G39" s="1"/>
      <c r="H39" s="1"/>
      <c r="I39" s="1"/>
      <c r="J39" s="1"/>
      <c r="K39" s="1"/>
      <c r="L39" s="1"/>
      <c r="M39" s="1"/>
      <c r="N39" s="53">
        <v>15</v>
      </c>
      <c r="O39" s="43"/>
      <c r="P39" s="51">
        <f t="shared" si="6"/>
        <v>-7.2000000000000064</v>
      </c>
      <c r="Q39" s="40"/>
      <c r="R39" s="97">
        <f t="shared" si="0"/>
        <v>-11.000000000000028</v>
      </c>
      <c r="S39" s="41"/>
      <c r="T39" s="108">
        <f t="shared" si="1"/>
        <v>38.800000000000026</v>
      </c>
      <c r="U39" s="41"/>
      <c r="V39" s="121">
        <f t="shared" si="2"/>
        <v>-20.679999999999975</v>
      </c>
      <c r="W39" s="41"/>
      <c r="X39" s="134">
        <f t="shared" si="3"/>
        <v>6.5663999999999696</v>
      </c>
      <c r="Y39" s="41"/>
      <c r="Z39" s="142">
        <f t="shared" si="4"/>
        <v>-19.917530755576696</v>
      </c>
      <c r="AA39" s="41"/>
      <c r="AB39" s="157">
        <f t="shared" si="5"/>
        <v>36.649989332676611</v>
      </c>
    </row>
    <row r="40" spans="6:28" ht="10.15" customHeight="1" x14ac:dyDescent="0.2">
      <c r="F40" s="1"/>
      <c r="G40" s="1"/>
      <c r="H40" s="1"/>
      <c r="I40" s="1"/>
      <c r="J40" s="1"/>
      <c r="K40" s="1"/>
      <c r="L40" s="1"/>
      <c r="M40" s="1"/>
      <c r="N40" s="53">
        <v>16</v>
      </c>
      <c r="O40" s="43"/>
      <c r="P40" s="52">
        <f t="shared" si="6"/>
        <v>-7.0000000000000062</v>
      </c>
      <c r="Q40" s="40"/>
      <c r="R40" s="96">
        <f t="shared" si="0"/>
        <v>-10.000000000000028</v>
      </c>
      <c r="S40" s="41"/>
      <c r="T40" s="107">
        <f t="shared" si="1"/>
        <v>38.000000000000028</v>
      </c>
      <c r="U40" s="41"/>
      <c r="V40" s="120">
        <f t="shared" si="2"/>
        <v>-21.499999999999975</v>
      </c>
      <c r="W40" s="41"/>
      <c r="X40" s="132">
        <f t="shared" si="3"/>
        <v>7.5249999999999702</v>
      </c>
      <c r="Y40" s="41"/>
      <c r="Z40" s="141">
        <f t="shared" si="4"/>
        <v>-19.911611652351681</v>
      </c>
      <c r="AA40" s="41"/>
      <c r="AB40" s="148">
        <f t="shared" si="5"/>
        <v>36.137056388801113</v>
      </c>
    </row>
    <row r="41" spans="6:28" ht="10.15" customHeight="1" x14ac:dyDescent="0.2">
      <c r="F41" s="1"/>
      <c r="G41" s="1"/>
      <c r="H41" s="1"/>
      <c r="I41" s="1"/>
      <c r="J41" s="1"/>
      <c r="K41" s="1"/>
      <c r="L41" s="1"/>
      <c r="M41" s="1"/>
      <c r="N41" s="53">
        <v>17</v>
      </c>
      <c r="O41" s="43"/>
      <c r="P41" s="51">
        <f t="shared" si="6"/>
        <v>-6.800000000000006</v>
      </c>
      <c r="Q41" s="40"/>
      <c r="R41" s="97">
        <f t="shared" si="0"/>
        <v>-9.0000000000000284</v>
      </c>
      <c r="S41" s="41"/>
      <c r="T41" s="108">
        <f t="shared" si="1"/>
        <v>37.200000000000024</v>
      </c>
      <c r="U41" s="41"/>
      <c r="V41" s="121">
        <f t="shared" si="2"/>
        <v>-22.27999999999998</v>
      </c>
      <c r="W41" s="41"/>
      <c r="X41" s="134">
        <f t="shared" si="3"/>
        <v>8.3775999999999797</v>
      </c>
      <c r="Y41" s="41"/>
      <c r="Z41" s="142">
        <f t="shared" si="4"/>
        <v>-19.905267714593101</v>
      </c>
      <c r="AA41" s="41"/>
      <c r="AB41" s="157">
        <f t="shared" si="5"/>
        <v>35.649154747106792</v>
      </c>
    </row>
    <row r="42" spans="6:28" ht="10.15" customHeight="1" x14ac:dyDescent="0.2">
      <c r="F42" s="1"/>
      <c r="G42" s="1"/>
      <c r="H42" s="1"/>
      <c r="I42" s="1"/>
      <c r="J42" s="1"/>
      <c r="K42" s="1"/>
      <c r="L42" s="1"/>
      <c r="M42" s="1"/>
      <c r="N42" s="53">
        <v>18</v>
      </c>
      <c r="O42" s="43"/>
      <c r="P42" s="52">
        <f t="shared" si="6"/>
        <v>-6.6000000000000059</v>
      </c>
      <c r="Q42" s="40"/>
      <c r="R42" s="96">
        <f t="shared" si="0"/>
        <v>-8.0000000000000284</v>
      </c>
      <c r="S42" s="41"/>
      <c r="T42" s="107">
        <f t="shared" si="1"/>
        <v>36.40000000000002</v>
      </c>
      <c r="U42" s="41"/>
      <c r="V42" s="120">
        <f t="shared" si="2"/>
        <v>-23.019999999999978</v>
      </c>
      <c r="W42" s="41"/>
      <c r="X42" s="132">
        <f t="shared" si="3"/>
        <v>9.127799999999981</v>
      </c>
      <c r="Y42" s="41"/>
      <c r="Z42" s="141">
        <f t="shared" si="4"/>
        <v>-19.898468450455471</v>
      </c>
      <c r="AA42" s="41"/>
      <c r="AB42" s="148">
        <f t="shared" si="5"/>
        <v>35.183954590757857</v>
      </c>
    </row>
    <row r="43" spans="6:28" ht="10.15" customHeight="1" x14ac:dyDescent="0.2">
      <c r="F43" s="1"/>
      <c r="G43" s="1"/>
      <c r="H43" s="1"/>
      <c r="I43" s="1"/>
      <c r="J43" s="1"/>
      <c r="K43" s="1"/>
      <c r="L43" s="1"/>
      <c r="M43" s="1"/>
      <c r="N43" s="53">
        <v>19</v>
      </c>
      <c r="O43" s="43"/>
      <c r="P43" s="51">
        <f t="shared" si="6"/>
        <v>-6.4000000000000057</v>
      </c>
      <c r="Q43" s="40"/>
      <c r="R43" s="97">
        <f t="shared" si="0"/>
        <v>-7.0000000000000284</v>
      </c>
      <c r="S43" s="41"/>
      <c r="T43" s="108">
        <f t="shared" si="1"/>
        <v>35.600000000000023</v>
      </c>
      <c r="U43" s="41"/>
      <c r="V43" s="121">
        <f t="shared" si="2"/>
        <v>-23.719999999999981</v>
      </c>
      <c r="W43" s="41"/>
      <c r="X43" s="134">
        <f t="shared" si="3"/>
        <v>9.7791999999999835</v>
      </c>
      <c r="Y43" s="41"/>
      <c r="Z43" s="142">
        <f t="shared" si="4"/>
        <v>-19.891181179587985</v>
      </c>
      <c r="AA43" s="41"/>
      <c r="AB43" s="157">
        <f t="shared" si="5"/>
        <v>34.739436965049521</v>
      </c>
    </row>
    <row r="44" spans="6:28" ht="10.15" customHeight="1" x14ac:dyDescent="0.2">
      <c r="F44" s="1"/>
      <c r="G44" s="1"/>
      <c r="H44" s="1"/>
      <c r="I44" s="1"/>
      <c r="J44" s="1"/>
      <c r="K44" s="1"/>
      <c r="L44" s="1"/>
      <c r="M44" s="1"/>
      <c r="N44" s="53">
        <v>20</v>
      </c>
      <c r="O44" s="43"/>
      <c r="P44" s="52">
        <f t="shared" si="6"/>
        <v>-6.2000000000000055</v>
      </c>
      <c r="Q44" s="40"/>
      <c r="R44" s="96">
        <f t="shared" si="0"/>
        <v>-6.0000000000000284</v>
      </c>
      <c r="S44" s="41"/>
      <c r="T44" s="107">
        <f t="shared" si="1"/>
        <v>34.800000000000026</v>
      </c>
      <c r="U44" s="41"/>
      <c r="V44" s="120">
        <f t="shared" si="2"/>
        <v>-24.379999999999981</v>
      </c>
      <c r="W44" s="41"/>
      <c r="X44" s="132">
        <f t="shared" si="3"/>
        <v>10.335399999999986</v>
      </c>
      <c r="Y44" s="41"/>
      <c r="Z44" s="141">
        <f t="shared" si="4"/>
        <v>-19.883370876057899</v>
      </c>
      <c r="AA44" s="41"/>
      <c r="AB44" s="148">
        <f t="shared" si="5"/>
        <v>34.313840820861557</v>
      </c>
    </row>
    <row r="45" spans="6:28" ht="10.15" customHeight="1" x14ac:dyDescent="0.2">
      <c r="F45" s="1"/>
      <c r="G45" s="1"/>
      <c r="H45" s="1"/>
      <c r="I45" s="1"/>
      <c r="J45" s="1"/>
      <c r="K45" s="1"/>
      <c r="L45" s="1"/>
      <c r="M45" s="1"/>
      <c r="N45" s="53">
        <v>21</v>
      </c>
      <c r="O45" s="43"/>
      <c r="P45" s="51">
        <f t="shared" si="6"/>
        <v>-6.0000000000000053</v>
      </c>
      <c r="Q45" s="40"/>
      <c r="R45" s="97">
        <f t="shared" si="0"/>
        <v>-5.0000000000000284</v>
      </c>
      <c r="S45" s="41"/>
      <c r="T45" s="108">
        <f t="shared" si="1"/>
        <v>34.000000000000021</v>
      </c>
      <c r="U45" s="41"/>
      <c r="V45" s="121">
        <f t="shared" si="2"/>
        <v>-24.999999999999982</v>
      </c>
      <c r="W45" s="41"/>
      <c r="X45" s="134">
        <f t="shared" si="3"/>
        <v>10.799999999999988</v>
      </c>
      <c r="Y45" s="41"/>
      <c r="Z45" s="142">
        <f t="shared" si="4"/>
        <v>-19.875</v>
      </c>
      <c r="AA45" s="41"/>
      <c r="AB45" s="157">
        <f t="shared" si="5"/>
        <v>33.905620875659011</v>
      </c>
    </row>
    <row r="46" spans="6:28" ht="10.15" customHeight="1" x14ac:dyDescent="0.2">
      <c r="F46" s="1"/>
      <c r="G46" s="1"/>
      <c r="H46" s="1"/>
      <c r="I46" s="1"/>
      <c r="J46" s="1"/>
      <c r="K46" s="1"/>
      <c r="L46" s="1"/>
      <c r="M46" s="1"/>
      <c r="N46" s="53">
        <v>22</v>
      </c>
      <c r="O46" s="43"/>
      <c r="P46" s="52">
        <f t="shared" si="6"/>
        <v>-5.8000000000000052</v>
      </c>
      <c r="Q46" s="40"/>
      <c r="R46" s="97">
        <f t="shared" si="0"/>
        <v>-4.0000000000000284</v>
      </c>
      <c r="S46" s="41"/>
      <c r="T46" s="108">
        <f t="shared" si="1"/>
        <v>33.200000000000017</v>
      </c>
      <c r="U46" s="41"/>
      <c r="V46" s="121">
        <f t="shared" si="2"/>
        <v>-25.579999999999988</v>
      </c>
      <c r="W46" s="41"/>
      <c r="X46" s="134">
        <f t="shared" si="3"/>
        <v>11.176599999999993</v>
      </c>
      <c r="Y46" s="41"/>
      <c r="Z46" s="142">
        <f t="shared" si="4"/>
        <v>-19.866028317182963</v>
      </c>
      <c r="AA46" s="41"/>
      <c r="AB46" s="157">
        <f t="shared" si="5"/>
        <v>33.513413744126197</v>
      </c>
    </row>
    <row r="47" spans="6:28" ht="10.15" customHeight="1" x14ac:dyDescent="0.2">
      <c r="F47" s="1"/>
      <c r="G47" s="1"/>
      <c r="H47" s="1"/>
      <c r="I47" s="1"/>
      <c r="J47" s="1"/>
      <c r="K47" s="1"/>
      <c r="L47" s="1"/>
      <c r="M47" s="1"/>
      <c r="N47" s="53">
        <v>23</v>
      </c>
      <c r="O47" s="43"/>
      <c r="P47" s="51">
        <f t="shared" si="6"/>
        <v>-5.600000000000005</v>
      </c>
      <c r="Q47" s="40"/>
      <c r="R47" s="96">
        <f t="shared" si="0"/>
        <v>-3.0000000000000284</v>
      </c>
      <c r="S47" s="41"/>
      <c r="T47" s="107">
        <f t="shared" si="1"/>
        <v>32.40000000000002</v>
      </c>
      <c r="U47" s="41"/>
      <c r="V47" s="120">
        <f t="shared" si="2"/>
        <v>-26.119999999999987</v>
      </c>
      <c r="W47" s="41"/>
      <c r="X47" s="132">
        <f t="shared" si="3"/>
        <v>11.468799999999995</v>
      </c>
      <c r="Y47" s="41"/>
      <c r="Z47" s="141">
        <f t="shared" si="4"/>
        <v>-19.85641270562537</v>
      </c>
      <c r="AA47" s="41"/>
      <c r="AB47" s="148">
        <f t="shared" si="5"/>
        <v>33.136010464297726</v>
      </c>
    </row>
    <row r="48" spans="6:28" ht="10.15" customHeight="1" x14ac:dyDescent="0.2">
      <c r="F48" s="1"/>
      <c r="G48" s="1"/>
      <c r="H48" s="1"/>
      <c r="I48" s="1"/>
      <c r="J48" s="1"/>
      <c r="K48" s="1"/>
      <c r="L48" s="1"/>
      <c r="M48" s="1"/>
      <c r="N48" s="53">
        <v>24</v>
      </c>
      <c r="O48" s="43"/>
      <c r="P48" s="52">
        <f t="shared" si="6"/>
        <v>-5.4000000000000048</v>
      </c>
      <c r="Q48" s="40"/>
      <c r="R48" s="97">
        <f t="shared" si="0"/>
        <v>-2.0000000000000284</v>
      </c>
      <c r="S48" s="41"/>
      <c r="T48" s="108">
        <f t="shared" si="1"/>
        <v>31.600000000000019</v>
      </c>
      <c r="U48" s="41"/>
      <c r="V48" s="121">
        <f t="shared" si="2"/>
        <v>-26.619999999999987</v>
      </c>
      <c r="W48" s="41"/>
      <c r="X48" s="134">
        <f t="shared" si="3"/>
        <v>11.680199999999996</v>
      </c>
      <c r="Y48" s="41"/>
      <c r="Z48" s="142">
        <f t="shared" si="4"/>
        <v>-19.846106948331887</v>
      </c>
      <c r="AA48" s="41"/>
      <c r="AB48" s="157">
        <f t="shared" si="5"/>
        <v>32.772334022588979</v>
      </c>
    </row>
    <row r="49" spans="6:28" ht="10.15" customHeight="1" x14ac:dyDescent="0.2">
      <c r="F49" s="1"/>
      <c r="G49" s="1"/>
      <c r="H49" s="1"/>
      <c r="I49" s="1"/>
      <c r="J49" s="1"/>
      <c r="K49" s="1"/>
      <c r="L49" s="1"/>
      <c r="M49" s="1"/>
      <c r="N49" s="53">
        <v>25</v>
      </c>
      <c r="O49" s="43"/>
      <c r="P49" s="51">
        <f t="shared" si="6"/>
        <v>-5.2000000000000046</v>
      </c>
      <c r="Q49" s="40"/>
      <c r="R49" s="96">
        <f t="shared" si="0"/>
        <v>-1.0000000000000213</v>
      </c>
      <c r="S49" s="41"/>
      <c r="T49" s="107">
        <f t="shared" si="1"/>
        <v>30.800000000000018</v>
      </c>
      <c r="U49" s="41"/>
      <c r="V49" s="120">
        <f t="shared" si="2"/>
        <v>-27.079999999999991</v>
      </c>
      <c r="W49" s="41"/>
      <c r="X49" s="132">
        <f t="shared" si="3"/>
        <v>11.814399999999999</v>
      </c>
      <c r="Y49" s="41"/>
      <c r="Z49" s="141">
        <f t="shared" si="4"/>
        <v>-19.835061511153388</v>
      </c>
      <c r="AA49" s="41"/>
      <c r="AB49" s="148">
        <f t="shared" si="5"/>
        <v>32.421420824476272</v>
      </c>
    </row>
    <row r="50" spans="6:28" ht="10.15" customHeight="1" x14ac:dyDescent="0.2">
      <c r="F50" s="1"/>
      <c r="G50" s="1"/>
      <c r="H50" s="1"/>
      <c r="I50" s="1"/>
      <c r="J50" s="1"/>
      <c r="K50" s="1"/>
      <c r="L50" s="1"/>
      <c r="M50" s="1"/>
      <c r="N50" s="53">
        <v>26</v>
      </c>
      <c r="O50" s="43"/>
      <c r="P50" s="52">
        <f t="shared" si="6"/>
        <v>-5.0000000000000044</v>
      </c>
      <c r="Q50" s="40"/>
      <c r="R50" s="97">
        <f t="shared" si="0"/>
        <v>0</v>
      </c>
      <c r="S50" s="41"/>
      <c r="T50" s="108">
        <f t="shared" si="1"/>
        <v>30.000000000000018</v>
      </c>
      <c r="U50" s="41"/>
      <c r="V50" s="121">
        <f t="shared" si="2"/>
        <v>-27.499999999999993</v>
      </c>
      <c r="W50" s="41"/>
      <c r="X50" s="134">
        <f t="shared" si="3"/>
        <v>11.875</v>
      </c>
      <c r="Y50" s="41"/>
      <c r="Z50" s="142">
        <f t="shared" si="4"/>
        <v>-19.823223304703362</v>
      </c>
      <c r="AA50" s="41"/>
      <c r="AB50" s="157">
        <f t="shared" si="5"/>
        <v>32.082405307719455</v>
      </c>
    </row>
    <row r="51" spans="6:28" ht="10.15" customHeight="1" x14ac:dyDescent="0.2">
      <c r="F51" s="1"/>
      <c r="G51" s="1"/>
      <c r="H51" s="1"/>
      <c r="I51" s="1"/>
      <c r="J51" s="1"/>
      <c r="K51" s="1"/>
      <c r="L51" s="1"/>
      <c r="M51" s="1"/>
      <c r="N51" s="53">
        <v>27</v>
      </c>
      <c r="O51" s="43"/>
      <c r="P51" s="51">
        <f t="shared" si="6"/>
        <v>-4.8000000000000043</v>
      </c>
      <c r="Q51" s="40"/>
      <c r="R51" s="96">
        <f t="shared" si="0"/>
        <v>0.99999999999997868</v>
      </c>
      <c r="S51" s="41"/>
      <c r="T51" s="107">
        <f t="shared" si="1"/>
        <v>29.200000000000017</v>
      </c>
      <c r="U51" s="41"/>
      <c r="V51" s="120">
        <f t="shared" si="2"/>
        <v>-27.879999999999992</v>
      </c>
      <c r="W51" s="41"/>
      <c r="X51" s="132">
        <f t="shared" si="3"/>
        <v>11.865600000000001</v>
      </c>
      <c r="Y51" s="41"/>
      <c r="Z51" s="141">
        <f t="shared" si="4"/>
        <v>-19.810535429186199</v>
      </c>
      <c r="AA51" s="41"/>
      <c r="AB51" s="148">
        <f t="shared" si="5"/>
        <v>31.754507079489549</v>
      </c>
    </row>
    <row r="52" spans="6:28" ht="10.15" customHeight="1" x14ac:dyDescent="0.2">
      <c r="F52" s="1"/>
      <c r="G52" s="1"/>
      <c r="H52" s="1"/>
      <c r="I52" s="1"/>
      <c r="J52" s="1"/>
      <c r="K52" s="1"/>
      <c r="L52" s="1"/>
      <c r="M52" s="1"/>
      <c r="N52" s="53">
        <v>28</v>
      </c>
      <c r="O52" s="43"/>
      <c r="P52" s="52">
        <f t="shared" si="6"/>
        <v>-4.6000000000000041</v>
      </c>
      <c r="Q52" s="40"/>
      <c r="R52" s="97">
        <f t="shared" si="0"/>
        <v>1.9999999999999787</v>
      </c>
      <c r="S52" s="41"/>
      <c r="T52" s="108">
        <f t="shared" si="1"/>
        <v>28.400000000000016</v>
      </c>
      <c r="U52" s="41"/>
      <c r="V52" s="121">
        <f t="shared" si="2"/>
        <v>-28.219999999999992</v>
      </c>
      <c r="W52" s="41"/>
      <c r="X52" s="134">
        <f t="shared" si="3"/>
        <v>11.789800000000001</v>
      </c>
      <c r="Y52" s="41"/>
      <c r="Z52" s="142">
        <f t="shared" si="4"/>
        <v>-19.796936900910943</v>
      </c>
      <c r="AA52" s="41"/>
      <c r="AB52" s="157">
        <f t="shared" si="5"/>
        <v>31.437020096343744</v>
      </c>
    </row>
    <row r="53" spans="6:28" ht="10.15" customHeight="1" x14ac:dyDescent="0.2">
      <c r="F53" s="1"/>
      <c r="G53" s="1"/>
      <c r="H53" s="1"/>
      <c r="I53" s="1"/>
      <c r="J53" s="1"/>
      <c r="K53" s="1"/>
      <c r="L53" s="1"/>
      <c r="M53" s="1"/>
      <c r="N53" s="53">
        <v>29</v>
      </c>
      <c r="O53" s="43"/>
      <c r="P53" s="51">
        <f t="shared" si="6"/>
        <v>-4.4000000000000039</v>
      </c>
      <c r="Q53" s="40"/>
      <c r="R53" s="97">
        <f t="shared" si="0"/>
        <v>2.9999999999999787</v>
      </c>
      <c r="S53" s="41"/>
      <c r="T53" s="108">
        <f t="shared" si="1"/>
        <v>27.600000000000016</v>
      </c>
      <c r="U53" s="41"/>
      <c r="V53" s="121">
        <f t="shared" si="2"/>
        <v>-28.519999999999996</v>
      </c>
      <c r="W53" s="41"/>
      <c r="X53" s="134">
        <f t="shared" si="3"/>
        <v>11.651200000000003</v>
      </c>
      <c r="Y53" s="41"/>
      <c r="Z53" s="142">
        <f t="shared" si="4"/>
        <v>-19.78236235917597</v>
      </c>
      <c r="AA53" s="41"/>
      <c r="AB53" s="157">
        <f t="shared" si="5"/>
        <v>31.129303509676205</v>
      </c>
    </row>
    <row r="54" spans="6:28" ht="10.15" customHeight="1" x14ac:dyDescent="0.2">
      <c r="F54" s="1"/>
      <c r="G54" s="1"/>
      <c r="H54" s="1"/>
      <c r="I54" s="1"/>
      <c r="J54" s="1"/>
      <c r="K54" s="1"/>
      <c r="L54" s="1"/>
      <c r="M54" s="1"/>
      <c r="N54" s="53">
        <v>30</v>
      </c>
      <c r="O54" s="43"/>
      <c r="P54" s="52">
        <f t="shared" si="6"/>
        <v>-4.2000000000000037</v>
      </c>
      <c r="Q54" s="40"/>
      <c r="R54" s="96">
        <f t="shared" si="0"/>
        <v>3.9999999999999858</v>
      </c>
      <c r="S54" s="41"/>
      <c r="T54" s="107">
        <f t="shared" si="1"/>
        <v>26.800000000000015</v>
      </c>
      <c r="U54" s="41"/>
      <c r="V54" s="120">
        <f t="shared" si="2"/>
        <v>-28.779999999999994</v>
      </c>
      <c r="W54" s="41"/>
      <c r="X54" s="132">
        <f t="shared" si="3"/>
        <v>11.453400000000006</v>
      </c>
      <c r="Y54" s="41"/>
      <c r="Z54" s="141">
        <f t="shared" si="4"/>
        <v>-19.766741752115799</v>
      </c>
      <c r="AA54" s="41"/>
      <c r="AB54" s="148">
        <f t="shared" si="5"/>
        <v>30.830773878179397</v>
      </c>
    </row>
    <row r="55" spans="6:28" ht="10.15" customHeight="1" x14ac:dyDescent="0.2">
      <c r="F55" s="1"/>
      <c r="G55" s="1"/>
      <c r="H55" s="1"/>
      <c r="I55" s="1"/>
      <c r="J55" s="1"/>
      <c r="K55" s="1"/>
      <c r="L55" s="1"/>
      <c r="M55" s="1"/>
      <c r="N55" s="53">
        <v>31</v>
      </c>
      <c r="O55" s="43"/>
      <c r="P55" s="51">
        <f t="shared" si="6"/>
        <v>-4.0000000000000036</v>
      </c>
      <c r="Q55" s="40"/>
      <c r="R55" s="97">
        <f t="shared" si="0"/>
        <v>4.9999999999999858</v>
      </c>
      <c r="S55" s="41"/>
      <c r="T55" s="108">
        <f t="shared" si="1"/>
        <v>26.000000000000014</v>
      </c>
      <c r="U55" s="41"/>
      <c r="V55" s="121">
        <f t="shared" si="2"/>
        <v>-28.999999999999996</v>
      </c>
      <c r="W55" s="41"/>
      <c r="X55" s="134">
        <f t="shared" si="3"/>
        <v>11.200000000000006</v>
      </c>
      <c r="Y55" s="41"/>
      <c r="Z55" s="142">
        <f t="shared" si="4"/>
        <v>-19.75</v>
      </c>
      <c r="AA55" s="41"/>
      <c r="AB55" s="157">
        <f t="shared" si="5"/>
        <v>30.540898509446873</v>
      </c>
    </row>
    <row r="56" spans="6:28" ht="10.15" customHeight="1" x14ac:dyDescent="0.2">
      <c r="F56" s="1"/>
      <c r="G56" s="1"/>
      <c r="H56" s="1"/>
      <c r="I56" s="1"/>
      <c r="J56" s="1"/>
      <c r="K56" s="1"/>
      <c r="L56" s="1"/>
      <c r="M56" s="1"/>
      <c r="N56" s="53">
        <v>32</v>
      </c>
      <c r="O56" s="43"/>
      <c r="P56" s="52">
        <f t="shared" si="6"/>
        <v>-3.8000000000000034</v>
      </c>
      <c r="Q56" s="40"/>
      <c r="R56" s="96">
        <f t="shared" si="0"/>
        <v>5.9999999999999858</v>
      </c>
      <c r="S56" s="41"/>
      <c r="T56" s="107">
        <f t="shared" si="1"/>
        <v>25.200000000000014</v>
      </c>
      <c r="U56" s="41"/>
      <c r="V56" s="120">
        <f t="shared" si="2"/>
        <v>-29.179999999999996</v>
      </c>
      <c r="W56" s="41"/>
      <c r="X56" s="132">
        <f t="shared" si="3"/>
        <v>10.894600000000004</v>
      </c>
      <c r="Y56" s="41"/>
      <c r="Z56" s="141">
        <f t="shared" si="4"/>
        <v>-19.732056634365929</v>
      </c>
      <c r="AA56" s="41"/>
      <c r="AB56" s="148">
        <f t="shared" si="5"/>
        <v>30.259189739779909</v>
      </c>
    </row>
    <row r="57" spans="6:28" ht="10.15" customHeight="1" x14ac:dyDescent="0.2">
      <c r="F57" s="1"/>
      <c r="G57" s="1"/>
      <c r="H57" s="1"/>
      <c r="I57" s="1"/>
      <c r="J57" s="1"/>
      <c r="K57" s="1"/>
      <c r="L57" s="1"/>
      <c r="M57" s="1"/>
      <c r="N57" s="53">
        <v>33</v>
      </c>
      <c r="O57" s="43"/>
      <c r="P57" s="51">
        <f t="shared" si="6"/>
        <v>-3.6000000000000032</v>
      </c>
      <c r="Q57" s="40"/>
      <c r="R57" s="97">
        <f t="shared" si="0"/>
        <v>6.9999999999999858</v>
      </c>
      <c r="S57" s="41"/>
      <c r="T57" s="108">
        <f t="shared" si="1"/>
        <v>24.400000000000013</v>
      </c>
      <c r="U57" s="41"/>
      <c r="V57" s="121">
        <f t="shared" si="2"/>
        <v>-29.32</v>
      </c>
      <c r="W57" s="41"/>
      <c r="X57" s="134">
        <f t="shared" si="3"/>
        <v>10.540800000000006</v>
      </c>
      <c r="Y57" s="41"/>
      <c r="Z57" s="142">
        <f t="shared" si="4"/>
        <v>-19.712825411250741</v>
      </c>
      <c r="AA57" s="41"/>
      <c r="AB57" s="157">
        <f t="shared" si="5"/>
        <v>29.985199997898761</v>
      </c>
    </row>
    <row r="58" spans="6:28" ht="10.15" customHeight="1" x14ac:dyDescent="0.2">
      <c r="F58" s="1"/>
      <c r="G58" s="1"/>
      <c r="H58" s="1"/>
      <c r="I58" s="1"/>
      <c r="J58" s="1"/>
      <c r="K58" s="1"/>
      <c r="L58" s="1"/>
      <c r="M58" s="1"/>
      <c r="N58" s="53">
        <v>34</v>
      </c>
      <c r="O58" s="43"/>
      <c r="P58" s="52">
        <f t="shared" si="6"/>
        <v>-3.400000000000003</v>
      </c>
      <c r="Q58" s="40"/>
      <c r="R58" s="96">
        <f t="shared" si="0"/>
        <v>7.9999999999999858</v>
      </c>
      <c r="S58" s="41"/>
      <c r="T58" s="107">
        <f t="shared" si="1"/>
        <v>23.600000000000012</v>
      </c>
      <c r="U58" s="41"/>
      <c r="V58" s="120">
        <f t="shared" si="2"/>
        <v>-29.42</v>
      </c>
      <c r="W58" s="41"/>
      <c r="X58" s="132">
        <f t="shared" si="3"/>
        <v>10.142200000000008</v>
      </c>
      <c r="Y58" s="41"/>
      <c r="Z58" s="141">
        <f t="shared" si="4"/>
        <v>-19.69221389666377</v>
      </c>
      <c r="AA58" s="41"/>
      <c r="AB58" s="148">
        <f t="shared" si="5"/>
        <v>29.718517527077147</v>
      </c>
    </row>
    <row r="59" spans="6:28" ht="10.15" customHeight="1" x14ac:dyDescent="0.2">
      <c r="F59" s="1"/>
      <c r="G59" s="1"/>
      <c r="H59" s="1"/>
      <c r="I59" s="1"/>
      <c r="J59" s="1"/>
      <c r="K59" s="1"/>
      <c r="L59" s="1"/>
      <c r="M59" s="1"/>
      <c r="N59" s="53">
        <v>35</v>
      </c>
      <c r="O59" s="43"/>
      <c r="P59" s="51">
        <f t="shared" si="6"/>
        <v>-3.2000000000000028</v>
      </c>
      <c r="Q59" s="40"/>
      <c r="R59" s="97">
        <f t="shared" si="0"/>
        <v>8.9999999999999858</v>
      </c>
      <c r="S59" s="41"/>
      <c r="T59" s="108">
        <f t="shared" si="1"/>
        <v>22.800000000000011</v>
      </c>
      <c r="U59" s="41"/>
      <c r="V59" s="121">
        <f t="shared" si="2"/>
        <v>-29.48</v>
      </c>
      <c r="W59" s="41"/>
      <c r="X59" s="134">
        <f t="shared" si="3"/>
        <v>9.7024000000000061</v>
      </c>
      <c r="Y59" s="41"/>
      <c r="Z59" s="142">
        <f t="shared" si="4"/>
        <v>-19.670123022306775</v>
      </c>
      <c r="AA59" s="41"/>
      <c r="AB59" s="157">
        <f t="shared" si="5"/>
        <v>29.458762663044542</v>
      </c>
    </row>
    <row r="60" spans="6:28" ht="10.15" customHeight="1" x14ac:dyDescent="0.2">
      <c r="F60" s="1"/>
      <c r="G60" s="1"/>
      <c r="H60" s="1"/>
      <c r="I60" s="1"/>
      <c r="J60" s="1"/>
      <c r="K60" s="1"/>
      <c r="L60" s="1"/>
      <c r="M60" s="1"/>
      <c r="N60" s="53">
        <v>36</v>
      </c>
      <c r="O60" s="43"/>
      <c r="P60" s="52">
        <f t="shared" si="6"/>
        <v>-3.0000000000000027</v>
      </c>
      <c r="Q60" s="40"/>
      <c r="R60" s="97">
        <f t="shared" si="0"/>
        <v>9.9999999999999858</v>
      </c>
      <c r="S60" s="41"/>
      <c r="T60" s="108">
        <f t="shared" si="1"/>
        <v>22.000000000000011</v>
      </c>
      <c r="U60" s="41"/>
      <c r="V60" s="121">
        <f t="shared" si="2"/>
        <v>-29.5</v>
      </c>
      <c r="W60" s="41"/>
      <c r="X60" s="134">
        <f t="shared" si="3"/>
        <v>9.225000000000005</v>
      </c>
      <c r="Y60" s="41"/>
      <c r="Z60" s="142">
        <f t="shared" si="4"/>
        <v>-19.646446609406727</v>
      </c>
      <c r="AA60" s="41"/>
      <c r="AB60" s="157">
        <f t="shared" si="5"/>
        <v>29.205584583201642</v>
      </c>
    </row>
    <row r="61" spans="6:28" ht="10.15" customHeight="1" x14ac:dyDescent="0.2">
      <c r="F61" s="1"/>
      <c r="G61" s="1"/>
      <c r="H61" s="1"/>
      <c r="I61" s="1"/>
      <c r="J61" s="1"/>
      <c r="K61" s="1"/>
      <c r="L61" s="1"/>
      <c r="M61" s="1"/>
      <c r="N61" s="53">
        <v>37</v>
      </c>
      <c r="O61" s="43"/>
      <c r="P61" s="51">
        <f t="shared" si="6"/>
        <v>-2.8000000000000025</v>
      </c>
      <c r="Q61" s="40"/>
      <c r="R61" s="96">
        <f t="shared" si="0"/>
        <v>10.999999999999986</v>
      </c>
      <c r="S61" s="41"/>
      <c r="T61" s="107">
        <f t="shared" si="1"/>
        <v>21.20000000000001</v>
      </c>
      <c r="U61" s="41"/>
      <c r="V61" s="120">
        <f t="shared" si="2"/>
        <v>-29.48</v>
      </c>
      <c r="W61" s="41"/>
      <c r="X61" s="132">
        <f t="shared" si="3"/>
        <v>8.7136000000000067</v>
      </c>
      <c r="Y61" s="41"/>
      <c r="Z61" s="141">
        <f t="shared" si="4"/>
        <v>-19.621070858372402</v>
      </c>
      <c r="AA61" s="41"/>
      <c r="AB61" s="148">
        <f t="shared" si="5"/>
        <v>28.958658457297929</v>
      </c>
    </row>
    <row r="62" spans="6:28" ht="10.15" customHeight="1" x14ac:dyDescent="0.2">
      <c r="F62" s="1"/>
      <c r="G62" s="1"/>
      <c r="H62" s="1"/>
      <c r="I62" s="1"/>
      <c r="J62" s="1"/>
      <c r="K62" s="1"/>
      <c r="L62" s="1"/>
      <c r="M62" s="1"/>
      <c r="N62" s="53">
        <v>38</v>
      </c>
      <c r="O62" s="43"/>
      <c r="P62" s="52">
        <f t="shared" si="6"/>
        <v>-2.6000000000000023</v>
      </c>
      <c r="Q62" s="40"/>
      <c r="R62" s="97">
        <f t="shared" si="0"/>
        <v>11.999999999999986</v>
      </c>
      <c r="S62" s="41"/>
      <c r="T62" s="108">
        <f t="shared" si="1"/>
        <v>20.400000000000009</v>
      </c>
      <c r="U62" s="41"/>
      <c r="V62" s="121">
        <f t="shared" si="2"/>
        <v>-29.42</v>
      </c>
      <c r="W62" s="41"/>
      <c r="X62" s="134">
        <f t="shared" si="3"/>
        <v>8.1718000000000064</v>
      </c>
      <c r="Y62" s="41"/>
      <c r="Z62" s="142">
        <f t="shared" si="4"/>
        <v>-19.593873801821882</v>
      </c>
      <c r="AA62" s="41"/>
      <c r="AB62" s="157">
        <f t="shared" si="5"/>
        <v>28.71768294150732</v>
      </c>
    </row>
    <row r="63" spans="6:28" ht="10.15" customHeight="1" x14ac:dyDescent="0.2">
      <c r="F63" s="1"/>
      <c r="G63" s="1"/>
      <c r="H63" s="1"/>
      <c r="I63" s="1"/>
      <c r="J63" s="1"/>
      <c r="K63" s="1"/>
      <c r="L63" s="1"/>
      <c r="M63" s="1"/>
      <c r="N63" s="53">
        <v>39</v>
      </c>
      <c r="O63" s="43"/>
      <c r="P63" s="51">
        <f t="shared" si="6"/>
        <v>-2.4000000000000021</v>
      </c>
      <c r="Q63" s="40"/>
      <c r="R63" s="96">
        <f t="shared" si="0"/>
        <v>12.999999999999986</v>
      </c>
      <c r="S63" s="41"/>
      <c r="T63" s="107">
        <f t="shared" si="1"/>
        <v>19.600000000000009</v>
      </c>
      <c r="U63" s="41"/>
      <c r="V63" s="120">
        <f t="shared" si="2"/>
        <v>-29.32</v>
      </c>
      <c r="W63" s="41"/>
      <c r="X63" s="132">
        <f t="shared" si="3"/>
        <v>7.6032000000000064</v>
      </c>
      <c r="Y63" s="41"/>
      <c r="Z63" s="141">
        <f t="shared" si="4"/>
        <v>-19.56472471835194</v>
      </c>
      <c r="AA63" s="41"/>
      <c r="AB63" s="148">
        <f t="shared" si="5"/>
        <v>28.48237796740538</v>
      </c>
    </row>
    <row r="64" spans="6:28" ht="10.15" customHeight="1" x14ac:dyDescent="0.2">
      <c r="F64" s="1"/>
      <c r="G64" s="1"/>
      <c r="H64" s="1"/>
      <c r="I64" s="1"/>
      <c r="J64" s="1"/>
      <c r="K64" s="1"/>
      <c r="L64" s="1"/>
      <c r="M64" s="1"/>
      <c r="N64" s="53">
        <v>40</v>
      </c>
      <c r="O64" s="43"/>
      <c r="P64" s="52">
        <f t="shared" si="6"/>
        <v>-2.200000000000002</v>
      </c>
      <c r="Q64" s="40"/>
      <c r="R64" s="97">
        <f t="shared" si="0"/>
        <v>13.999999999999986</v>
      </c>
      <c r="S64" s="41"/>
      <c r="T64" s="108">
        <f t="shared" si="1"/>
        <v>18.800000000000008</v>
      </c>
      <c r="U64" s="41"/>
      <c r="V64" s="121">
        <f t="shared" si="2"/>
        <v>-29.18</v>
      </c>
      <c r="W64" s="41"/>
      <c r="X64" s="134">
        <f t="shared" si="3"/>
        <v>7.0114000000000063</v>
      </c>
      <c r="Y64" s="41"/>
      <c r="Z64" s="142">
        <f t="shared" si="4"/>
        <v>-19.533483504231597</v>
      </c>
      <c r="AA64" s="41"/>
      <c r="AB64" s="157">
        <f t="shared" si="5"/>
        <v>28.252482785158396</v>
      </c>
    </row>
    <row r="65" spans="6:28" ht="10.15" customHeight="1" x14ac:dyDescent="0.2">
      <c r="F65" s="1"/>
      <c r="G65" s="1"/>
      <c r="H65" s="1"/>
      <c r="I65" s="1"/>
      <c r="J65" s="1"/>
      <c r="K65" s="1"/>
      <c r="L65" s="1"/>
      <c r="M65" s="1"/>
      <c r="N65" s="53">
        <v>41</v>
      </c>
      <c r="O65" s="43"/>
      <c r="P65" s="51">
        <f t="shared" si="6"/>
        <v>-2.0000000000000018</v>
      </c>
      <c r="Q65" s="40"/>
      <c r="R65" s="96">
        <f t="shared" si="0"/>
        <v>14.999999999999993</v>
      </c>
      <c r="S65" s="41"/>
      <c r="T65" s="107">
        <f t="shared" si="1"/>
        <v>18.000000000000007</v>
      </c>
      <c r="U65" s="41"/>
      <c r="V65" s="120">
        <f t="shared" si="2"/>
        <v>-29</v>
      </c>
      <c r="W65" s="41"/>
      <c r="X65" s="132">
        <f t="shared" si="3"/>
        <v>6.4000000000000057</v>
      </c>
      <c r="Y65" s="41"/>
      <c r="Z65" s="141">
        <f t="shared" si="4"/>
        <v>-19.5</v>
      </c>
      <c r="AA65" s="41"/>
      <c r="AB65" s="148">
        <f t="shared" si="5"/>
        <v>28.027754226637811</v>
      </c>
    </row>
    <row r="66" spans="6:28" ht="10.15" customHeight="1" x14ac:dyDescent="0.2">
      <c r="F66" s="1"/>
      <c r="G66" s="1"/>
      <c r="H66" s="1"/>
      <c r="I66" s="1"/>
      <c r="J66" s="1"/>
      <c r="K66" s="1"/>
      <c r="L66" s="1"/>
      <c r="M66" s="1"/>
      <c r="N66" s="53">
        <v>42</v>
      </c>
      <c r="O66" s="13"/>
      <c r="P66" s="52">
        <f t="shared" si="6"/>
        <v>-1.8000000000000018</v>
      </c>
      <c r="Q66" s="14"/>
      <c r="R66" s="97">
        <f t="shared" ref="R66:R125" si="7">$G$7 * ABS($H$7*P66+$I$7)+$J$7</f>
        <v>15.999999999999993</v>
      </c>
      <c r="S66" s="41"/>
      <c r="T66" s="108">
        <f t="shared" ref="T66:T125" si="8">$G$9*P66+$H$9</f>
        <v>17.200000000000006</v>
      </c>
      <c r="U66" s="41"/>
      <c r="V66" s="121">
        <f t="shared" ref="V66:V125" si="9">$G$11*P66^2+$H$11*P66+$I$11</f>
        <v>-28.78</v>
      </c>
      <c r="W66" s="41"/>
      <c r="X66" s="134">
        <f t="shared" ref="X66:X125" si="10">$G$13*P66^3+$H$13*P66^2+$I$13*P66+$J$13</f>
        <v>5.7726000000000059</v>
      </c>
      <c r="Y66" s="41"/>
      <c r="Z66" s="142">
        <f t="shared" ref="Z66:Z125" si="11">$G$15*$H$15^($I$15*P66+$J$15)+$K$15</f>
        <v>-19.464113268731854</v>
      </c>
      <c r="AA66" s="41"/>
      <c r="AB66" s="157">
        <f t="shared" ref="AB66:AB125" si="12">IFERROR($G$17*LN($H$17*P66+$I$17) + $J$17,"")</f>
        <v>27.807965159450056</v>
      </c>
    </row>
    <row r="67" spans="6:28" ht="10.15" customHeight="1" x14ac:dyDescent="0.2">
      <c r="F67" s="1"/>
      <c r="G67" s="1"/>
      <c r="H67" s="1"/>
      <c r="I67" s="1"/>
      <c r="J67" s="1"/>
      <c r="K67" s="1"/>
      <c r="L67" s="1"/>
      <c r="M67" s="1"/>
      <c r="N67" s="53">
        <v>43</v>
      </c>
      <c r="O67" s="13"/>
      <c r="P67" s="51">
        <f t="shared" si="6"/>
        <v>-1.6000000000000019</v>
      </c>
      <c r="Q67" s="14"/>
      <c r="R67" s="97">
        <f t="shared" si="7"/>
        <v>16.999999999999993</v>
      </c>
      <c r="S67" s="41"/>
      <c r="T67" s="108">
        <f t="shared" si="8"/>
        <v>16.400000000000006</v>
      </c>
      <c r="U67" s="41"/>
      <c r="V67" s="121">
        <f t="shared" si="9"/>
        <v>-28.520000000000003</v>
      </c>
      <c r="W67" s="41"/>
      <c r="X67" s="134">
        <f t="shared" si="10"/>
        <v>5.1328000000000067</v>
      </c>
      <c r="Y67" s="41"/>
      <c r="Z67" s="142">
        <f t="shared" si="11"/>
        <v>-19.425650822501481</v>
      </c>
      <c r="AA67" s="41"/>
      <c r="AB67" s="157">
        <f t="shared" si="12"/>
        <v>27.592903107240421</v>
      </c>
    </row>
    <row r="68" spans="6:28" ht="10.15" customHeight="1" x14ac:dyDescent="0.2">
      <c r="F68" s="1"/>
      <c r="G68" s="1"/>
      <c r="H68" s="1"/>
      <c r="I68" s="1"/>
      <c r="J68" s="1"/>
      <c r="K68" s="1"/>
      <c r="L68" s="1"/>
      <c r="M68" s="1"/>
      <c r="N68" s="53">
        <v>44</v>
      </c>
      <c r="O68" s="13"/>
      <c r="P68" s="52">
        <f t="shared" si="6"/>
        <v>-1.4000000000000019</v>
      </c>
      <c r="Q68" s="14"/>
      <c r="R68" s="96">
        <f t="shared" si="7"/>
        <v>17.999999999999993</v>
      </c>
      <c r="S68" s="41"/>
      <c r="T68" s="107">
        <f t="shared" si="8"/>
        <v>15.600000000000009</v>
      </c>
      <c r="U68" s="41"/>
      <c r="V68" s="120">
        <f t="shared" si="9"/>
        <v>-28.220000000000002</v>
      </c>
      <c r="W68" s="41"/>
      <c r="X68" s="132">
        <f t="shared" si="10"/>
        <v>4.4842000000000057</v>
      </c>
      <c r="Y68" s="41"/>
      <c r="Z68" s="141">
        <f t="shared" si="11"/>
        <v>-19.384427793327543</v>
      </c>
      <c r="AA68" s="41"/>
      <c r="AB68" s="148">
        <f t="shared" si="12"/>
        <v>27.3823690152621</v>
      </c>
    </row>
    <row r="69" spans="6:28" ht="10.15" customHeight="1" x14ac:dyDescent="0.2">
      <c r="F69" s="1"/>
      <c r="G69" s="1"/>
      <c r="H69" s="1"/>
      <c r="I69" s="1"/>
      <c r="J69" s="1"/>
      <c r="K69" s="1"/>
      <c r="L69" s="1"/>
      <c r="M69" s="1"/>
      <c r="N69" s="53">
        <v>45</v>
      </c>
      <c r="O69" s="13"/>
      <c r="P69" s="51">
        <f t="shared" si="6"/>
        <v>-1.200000000000002</v>
      </c>
      <c r="Q69" s="14"/>
      <c r="R69" s="97">
        <f t="shared" si="7"/>
        <v>18.999999999999989</v>
      </c>
      <c r="S69" s="41"/>
      <c r="T69" s="108">
        <f t="shared" si="8"/>
        <v>14.800000000000008</v>
      </c>
      <c r="U69" s="41"/>
      <c r="V69" s="121">
        <f t="shared" si="9"/>
        <v>-27.880000000000003</v>
      </c>
      <c r="W69" s="41"/>
      <c r="X69" s="134">
        <f t="shared" si="10"/>
        <v>3.8304000000000062</v>
      </c>
      <c r="Y69" s="41"/>
      <c r="Z69" s="142">
        <f t="shared" si="11"/>
        <v>-19.340246044613554</v>
      </c>
      <c r="AA69" s="41"/>
      <c r="AB69" s="157">
        <f t="shared" si="12"/>
        <v>27.176176143234741</v>
      </c>
    </row>
    <row r="70" spans="6:28" ht="10.15" customHeight="1" x14ac:dyDescent="0.2">
      <c r="F70" s="1"/>
      <c r="G70" s="1"/>
      <c r="H70" s="1"/>
      <c r="I70" s="1"/>
      <c r="J70" s="1"/>
      <c r="K70" s="1"/>
      <c r="L70" s="1"/>
      <c r="M70" s="1"/>
      <c r="N70" s="53">
        <v>46</v>
      </c>
      <c r="O70" s="13"/>
      <c r="P70" s="52">
        <f t="shared" si="6"/>
        <v>-1.000000000000002</v>
      </c>
      <c r="Q70" s="14"/>
      <c r="R70" s="96">
        <f t="shared" si="7"/>
        <v>19.999999999999989</v>
      </c>
      <c r="S70" s="41"/>
      <c r="T70" s="107">
        <f t="shared" si="8"/>
        <v>14.000000000000007</v>
      </c>
      <c r="U70" s="41"/>
      <c r="V70" s="120">
        <f t="shared" si="9"/>
        <v>-27.500000000000004</v>
      </c>
      <c r="W70" s="41"/>
      <c r="X70" s="132">
        <f t="shared" si="10"/>
        <v>3.1750000000000069</v>
      </c>
      <c r="Y70" s="41"/>
      <c r="Z70" s="141">
        <f t="shared" si="11"/>
        <v>-19.292893218813454</v>
      </c>
      <c r="AA70" s="41"/>
      <c r="AB70" s="148">
        <f t="shared" si="12"/>
        <v>26.974149070059546</v>
      </c>
    </row>
    <row r="71" spans="6:28" ht="10.15" customHeight="1" x14ac:dyDescent="0.2">
      <c r="F71" s="1"/>
      <c r="G71" s="1"/>
      <c r="H71" s="1"/>
      <c r="I71" s="1"/>
      <c r="J71" s="1"/>
      <c r="K71" s="1"/>
      <c r="L71" s="1"/>
      <c r="M71" s="1"/>
      <c r="N71" s="53">
        <v>47</v>
      </c>
      <c r="O71" s="13"/>
      <c r="P71" s="51">
        <f t="shared" si="6"/>
        <v>-0.80000000000000204</v>
      </c>
      <c r="Q71" s="14"/>
      <c r="R71" s="97">
        <f t="shared" si="7"/>
        <v>20.999999999999989</v>
      </c>
      <c r="S71" s="41"/>
      <c r="T71" s="108">
        <f t="shared" si="8"/>
        <v>13.200000000000008</v>
      </c>
      <c r="U71" s="41"/>
      <c r="V71" s="121">
        <f t="shared" si="9"/>
        <v>-27.080000000000005</v>
      </c>
      <c r="W71" s="41"/>
      <c r="X71" s="134">
        <f t="shared" si="10"/>
        <v>2.5216000000000065</v>
      </c>
      <c r="Y71" s="41"/>
      <c r="Z71" s="142">
        <f t="shared" si="11"/>
        <v>-19.242141716744801</v>
      </c>
      <c r="AA71" s="41"/>
      <c r="AB71" s="157">
        <f t="shared" si="12"/>
        <v>26.776122797097749</v>
      </c>
    </row>
    <row r="72" spans="6:28" ht="10.15" customHeight="1" x14ac:dyDescent="0.2">
      <c r="F72" s="1"/>
      <c r="G72" s="1"/>
      <c r="H72" s="1"/>
      <c r="I72" s="1"/>
      <c r="J72" s="1"/>
      <c r="K72" s="1"/>
      <c r="L72" s="1"/>
      <c r="M72" s="1"/>
      <c r="N72" s="53">
        <v>48</v>
      </c>
      <c r="O72" s="13"/>
      <c r="P72" s="52">
        <f t="shared" si="6"/>
        <v>-0.60000000000000209</v>
      </c>
      <c r="Q72" s="14"/>
      <c r="R72" s="96">
        <f t="shared" si="7"/>
        <v>21.999999999999989</v>
      </c>
      <c r="S72" s="41"/>
      <c r="T72" s="107">
        <f t="shared" si="8"/>
        <v>12.400000000000009</v>
      </c>
      <c r="U72" s="41"/>
      <c r="V72" s="120">
        <f t="shared" si="9"/>
        <v>-26.620000000000005</v>
      </c>
      <c r="W72" s="41"/>
      <c r="X72" s="132">
        <f t="shared" si="10"/>
        <v>1.8738000000000068</v>
      </c>
      <c r="Y72" s="41"/>
      <c r="Z72" s="141">
        <f t="shared" si="11"/>
        <v>-19.187747603643764</v>
      </c>
      <c r="AA72" s="41"/>
      <c r="AB72" s="148">
        <f t="shared" si="12"/>
        <v>26.581941938526729</v>
      </c>
    </row>
    <row r="73" spans="6:28" ht="10.15" customHeight="1" x14ac:dyDescent="0.2">
      <c r="N73" s="53">
        <v>49</v>
      </c>
      <c r="P73" s="51">
        <f t="shared" si="6"/>
        <v>-0.40000000000000208</v>
      </c>
      <c r="R73" s="97">
        <f t="shared" si="7"/>
        <v>22.999999999999989</v>
      </c>
      <c r="S73" s="41"/>
      <c r="T73" s="108">
        <f t="shared" si="8"/>
        <v>11.600000000000009</v>
      </c>
      <c r="U73" s="41"/>
      <c r="V73" s="121">
        <f t="shared" si="9"/>
        <v>-26.120000000000005</v>
      </c>
      <c r="W73" s="41"/>
      <c r="X73" s="134">
        <f t="shared" si="10"/>
        <v>1.2352000000000065</v>
      </c>
      <c r="Y73" s="41"/>
      <c r="Z73" s="142">
        <f t="shared" si="11"/>
        <v>-19.129449436703876</v>
      </c>
      <c r="AA73" s="41"/>
      <c r="AB73" s="157">
        <f t="shared" si="12"/>
        <v>26.391459988819786</v>
      </c>
    </row>
    <row r="74" spans="6:28" ht="10.15" customHeight="1" x14ac:dyDescent="0.2">
      <c r="N74" s="53">
        <v>50</v>
      </c>
      <c r="P74" s="52">
        <f t="shared" si="6"/>
        <v>-0.20000000000000207</v>
      </c>
      <c r="R74" s="97">
        <f t="shared" si="7"/>
        <v>23.999999999999989</v>
      </c>
      <c r="S74" s="41"/>
      <c r="T74" s="108">
        <f t="shared" si="8"/>
        <v>10.800000000000008</v>
      </c>
      <c r="U74" s="41"/>
      <c r="V74" s="121">
        <f t="shared" si="9"/>
        <v>-25.580000000000005</v>
      </c>
      <c r="W74" s="41"/>
      <c r="X74" s="134">
        <f t="shared" si="10"/>
        <v>0.60940000000000638</v>
      </c>
      <c r="Y74" s="41"/>
      <c r="Z74" s="142">
        <f t="shared" si="11"/>
        <v>-19.066967008463195</v>
      </c>
      <c r="AA74" s="41"/>
      <c r="AB74" s="157">
        <f t="shared" si="12"/>
        <v>26.204538658698265</v>
      </c>
    </row>
    <row r="75" spans="6:28" ht="10.15" customHeight="1" x14ac:dyDescent="0.2">
      <c r="N75" s="53">
        <v>51</v>
      </c>
      <c r="P75" s="51">
        <f t="shared" si="6"/>
        <v>-2.0539125955565396E-15</v>
      </c>
      <c r="R75" s="96">
        <f t="shared" si="7"/>
        <v>24.999999999999989</v>
      </c>
      <c r="S75" s="41"/>
      <c r="T75" s="107">
        <f t="shared" si="8"/>
        <v>10.000000000000009</v>
      </c>
      <c r="U75" s="41"/>
      <c r="V75" s="120">
        <f t="shared" si="9"/>
        <v>-25.000000000000007</v>
      </c>
      <c r="W75" s="41"/>
      <c r="X75" s="132">
        <f t="shared" si="10"/>
        <v>6.1617377866696196E-15</v>
      </c>
      <c r="Y75" s="41"/>
      <c r="Z75" s="141">
        <f t="shared" si="11"/>
        <v>-19</v>
      </c>
      <c r="AA75" s="41"/>
      <c r="AB75" s="148">
        <f t="shared" si="12"/>
        <v>26.021047272016297</v>
      </c>
    </row>
    <row r="76" spans="6:28" ht="10.15" customHeight="1" x14ac:dyDescent="0.2">
      <c r="N76" s="53">
        <v>52</v>
      </c>
      <c r="P76" s="52">
        <f t="shared" si="6"/>
        <v>0.19999999999999796</v>
      </c>
      <c r="R76" s="97">
        <f t="shared" si="7"/>
        <v>25.999999999999989</v>
      </c>
      <c r="S76" s="41"/>
      <c r="T76" s="108">
        <f t="shared" si="8"/>
        <v>9.2000000000000082</v>
      </c>
      <c r="U76" s="41"/>
      <c r="V76" s="121">
        <f t="shared" si="9"/>
        <v>-24.380000000000006</v>
      </c>
      <c r="W76" s="41"/>
      <c r="X76" s="134">
        <f t="shared" si="10"/>
        <v>-0.58939999999999415</v>
      </c>
      <c r="Y76" s="41"/>
      <c r="Z76" s="142">
        <f t="shared" si="11"/>
        <v>-18.928226537463708</v>
      </c>
      <c r="AA76" s="41"/>
      <c r="AB76" s="157">
        <f t="shared" si="12"/>
        <v>25.840862216989514</v>
      </c>
    </row>
    <row r="77" spans="6:28" ht="10.15" customHeight="1" x14ac:dyDescent="0.2">
      <c r="N77" s="53">
        <v>53</v>
      </c>
      <c r="P77" s="51">
        <f t="shared" si="6"/>
        <v>0.39999999999999797</v>
      </c>
      <c r="R77" s="96">
        <f t="shared" si="7"/>
        <v>26.999999999999989</v>
      </c>
      <c r="S77" s="41"/>
      <c r="T77" s="107">
        <f t="shared" si="8"/>
        <v>8.4000000000000075</v>
      </c>
      <c r="U77" s="41"/>
      <c r="V77" s="120">
        <f t="shared" si="9"/>
        <v>-23.720000000000006</v>
      </c>
      <c r="W77" s="41"/>
      <c r="X77" s="132">
        <f t="shared" si="10"/>
        <v>-1.1551999999999945</v>
      </c>
      <c r="Y77" s="41"/>
      <c r="Z77" s="141">
        <f t="shared" si="11"/>
        <v>-18.851301645002966</v>
      </c>
      <c r="AA77" s="41"/>
      <c r="AB77" s="148">
        <f t="shared" si="12"/>
        <v>25.663866445995502</v>
      </c>
    </row>
    <row r="78" spans="6:28" ht="10.15" customHeight="1" x14ac:dyDescent="0.2">
      <c r="N78" s="53">
        <v>54</v>
      </c>
      <c r="P78" s="52">
        <f t="shared" si="6"/>
        <v>0.59999999999999798</v>
      </c>
      <c r="R78" s="97">
        <f t="shared" si="7"/>
        <v>27.999999999999989</v>
      </c>
      <c r="S78" s="41"/>
      <c r="T78" s="108">
        <f t="shared" si="8"/>
        <v>7.6000000000000085</v>
      </c>
      <c r="U78" s="41"/>
      <c r="V78" s="121">
        <f t="shared" si="9"/>
        <v>-23.020000000000007</v>
      </c>
      <c r="W78" s="41"/>
      <c r="X78" s="134">
        <f t="shared" si="10"/>
        <v>-1.6937999999999949</v>
      </c>
      <c r="Y78" s="41"/>
      <c r="Z78" s="142">
        <f t="shared" si="11"/>
        <v>-18.768855586655086</v>
      </c>
      <c r="AA78" s="41"/>
      <c r="AB78" s="157">
        <f t="shared" si="12"/>
        <v>25.489949018876814</v>
      </c>
    </row>
    <row r="79" spans="6:28" ht="10.15" customHeight="1" x14ac:dyDescent="0.2">
      <c r="N79" s="53">
        <v>55</v>
      </c>
      <c r="P79" s="51">
        <f t="shared" si="6"/>
        <v>0.79999999999999805</v>
      </c>
      <c r="R79" s="96">
        <f t="shared" si="7"/>
        <v>28.999999999999989</v>
      </c>
      <c r="S79" s="41"/>
      <c r="T79" s="107">
        <f t="shared" si="8"/>
        <v>6.8000000000000078</v>
      </c>
      <c r="U79" s="41"/>
      <c r="V79" s="120">
        <f t="shared" si="9"/>
        <v>-22.280000000000008</v>
      </c>
      <c r="W79" s="41"/>
      <c r="X79" s="132">
        <f t="shared" si="10"/>
        <v>-2.2015999999999951</v>
      </c>
      <c r="Y79" s="41"/>
      <c r="Z79" s="141">
        <f t="shared" si="11"/>
        <v>-18.680492089227108</v>
      </c>
      <c r="AA79" s="41"/>
      <c r="AB79" s="148">
        <f t="shared" si="12"/>
        <v>25.319004685283812</v>
      </c>
    </row>
    <row r="80" spans="6:28" ht="10.15" customHeight="1" x14ac:dyDescent="0.2">
      <c r="N80" s="53">
        <v>56</v>
      </c>
      <c r="P80" s="52">
        <f t="shared" si="6"/>
        <v>0.999999999999998</v>
      </c>
      <c r="R80" s="97">
        <f t="shared" si="7"/>
        <v>29.999999999999989</v>
      </c>
      <c r="S80" s="41"/>
      <c r="T80" s="108">
        <f t="shared" si="8"/>
        <v>6.000000000000008</v>
      </c>
      <c r="U80" s="41"/>
      <c r="V80" s="121">
        <f t="shared" si="9"/>
        <v>-21.500000000000007</v>
      </c>
      <c r="W80" s="41"/>
      <c r="X80" s="134">
        <f t="shared" si="10"/>
        <v>-2.6749999999999954</v>
      </c>
      <c r="Y80" s="41"/>
      <c r="Z80" s="142">
        <f t="shared" si="11"/>
        <v>-18.585786437626908</v>
      </c>
      <c r="AA80" s="41"/>
      <c r="AB80" s="157">
        <f t="shared" si="12"/>
        <v>25.150933502119997</v>
      </c>
    </row>
    <row r="81" spans="14:28" ht="10.15" customHeight="1" x14ac:dyDescent="0.2">
      <c r="N81" s="53">
        <v>57</v>
      </c>
      <c r="P81" s="51">
        <f t="shared" si="6"/>
        <v>1.199999999999998</v>
      </c>
      <c r="R81" s="97">
        <f t="shared" si="7"/>
        <v>30.999999999999989</v>
      </c>
      <c r="S81" s="41"/>
      <c r="T81" s="108">
        <f t="shared" si="8"/>
        <v>5.2000000000000082</v>
      </c>
      <c r="U81" s="41"/>
      <c r="V81" s="121">
        <f t="shared" si="9"/>
        <v>-20.680000000000007</v>
      </c>
      <c r="W81" s="41"/>
      <c r="X81" s="134">
        <f t="shared" si="10"/>
        <v>-3.1103999999999958</v>
      </c>
      <c r="Y81" s="41"/>
      <c r="Z81" s="142">
        <f t="shared" si="11"/>
        <v>-18.484283433489605</v>
      </c>
      <c r="AA81" s="41"/>
      <c r="AB81" s="157">
        <f t="shared" si="12"/>
        <v>24.985640482607891</v>
      </c>
    </row>
    <row r="82" spans="14:28" ht="10.15" customHeight="1" x14ac:dyDescent="0.2">
      <c r="N82" s="53">
        <v>58</v>
      </c>
      <c r="P82" s="52">
        <f t="shared" si="6"/>
        <v>1.3999999999999979</v>
      </c>
      <c r="R82" s="96">
        <f t="shared" si="7"/>
        <v>31.999999999999989</v>
      </c>
      <c r="S82" s="41"/>
      <c r="T82" s="107">
        <f t="shared" si="8"/>
        <v>4.4000000000000083</v>
      </c>
      <c r="U82" s="41"/>
      <c r="V82" s="120">
        <f t="shared" si="9"/>
        <v>-19.820000000000007</v>
      </c>
      <c r="W82" s="41"/>
      <c r="X82" s="132">
        <f t="shared" si="10"/>
        <v>-3.5041999999999964</v>
      </c>
      <c r="Y82" s="41"/>
      <c r="Z82" s="141">
        <f t="shared" si="11"/>
        <v>-18.375495207287528</v>
      </c>
      <c r="AA82" s="41"/>
      <c r="AB82" s="148">
        <f t="shared" si="12"/>
        <v>24.823035273890088</v>
      </c>
    </row>
    <row r="83" spans="14:28" ht="10.15" customHeight="1" x14ac:dyDescent="0.2">
      <c r="N83" s="53">
        <v>59</v>
      </c>
      <c r="P83" s="51">
        <f t="shared" si="6"/>
        <v>1.5999999999999979</v>
      </c>
      <c r="R83" s="97">
        <f t="shared" si="7"/>
        <v>32.999999999999986</v>
      </c>
      <c r="S83" s="41"/>
      <c r="T83" s="108">
        <f t="shared" si="8"/>
        <v>3.6000000000000085</v>
      </c>
      <c r="U83" s="41"/>
      <c r="V83" s="121">
        <f t="shared" si="9"/>
        <v>-18.920000000000009</v>
      </c>
      <c r="W83" s="41"/>
      <c r="X83" s="134">
        <f t="shared" si="10"/>
        <v>-3.8527999999999967</v>
      </c>
      <c r="Y83" s="41"/>
      <c r="Z83" s="142">
        <f t="shared" si="11"/>
        <v>-18.258898873407752</v>
      </c>
      <c r="AA83" s="41"/>
      <c r="AB83" s="157">
        <f t="shared" si="12"/>
        <v>24.663031860425679</v>
      </c>
    </row>
    <row r="84" spans="14:28" ht="10.15" customHeight="1" x14ac:dyDescent="0.2">
      <c r="N84" s="53">
        <v>60</v>
      </c>
      <c r="P84" s="52">
        <f t="shared" si="6"/>
        <v>1.7999999999999978</v>
      </c>
      <c r="R84" s="96">
        <f t="shared" si="7"/>
        <v>33.999999999999986</v>
      </c>
      <c r="S84" s="41"/>
      <c r="T84" s="107">
        <f t="shared" si="8"/>
        <v>2.8000000000000087</v>
      </c>
      <c r="U84" s="41"/>
      <c r="V84" s="120">
        <f t="shared" si="9"/>
        <v>-17.980000000000011</v>
      </c>
      <c r="W84" s="41"/>
      <c r="X84" s="132">
        <f t="shared" si="10"/>
        <v>-4.152599999999997</v>
      </c>
      <c r="Y84" s="41"/>
      <c r="Z84" s="141">
        <f t="shared" si="11"/>
        <v>-18.133934016926386</v>
      </c>
      <c r="AA84" s="41"/>
      <c r="AB84" s="148">
        <f t="shared" si="12"/>
        <v>24.505548290744287</v>
      </c>
    </row>
    <row r="85" spans="14:28" ht="10.15" customHeight="1" x14ac:dyDescent="0.2">
      <c r="N85" s="53">
        <v>61</v>
      </c>
      <c r="P85" s="51">
        <f t="shared" si="6"/>
        <v>1.9999999999999978</v>
      </c>
      <c r="R85" s="97">
        <f t="shared" si="7"/>
        <v>34.999999999999986</v>
      </c>
      <c r="S85" s="41"/>
      <c r="T85" s="108">
        <f t="shared" si="8"/>
        <v>2.0000000000000089</v>
      </c>
      <c r="U85" s="41"/>
      <c r="V85" s="121">
        <f t="shared" si="9"/>
        <v>-17.000000000000011</v>
      </c>
      <c r="W85" s="41"/>
      <c r="X85" s="134">
        <f t="shared" si="10"/>
        <v>-4.3999999999999968</v>
      </c>
      <c r="Y85" s="41"/>
      <c r="Z85" s="142">
        <f t="shared" si="11"/>
        <v>-18</v>
      </c>
      <c r="AA85" s="41"/>
      <c r="AB85" s="157">
        <f t="shared" si="12"/>
        <v>24.350506425384634</v>
      </c>
    </row>
    <row r="86" spans="14:28" ht="10.15" customHeight="1" x14ac:dyDescent="0.2">
      <c r="N86" s="53">
        <v>62</v>
      </c>
      <c r="P86" s="52">
        <f t="shared" si="6"/>
        <v>2.199999999999998</v>
      </c>
      <c r="R86" s="96">
        <f t="shared" si="7"/>
        <v>35.999999999999986</v>
      </c>
      <c r="S86" s="41"/>
      <c r="T86" s="107">
        <f t="shared" si="8"/>
        <v>1.2000000000000082</v>
      </c>
      <c r="U86" s="41"/>
      <c r="V86" s="120">
        <f t="shared" si="9"/>
        <v>-15.980000000000011</v>
      </c>
      <c r="W86" s="41"/>
      <c r="X86" s="132">
        <f t="shared" si="10"/>
        <v>-4.5913999999999984</v>
      </c>
      <c r="Y86" s="41"/>
      <c r="Z86" s="141">
        <f t="shared" si="11"/>
        <v>-17.856453074927416</v>
      </c>
      <c r="AA86" s="41"/>
      <c r="AB86" s="148">
        <f t="shared" si="12"/>
        <v>24.197831704076748</v>
      </c>
    </row>
    <row r="87" spans="14:28" ht="10.15" customHeight="1" x14ac:dyDescent="0.2">
      <c r="N87" s="53">
        <v>63</v>
      </c>
      <c r="P87" s="51">
        <f t="shared" si="6"/>
        <v>2.3999999999999981</v>
      </c>
      <c r="R87" s="97">
        <f t="shared" si="7"/>
        <v>36.999999999999993</v>
      </c>
      <c r="S87" s="41"/>
      <c r="T87" s="108">
        <f t="shared" si="8"/>
        <v>0.40000000000000746</v>
      </c>
      <c r="U87" s="41"/>
      <c r="V87" s="121">
        <f t="shared" si="9"/>
        <v>-14.920000000000011</v>
      </c>
      <c r="W87" s="41"/>
      <c r="X87" s="134">
        <f t="shared" si="10"/>
        <v>-4.7231999999999985</v>
      </c>
      <c r="Y87" s="41"/>
      <c r="Z87" s="142">
        <f t="shared" si="11"/>
        <v>-17.702603290005932</v>
      </c>
      <c r="AA87" s="41"/>
      <c r="AB87" s="157">
        <f t="shared" si="12"/>
        <v>24.047452930431344</v>
      </c>
    </row>
    <row r="88" spans="14:28" ht="10.15" customHeight="1" x14ac:dyDescent="0.2">
      <c r="N88" s="53">
        <v>64</v>
      </c>
      <c r="P88" s="52">
        <f t="shared" si="6"/>
        <v>2.5999999999999983</v>
      </c>
      <c r="R88" s="97">
        <f t="shared" si="7"/>
        <v>37.999999999999993</v>
      </c>
      <c r="S88" s="41"/>
      <c r="T88" s="108">
        <f t="shared" si="8"/>
        <v>-0.39999999999999325</v>
      </c>
      <c r="U88" s="41"/>
      <c r="V88" s="121">
        <f t="shared" si="9"/>
        <v>-13.820000000000009</v>
      </c>
      <c r="W88" s="41"/>
      <c r="X88" s="134">
        <f t="shared" si="10"/>
        <v>-4.7918000000000003</v>
      </c>
      <c r="Y88" s="41"/>
      <c r="Z88" s="142">
        <f t="shared" si="11"/>
        <v>-17.537711173310168</v>
      </c>
      <c r="AA88" s="41"/>
      <c r="AB88" s="157">
        <f t="shared" si="12"/>
        <v>23.899302072579939</v>
      </c>
    </row>
    <row r="89" spans="14:28" ht="10.15" customHeight="1" x14ac:dyDescent="0.2">
      <c r="N89" s="53">
        <v>65</v>
      </c>
      <c r="P89" s="51">
        <f t="shared" si="6"/>
        <v>2.7999999999999985</v>
      </c>
      <c r="R89" s="96">
        <f t="shared" si="7"/>
        <v>38.999999999999993</v>
      </c>
      <c r="S89" s="41"/>
      <c r="T89" s="107">
        <f t="shared" si="8"/>
        <v>-1.199999999999994</v>
      </c>
      <c r="U89" s="41"/>
      <c r="V89" s="120">
        <f t="shared" si="9"/>
        <v>-12.680000000000009</v>
      </c>
      <c r="W89" s="41"/>
      <c r="X89" s="132">
        <f t="shared" si="10"/>
        <v>-4.7935999999999996</v>
      </c>
      <c r="Y89" s="41"/>
      <c r="Z89" s="141">
        <f t="shared" si="11"/>
        <v>-17.360984178454213</v>
      </c>
      <c r="AA89" s="41"/>
      <c r="AB89" s="148">
        <f t="shared" si="12"/>
        <v>23.753314078368412</v>
      </c>
    </row>
    <row r="90" spans="14:28" ht="10.15" customHeight="1" x14ac:dyDescent="0.2">
      <c r="N90" s="53">
        <v>66</v>
      </c>
      <c r="P90" s="52">
        <f t="shared" si="6"/>
        <v>2.9999999999999987</v>
      </c>
      <c r="R90" s="97">
        <f t="shared" si="7"/>
        <v>39.999999999999993</v>
      </c>
      <c r="S90" s="41"/>
      <c r="T90" s="108">
        <f t="shared" si="8"/>
        <v>-1.9999999999999947</v>
      </c>
      <c r="U90" s="41"/>
      <c r="V90" s="121">
        <f t="shared" si="9"/>
        <v>-11.500000000000007</v>
      </c>
      <c r="W90" s="41"/>
      <c r="X90" s="134">
        <f t="shared" si="10"/>
        <v>-4.7250000000000005</v>
      </c>
      <c r="Y90" s="41"/>
      <c r="Z90" s="142">
        <f t="shared" si="11"/>
        <v>-17.171572875253812</v>
      </c>
      <c r="AA90" s="41"/>
      <c r="AB90" s="157">
        <f t="shared" si="12"/>
        <v>23.609426703847415</v>
      </c>
    </row>
    <row r="91" spans="14:28" ht="10.15" customHeight="1" x14ac:dyDescent="0.2">
      <c r="N91" s="53">
        <v>67</v>
      </c>
      <c r="P91" s="51">
        <f t="shared" ref="P91:P125" si="13">P90+$I$21</f>
        <v>3.1999999999999988</v>
      </c>
      <c r="R91" s="96">
        <f t="shared" si="7"/>
        <v>40.999999999999993</v>
      </c>
      <c r="S91" s="41"/>
      <c r="T91" s="107">
        <f t="shared" si="8"/>
        <v>-2.7999999999999954</v>
      </c>
      <c r="U91" s="41"/>
      <c r="V91" s="120">
        <f t="shared" si="9"/>
        <v>-10.280000000000008</v>
      </c>
      <c r="W91" s="41"/>
      <c r="X91" s="132">
        <f t="shared" si="10"/>
        <v>-4.5824000000000007</v>
      </c>
      <c r="Y91" s="41"/>
      <c r="Z91" s="141">
        <f t="shared" si="11"/>
        <v>-16.968566866979206</v>
      </c>
      <c r="AA91" s="41"/>
      <c r="AB91" s="148">
        <f t="shared" si="12"/>
        <v>23.46758035392785</v>
      </c>
    </row>
    <row r="92" spans="14:28" ht="10.15" customHeight="1" x14ac:dyDescent="0.2">
      <c r="N92" s="53">
        <v>68</v>
      </c>
      <c r="P92" s="52">
        <f t="shared" si="13"/>
        <v>3.399999999999999</v>
      </c>
      <c r="R92" s="97">
        <f t="shared" si="7"/>
        <v>42</v>
      </c>
      <c r="S92" s="41"/>
      <c r="T92" s="108">
        <f t="shared" si="8"/>
        <v>-3.5999999999999961</v>
      </c>
      <c r="U92" s="41"/>
      <c r="V92" s="121">
        <f t="shared" si="9"/>
        <v>-9.0200000000000067</v>
      </c>
      <c r="W92" s="41"/>
      <c r="X92" s="134">
        <f t="shared" si="10"/>
        <v>-4.3622000000000014</v>
      </c>
      <c r="Y92" s="41"/>
      <c r="Z92" s="142">
        <f t="shared" si="11"/>
        <v>-16.75099041457506</v>
      </c>
      <c r="AA92" s="41"/>
      <c r="AB92" s="157">
        <f t="shared" si="12"/>
        <v>23.327717934180452</v>
      </c>
    </row>
    <row r="93" spans="14:28" ht="10.15" customHeight="1" x14ac:dyDescent="0.2">
      <c r="N93" s="53">
        <v>69</v>
      </c>
      <c r="P93" s="51">
        <f t="shared" si="13"/>
        <v>3.5999999999999992</v>
      </c>
      <c r="R93" s="96">
        <f t="shared" si="7"/>
        <v>43</v>
      </c>
      <c r="S93" s="41"/>
      <c r="T93" s="107">
        <f t="shared" si="8"/>
        <v>-4.3999999999999968</v>
      </c>
      <c r="U93" s="41"/>
      <c r="V93" s="120">
        <f t="shared" si="9"/>
        <v>-7.720000000000006</v>
      </c>
      <c r="W93" s="41"/>
      <c r="X93" s="132">
        <f t="shared" si="10"/>
        <v>-4.0608000000000004</v>
      </c>
      <c r="Y93" s="41"/>
      <c r="Z93" s="141">
        <f t="shared" si="11"/>
        <v>-16.517797746815504</v>
      </c>
      <c r="AA93" s="41"/>
      <c r="AB93" s="148">
        <f t="shared" si="12"/>
        <v>23.18978471285709</v>
      </c>
    </row>
    <row r="94" spans="14:28" ht="10.15" customHeight="1" x14ac:dyDescent="0.2">
      <c r="N94" s="53">
        <v>70</v>
      </c>
      <c r="P94" s="52">
        <f t="shared" si="13"/>
        <v>3.7999999999999994</v>
      </c>
      <c r="R94" s="97">
        <f t="shared" si="7"/>
        <v>44</v>
      </c>
      <c r="S94" s="41"/>
      <c r="T94" s="108">
        <f t="shared" si="8"/>
        <v>-5.1999999999999975</v>
      </c>
      <c r="U94" s="41"/>
      <c r="V94" s="121">
        <f t="shared" si="9"/>
        <v>-6.3800000000000026</v>
      </c>
      <c r="W94" s="41"/>
      <c r="X94" s="134">
        <f t="shared" si="10"/>
        <v>-3.6746000000000016</v>
      </c>
      <c r="Y94" s="41"/>
      <c r="Z94" s="142">
        <f t="shared" si="11"/>
        <v>-16.267868033852771</v>
      </c>
      <c r="AA94" s="41"/>
      <c r="AB94" s="157">
        <f t="shared" si="12"/>
        <v>23.053728192299307</v>
      </c>
    </row>
    <row r="95" spans="14:28" ht="10.15" customHeight="1" x14ac:dyDescent="0.2">
      <c r="N95" s="53">
        <v>71</v>
      </c>
      <c r="P95" s="51">
        <f t="shared" si="13"/>
        <v>3.9999999999999996</v>
      </c>
      <c r="R95" s="97">
        <f t="shared" si="7"/>
        <v>45</v>
      </c>
      <c r="S95" s="41"/>
      <c r="T95" s="108">
        <f t="shared" si="8"/>
        <v>-5.9999999999999982</v>
      </c>
      <c r="U95" s="41"/>
      <c r="V95" s="121">
        <f t="shared" si="9"/>
        <v>-5.0000000000000036</v>
      </c>
      <c r="W95" s="41"/>
      <c r="X95" s="134">
        <f t="shared" si="10"/>
        <v>-3.2000000000000011</v>
      </c>
      <c r="Y95" s="41"/>
      <c r="Z95" s="142">
        <f t="shared" si="11"/>
        <v>-16</v>
      </c>
      <c r="AA95" s="41"/>
      <c r="AB95" s="157">
        <f t="shared" si="12"/>
        <v>22.919497988977898</v>
      </c>
    </row>
    <row r="96" spans="14:28" ht="10.15" customHeight="1" x14ac:dyDescent="0.2">
      <c r="N96" s="53">
        <v>72</v>
      </c>
      <c r="P96" s="52">
        <f t="shared" si="13"/>
        <v>4.1999999999999993</v>
      </c>
      <c r="R96" s="96">
        <f t="shared" si="7"/>
        <v>46</v>
      </c>
      <c r="S96" s="41"/>
      <c r="T96" s="107">
        <f t="shared" si="8"/>
        <v>-6.7999999999999972</v>
      </c>
      <c r="U96" s="41"/>
      <c r="V96" s="120">
        <f t="shared" si="9"/>
        <v>-3.5800000000000054</v>
      </c>
      <c r="W96" s="41"/>
      <c r="X96" s="132">
        <f t="shared" si="10"/>
        <v>-2.6334000000000017</v>
      </c>
      <c r="Y96" s="41"/>
      <c r="Z96" s="141">
        <f t="shared" si="11"/>
        <v>-15.712906149854827</v>
      </c>
      <c r="AA96" s="41"/>
      <c r="AB96" s="148">
        <f t="shared" si="12"/>
        <v>22.787045721477696</v>
      </c>
    </row>
    <row r="97" spans="14:28" ht="10.15" customHeight="1" x14ac:dyDescent="0.2">
      <c r="N97" s="53">
        <v>73</v>
      </c>
      <c r="P97" s="51">
        <f t="shared" si="13"/>
        <v>4.3999999999999995</v>
      </c>
      <c r="R97" s="97">
        <f t="shared" si="7"/>
        <v>47</v>
      </c>
      <c r="S97" s="41"/>
      <c r="T97" s="108">
        <f t="shared" si="8"/>
        <v>-7.5999999999999979</v>
      </c>
      <c r="U97" s="41"/>
      <c r="V97" s="121">
        <f t="shared" si="9"/>
        <v>-2.1200000000000045</v>
      </c>
      <c r="W97" s="41"/>
      <c r="X97" s="134">
        <f t="shared" si="10"/>
        <v>-1.9712000000000032</v>
      </c>
      <c r="Y97" s="41"/>
      <c r="Z97" s="142">
        <f t="shared" si="11"/>
        <v>-15.40520658001186</v>
      </c>
      <c r="AA97" s="41"/>
      <c r="AB97" s="157">
        <f t="shared" si="12"/>
        <v>22.656324905804169</v>
      </c>
    </row>
    <row r="98" spans="14:28" ht="10.15" customHeight="1" x14ac:dyDescent="0.2">
      <c r="N98" s="53">
        <v>74</v>
      </c>
      <c r="P98" s="52">
        <f t="shared" si="13"/>
        <v>4.5999999999999996</v>
      </c>
      <c r="R98" s="96">
        <f t="shared" si="7"/>
        <v>48</v>
      </c>
      <c r="S98" s="41"/>
      <c r="T98" s="107">
        <f t="shared" si="8"/>
        <v>-8.3999999999999986</v>
      </c>
      <c r="U98" s="41"/>
      <c r="V98" s="120">
        <f t="shared" si="9"/>
        <v>-0.62000000000000455</v>
      </c>
      <c r="W98" s="41"/>
      <c r="X98" s="132">
        <f t="shared" si="10"/>
        <v>-1.2098000000000031</v>
      </c>
      <c r="Y98" s="41"/>
      <c r="Z98" s="141">
        <f t="shared" si="11"/>
        <v>-15.075422346620336</v>
      </c>
      <c r="AA98" s="41"/>
      <c r="AB98" s="148">
        <f t="shared" si="12"/>
        <v>22.527290857445088</v>
      </c>
    </row>
    <row r="99" spans="14:28" ht="10.15" customHeight="1" x14ac:dyDescent="0.2">
      <c r="N99" s="53">
        <v>75</v>
      </c>
      <c r="P99" s="51">
        <f t="shared" si="13"/>
        <v>4.8</v>
      </c>
      <c r="R99" s="97">
        <f t="shared" si="7"/>
        <v>49</v>
      </c>
      <c r="S99" s="41"/>
      <c r="T99" s="108">
        <f t="shared" si="8"/>
        <v>-9.1999999999999993</v>
      </c>
      <c r="U99" s="41"/>
      <c r="V99" s="121">
        <f t="shared" si="9"/>
        <v>0.91999999999999815</v>
      </c>
      <c r="W99" s="41"/>
      <c r="X99" s="134">
        <f t="shared" si="10"/>
        <v>-0.34559999999999924</v>
      </c>
      <c r="Y99" s="41"/>
      <c r="Z99" s="142">
        <f t="shared" si="11"/>
        <v>-14.721968356908423</v>
      </c>
      <c r="AA99" s="41"/>
      <c r="AB99" s="157">
        <f t="shared" si="12"/>
        <v>22.39990059967079</v>
      </c>
    </row>
    <row r="100" spans="14:28" ht="10.15" customHeight="1" x14ac:dyDescent="0.2">
      <c r="N100" s="53">
        <v>76</v>
      </c>
      <c r="P100" s="52">
        <f t="shared" si="13"/>
        <v>5</v>
      </c>
      <c r="R100" s="96">
        <f t="shared" si="7"/>
        <v>50</v>
      </c>
      <c r="S100" s="41"/>
      <c r="T100" s="107">
        <f t="shared" si="8"/>
        <v>-10</v>
      </c>
      <c r="U100" s="41"/>
      <c r="V100" s="120">
        <f t="shared" si="9"/>
        <v>2.5</v>
      </c>
      <c r="W100" s="41"/>
      <c r="X100" s="132">
        <f t="shared" si="10"/>
        <v>0.625</v>
      </c>
      <c r="Y100" s="41"/>
      <c r="Z100" s="141">
        <f t="shared" si="11"/>
        <v>-14.34314575050762</v>
      </c>
      <c r="AA100" s="41"/>
      <c r="AB100" s="148">
        <f t="shared" si="12"/>
        <v>22.274112777602188</v>
      </c>
    </row>
    <row r="101" spans="14:28" ht="10.15" customHeight="1" x14ac:dyDescent="0.2">
      <c r="N101" s="53">
        <v>77</v>
      </c>
      <c r="P101" s="51">
        <f t="shared" si="13"/>
        <v>5.2</v>
      </c>
      <c r="R101" s="97">
        <f t="shared" si="7"/>
        <v>49</v>
      </c>
      <c r="S101" s="41"/>
      <c r="T101" s="108">
        <f t="shared" si="8"/>
        <v>-10.8</v>
      </c>
      <c r="U101" s="41"/>
      <c r="V101" s="121">
        <f t="shared" si="9"/>
        <v>4.1200000000000045</v>
      </c>
      <c r="W101" s="41"/>
      <c r="X101" s="134">
        <f t="shared" si="10"/>
        <v>1.7056000000000004</v>
      </c>
      <c r="Y101" s="41"/>
      <c r="Z101" s="142">
        <f t="shared" si="11"/>
        <v>-13.937133733958408</v>
      </c>
      <c r="AA101" s="41"/>
      <c r="AB101" s="157">
        <f t="shared" si="12"/>
        <v>22.149887577616617</v>
      </c>
    </row>
    <row r="102" spans="14:28" ht="10.15" customHeight="1" x14ac:dyDescent="0.2">
      <c r="N102" s="53">
        <v>78</v>
      </c>
      <c r="P102" s="52">
        <f t="shared" si="13"/>
        <v>5.4</v>
      </c>
      <c r="R102" s="97">
        <f t="shared" si="7"/>
        <v>48</v>
      </c>
      <c r="S102" s="41"/>
      <c r="T102" s="108">
        <f t="shared" si="8"/>
        <v>-11.600000000000001</v>
      </c>
      <c r="U102" s="41"/>
      <c r="V102" s="121">
        <f t="shared" si="9"/>
        <v>5.7800000000000047</v>
      </c>
      <c r="W102" s="41"/>
      <c r="X102" s="134">
        <f t="shared" si="10"/>
        <v>2.899799999999999</v>
      </c>
      <c r="Y102" s="41"/>
      <c r="Z102" s="142">
        <f t="shared" si="11"/>
        <v>-13.501980829150115</v>
      </c>
      <c r="AA102" s="41"/>
      <c r="AB102" s="157">
        <f t="shared" si="12"/>
        <v>22.027186651698472</v>
      </c>
    </row>
    <row r="103" spans="14:28" ht="10.15" customHeight="1" x14ac:dyDescent="0.2">
      <c r="N103" s="53">
        <v>79</v>
      </c>
      <c r="P103" s="51">
        <f t="shared" si="13"/>
        <v>5.6000000000000005</v>
      </c>
      <c r="R103" s="96">
        <f t="shared" si="7"/>
        <v>47</v>
      </c>
      <c r="S103" s="41"/>
      <c r="T103" s="107">
        <f t="shared" si="8"/>
        <v>-12.400000000000002</v>
      </c>
      <c r="U103" s="41"/>
      <c r="V103" s="120">
        <f t="shared" si="9"/>
        <v>7.480000000000004</v>
      </c>
      <c r="W103" s="41"/>
      <c r="X103" s="132">
        <f t="shared" si="10"/>
        <v>4.2112000000000016</v>
      </c>
      <c r="Y103" s="41"/>
      <c r="Z103" s="141">
        <f t="shared" si="11"/>
        <v>-13.035595493631007</v>
      </c>
      <c r="AA103" s="41"/>
      <c r="AB103" s="148">
        <f t="shared" si="12"/>
        <v>21.905973046375024</v>
      </c>
    </row>
    <row r="104" spans="14:28" ht="10.15" customHeight="1" x14ac:dyDescent="0.2">
      <c r="N104" s="53">
        <v>80</v>
      </c>
      <c r="P104" s="52">
        <f t="shared" si="13"/>
        <v>5.8000000000000007</v>
      </c>
      <c r="R104" s="97">
        <f t="shared" si="7"/>
        <v>46</v>
      </c>
      <c r="S104" s="41"/>
      <c r="T104" s="108">
        <f t="shared" si="8"/>
        <v>-13.200000000000003</v>
      </c>
      <c r="U104" s="41"/>
      <c r="V104" s="121">
        <f t="shared" si="9"/>
        <v>9.220000000000006</v>
      </c>
      <c r="W104" s="41"/>
      <c r="X104" s="134">
        <f t="shared" si="10"/>
        <v>5.6434000000000033</v>
      </c>
      <c r="Y104" s="41"/>
      <c r="Z104" s="142">
        <f t="shared" si="11"/>
        <v>-12.535736067705539</v>
      </c>
      <c r="AA104" s="41"/>
      <c r="AB104" s="157">
        <f t="shared" si="12"/>
        <v>21.786211135907866</v>
      </c>
    </row>
    <row r="105" spans="14:28" ht="10.15" customHeight="1" x14ac:dyDescent="0.2">
      <c r="N105" s="53">
        <v>81</v>
      </c>
      <c r="P105" s="51">
        <f t="shared" si="13"/>
        <v>6.0000000000000009</v>
      </c>
      <c r="R105" s="96">
        <f t="shared" si="7"/>
        <v>45</v>
      </c>
      <c r="S105" s="41"/>
      <c r="T105" s="107">
        <f t="shared" si="8"/>
        <v>-14.000000000000004</v>
      </c>
      <c r="U105" s="41"/>
      <c r="V105" s="120">
        <f t="shared" si="9"/>
        <v>11.000000000000014</v>
      </c>
      <c r="W105" s="41"/>
      <c r="X105" s="132">
        <f t="shared" si="10"/>
        <v>7.2000000000000064</v>
      </c>
      <c r="Y105" s="41"/>
      <c r="Z105" s="141">
        <f t="shared" si="11"/>
        <v>-11.999999999999998</v>
      </c>
      <c r="AA105" s="41"/>
      <c r="AB105" s="148">
        <f t="shared" si="12"/>
        <v>21.66786655943784</v>
      </c>
    </row>
    <row r="106" spans="14:28" ht="10.15" customHeight="1" x14ac:dyDescent="0.2">
      <c r="N106" s="53">
        <v>82</v>
      </c>
      <c r="P106" s="52">
        <f t="shared" si="13"/>
        <v>6.2000000000000011</v>
      </c>
      <c r="R106" s="97">
        <f t="shared" si="7"/>
        <v>43.999999999999993</v>
      </c>
      <c r="S106" s="41"/>
      <c r="T106" s="108">
        <f t="shared" si="8"/>
        <v>-14.800000000000004</v>
      </c>
      <c r="U106" s="41"/>
      <c r="V106" s="121">
        <f t="shared" si="9"/>
        <v>12.820000000000007</v>
      </c>
      <c r="W106" s="41"/>
      <c r="X106" s="134">
        <f t="shared" si="10"/>
        <v>8.8846000000000096</v>
      </c>
      <c r="Y106" s="41"/>
      <c r="Z106" s="142">
        <f t="shared" si="11"/>
        <v>-11.425812299709653</v>
      </c>
      <c r="AA106" s="41"/>
      <c r="AB106" s="157">
        <f t="shared" si="12"/>
        <v>21.550906161805923</v>
      </c>
    </row>
    <row r="107" spans="14:28" ht="10.15" customHeight="1" x14ac:dyDescent="0.2">
      <c r="N107" s="53">
        <v>83</v>
      </c>
      <c r="P107" s="51">
        <f t="shared" si="13"/>
        <v>6.4000000000000012</v>
      </c>
      <c r="R107" s="96">
        <f t="shared" si="7"/>
        <v>42.999999999999993</v>
      </c>
      <c r="S107" s="41"/>
      <c r="T107" s="107">
        <f t="shared" si="8"/>
        <v>-15.600000000000005</v>
      </c>
      <c r="U107" s="41"/>
      <c r="V107" s="120">
        <f t="shared" si="9"/>
        <v>14.680000000000007</v>
      </c>
      <c r="W107" s="41"/>
      <c r="X107" s="132">
        <f t="shared" si="10"/>
        <v>10.700800000000008</v>
      </c>
      <c r="Y107" s="41"/>
      <c r="Z107" s="141">
        <f t="shared" si="11"/>
        <v>-10.810413160023717</v>
      </c>
      <c r="AA107" s="41"/>
      <c r="AB107" s="148">
        <f t="shared" si="12"/>
        <v>21.435297937795163</v>
      </c>
    </row>
    <row r="108" spans="14:28" ht="10.15" customHeight="1" x14ac:dyDescent="0.2">
      <c r="N108" s="53">
        <v>84</v>
      </c>
      <c r="P108" s="52">
        <f t="shared" si="13"/>
        <v>6.6000000000000014</v>
      </c>
      <c r="R108" s="97">
        <f t="shared" si="7"/>
        <v>41.999999999999993</v>
      </c>
      <c r="S108" s="41"/>
      <c r="T108" s="108">
        <f t="shared" si="8"/>
        <v>-16.400000000000006</v>
      </c>
      <c r="U108" s="41"/>
      <c r="V108" s="121">
        <f t="shared" si="9"/>
        <v>16.580000000000013</v>
      </c>
      <c r="W108" s="41"/>
      <c r="X108" s="134">
        <f t="shared" si="10"/>
        <v>12.652200000000015</v>
      </c>
      <c r="Y108" s="41"/>
      <c r="Z108" s="142">
        <f t="shared" si="11"/>
        <v>-10.150844693240668</v>
      </c>
      <c r="AA108" s="41"/>
      <c r="AB108" s="157">
        <f t="shared" si="12"/>
        <v>21.321010979558935</v>
      </c>
    </row>
    <row r="109" spans="14:28" ht="10.15" customHeight="1" x14ac:dyDescent="0.2">
      <c r="N109" s="53">
        <v>85</v>
      </c>
      <c r="P109" s="51">
        <f t="shared" si="13"/>
        <v>6.8000000000000016</v>
      </c>
      <c r="R109" s="97">
        <f t="shared" si="7"/>
        <v>40.999999999999993</v>
      </c>
      <c r="S109" s="41"/>
      <c r="T109" s="108">
        <f t="shared" si="8"/>
        <v>-17.200000000000006</v>
      </c>
      <c r="U109" s="41"/>
      <c r="V109" s="121">
        <f t="shared" si="9"/>
        <v>18.520000000000017</v>
      </c>
      <c r="W109" s="41"/>
      <c r="X109" s="134">
        <f t="shared" si="10"/>
        <v>14.742400000000018</v>
      </c>
      <c r="Y109" s="41"/>
      <c r="Z109" s="142">
        <f t="shared" si="11"/>
        <v>-9.4439367138168429</v>
      </c>
      <c r="AA109" s="41"/>
      <c r="AB109" s="157">
        <f t="shared" si="12"/>
        <v>21.208015427019603</v>
      </c>
    </row>
    <row r="110" spans="14:28" ht="10.15" customHeight="1" x14ac:dyDescent="0.2">
      <c r="N110" s="53">
        <v>86</v>
      </c>
      <c r="P110" s="52">
        <f t="shared" si="13"/>
        <v>7.0000000000000018</v>
      </c>
      <c r="R110" s="96">
        <f t="shared" si="7"/>
        <v>39.999999999999993</v>
      </c>
      <c r="S110" s="41"/>
      <c r="T110" s="107">
        <f t="shared" si="8"/>
        <v>-18.000000000000007</v>
      </c>
      <c r="U110" s="41"/>
      <c r="V110" s="120">
        <f t="shared" si="9"/>
        <v>20.500000000000021</v>
      </c>
      <c r="W110" s="41"/>
      <c r="X110" s="132">
        <f t="shared" si="10"/>
        <v>16.975000000000016</v>
      </c>
      <c r="Y110" s="41"/>
      <c r="Z110" s="141">
        <f t="shared" si="11"/>
        <v>-8.6862915010152317</v>
      </c>
      <c r="AA110" s="41"/>
      <c r="AB110" s="148">
        <f t="shared" si="12"/>
        <v>21.096282421038353</v>
      </c>
    </row>
    <row r="111" spans="14:28" ht="10.15" customHeight="1" x14ac:dyDescent="0.2">
      <c r="N111" s="53">
        <v>87</v>
      </c>
      <c r="P111" s="51">
        <f t="shared" si="13"/>
        <v>7.200000000000002</v>
      </c>
      <c r="R111" s="97">
        <f t="shared" si="7"/>
        <v>38.999999999999993</v>
      </c>
      <c r="S111" s="41"/>
      <c r="T111" s="108">
        <f t="shared" si="8"/>
        <v>-18.800000000000008</v>
      </c>
      <c r="U111" s="41"/>
      <c r="V111" s="121">
        <f t="shared" si="9"/>
        <v>22.520000000000017</v>
      </c>
      <c r="W111" s="41"/>
      <c r="X111" s="134">
        <f t="shared" si="10"/>
        <v>19.353600000000018</v>
      </c>
      <c r="Y111" s="41"/>
      <c r="Z111" s="142">
        <f t="shared" si="11"/>
        <v>-7.8742674679168054</v>
      </c>
      <c r="AA111" s="41"/>
      <c r="AB111" s="157">
        <f t="shared" si="12"/>
        <v>20.985784059172502</v>
      </c>
    </row>
    <row r="112" spans="14:28" ht="10.15" customHeight="1" x14ac:dyDescent="0.2">
      <c r="N112" s="53">
        <v>88</v>
      </c>
      <c r="P112" s="52">
        <f t="shared" si="13"/>
        <v>7.4000000000000021</v>
      </c>
      <c r="R112" s="96">
        <f t="shared" si="7"/>
        <v>37.999999999999986</v>
      </c>
      <c r="S112" s="41"/>
      <c r="T112" s="107">
        <f t="shared" si="8"/>
        <v>-19.600000000000009</v>
      </c>
      <c r="U112" s="41"/>
      <c r="V112" s="120">
        <f t="shared" si="9"/>
        <v>24.580000000000027</v>
      </c>
      <c r="W112" s="41"/>
      <c r="X112" s="132">
        <f t="shared" si="10"/>
        <v>21.88180000000003</v>
      </c>
      <c r="Y112" s="41"/>
      <c r="Z112" s="141">
        <f t="shared" si="11"/>
        <v>-7.0039616583002218</v>
      </c>
      <c r="AA112" s="41"/>
      <c r="AB112" s="148">
        <f t="shared" si="12"/>
        <v>20.876493353850599</v>
      </c>
    </row>
    <row r="113" spans="14:28" ht="10.15" customHeight="1" x14ac:dyDescent="0.2">
      <c r="N113" s="53">
        <v>89</v>
      </c>
      <c r="P113" s="51">
        <f t="shared" si="13"/>
        <v>7.6000000000000023</v>
      </c>
      <c r="R113" s="97">
        <f t="shared" si="7"/>
        <v>36.999999999999986</v>
      </c>
      <c r="S113" s="41"/>
      <c r="T113" s="108">
        <f t="shared" si="8"/>
        <v>-20.400000000000009</v>
      </c>
      <c r="U113" s="41"/>
      <c r="V113" s="121">
        <f t="shared" si="9"/>
        <v>26.680000000000021</v>
      </c>
      <c r="W113" s="41"/>
      <c r="X113" s="134">
        <f t="shared" si="10"/>
        <v>24.563200000000027</v>
      </c>
      <c r="Y113" s="41"/>
      <c r="Z113" s="142">
        <f t="shared" si="11"/>
        <v>-6.0711909872620033</v>
      </c>
      <c r="AA113" s="41"/>
      <c r="AB113" s="157">
        <f t="shared" si="12"/>
        <v>20.768384192808441</v>
      </c>
    </row>
    <row r="114" spans="14:28" ht="10.15" customHeight="1" x14ac:dyDescent="0.2">
      <c r="N114" s="53">
        <v>90</v>
      </c>
      <c r="P114" s="52">
        <f t="shared" si="13"/>
        <v>7.8000000000000025</v>
      </c>
      <c r="R114" s="96">
        <f t="shared" si="7"/>
        <v>35.999999999999986</v>
      </c>
      <c r="S114" s="41"/>
      <c r="T114" s="107">
        <f t="shared" si="8"/>
        <v>-21.20000000000001</v>
      </c>
      <c r="U114" s="41"/>
      <c r="V114" s="120">
        <f t="shared" si="9"/>
        <v>28.820000000000022</v>
      </c>
      <c r="W114" s="41"/>
      <c r="X114" s="132">
        <f t="shared" si="10"/>
        <v>27.401400000000038</v>
      </c>
      <c r="Y114" s="41"/>
      <c r="Z114" s="141">
        <f t="shared" si="11"/>
        <v>-5.071472135411069</v>
      </c>
      <c r="AA114" s="41"/>
      <c r="AB114" s="148">
        <f t="shared" si="12"/>
        <v>20.661431301640963</v>
      </c>
    </row>
    <row r="115" spans="14:28" ht="10.15" customHeight="1" x14ac:dyDescent="0.2">
      <c r="N115" s="53">
        <v>91</v>
      </c>
      <c r="P115" s="51">
        <f t="shared" si="13"/>
        <v>8.0000000000000018</v>
      </c>
      <c r="R115" s="97">
        <f t="shared" si="7"/>
        <v>34.999999999999993</v>
      </c>
      <c r="S115" s="41"/>
      <c r="T115" s="108">
        <f t="shared" si="8"/>
        <v>-22.000000000000007</v>
      </c>
      <c r="U115" s="41"/>
      <c r="V115" s="121">
        <f t="shared" si="9"/>
        <v>31.000000000000021</v>
      </c>
      <c r="W115" s="41"/>
      <c r="X115" s="134">
        <f t="shared" si="10"/>
        <v>30.400000000000027</v>
      </c>
      <c r="Y115" s="41"/>
      <c r="Z115" s="142">
        <f t="shared" si="11"/>
        <v>-3.9999999999999929</v>
      </c>
      <c r="AA115" s="41"/>
      <c r="AB115" s="157">
        <f t="shared" si="12"/>
        <v>20.555610208335597</v>
      </c>
    </row>
    <row r="116" spans="14:28" ht="10.15" customHeight="1" x14ac:dyDescent="0.2">
      <c r="N116" s="53">
        <v>92</v>
      </c>
      <c r="P116" s="52">
        <f t="shared" si="13"/>
        <v>8.2000000000000011</v>
      </c>
      <c r="R116" s="97">
        <f t="shared" si="7"/>
        <v>33.999999999999993</v>
      </c>
      <c r="S116" s="41"/>
      <c r="T116" s="108">
        <f t="shared" si="8"/>
        <v>-22.800000000000004</v>
      </c>
      <c r="U116" s="41"/>
      <c r="V116" s="121">
        <f t="shared" si="9"/>
        <v>33.220000000000013</v>
      </c>
      <c r="W116" s="41"/>
      <c r="X116" s="134">
        <f t="shared" si="10"/>
        <v>33.562600000000025</v>
      </c>
      <c r="Y116" s="41"/>
      <c r="Z116" s="142">
        <f t="shared" si="11"/>
        <v>-2.8516245994193028</v>
      </c>
      <c r="AA116" s="41"/>
      <c r="AB116" s="157">
        <f t="shared" si="12"/>
        <v>20.450897209662639</v>
      </c>
    </row>
    <row r="117" spans="14:28" ht="10.15" customHeight="1" x14ac:dyDescent="0.2">
      <c r="N117" s="53">
        <v>93</v>
      </c>
      <c r="P117" s="51">
        <f t="shared" si="13"/>
        <v>8.4</v>
      </c>
      <c r="R117" s="96">
        <f t="shared" si="7"/>
        <v>33</v>
      </c>
      <c r="S117" s="41"/>
      <c r="T117" s="107">
        <f t="shared" si="8"/>
        <v>-23.6</v>
      </c>
      <c r="U117" s="41"/>
      <c r="V117" s="120">
        <f t="shared" si="9"/>
        <v>35.480000000000004</v>
      </c>
      <c r="W117" s="41"/>
      <c r="X117" s="132">
        <f t="shared" si="10"/>
        <v>36.892800000000001</v>
      </c>
      <c r="Y117" s="41"/>
      <c r="Z117" s="141">
        <f t="shared" si="11"/>
        <v>-1.620826320047442</v>
      </c>
      <c r="AA117" s="41"/>
      <c r="AB117" s="148">
        <f t="shared" si="12"/>
        <v>20.347269339307175</v>
      </c>
    </row>
    <row r="118" spans="14:28" ht="10.15" customHeight="1" x14ac:dyDescent="0.2">
      <c r="N118" s="53">
        <v>94</v>
      </c>
      <c r="P118" s="52">
        <f t="shared" si="13"/>
        <v>8.6</v>
      </c>
      <c r="R118" s="97">
        <f t="shared" si="7"/>
        <v>32</v>
      </c>
      <c r="S118" s="41"/>
      <c r="T118" s="108">
        <f t="shared" si="8"/>
        <v>-24.4</v>
      </c>
      <c r="U118" s="41"/>
      <c r="V118" s="121">
        <f t="shared" si="9"/>
        <v>37.779999999999994</v>
      </c>
      <c r="W118" s="41"/>
      <c r="X118" s="134">
        <f t="shared" si="10"/>
        <v>40.394199999999998</v>
      </c>
      <c r="Y118" s="41"/>
      <c r="Z118" s="142">
        <f t="shared" si="11"/>
        <v>-0.30168938648133903</v>
      </c>
      <c r="AA118" s="41"/>
      <c r="AB118" s="157">
        <f t="shared" si="12"/>
        <v>20.244704337635284</v>
      </c>
    </row>
    <row r="119" spans="14:28" ht="10.15" customHeight="1" x14ac:dyDescent="0.2">
      <c r="N119" s="53">
        <v>95</v>
      </c>
      <c r="P119" s="51">
        <f t="shared" si="13"/>
        <v>8.7999999999999989</v>
      </c>
      <c r="R119" s="96">
        <f t="shared" si="7"/>
        <v>31.000000000000007</v>
      </c>
      <c r="S119" s="41"/>
      <c r="T119" s="107">
        <f t="shared" si="8"/>
        <v>-25.199999999999996</v>
      </c>
      <c r="U119" s="41"/>
      <c r="V119" s="120">
        <f t="shared" si="9"/>
        <v>40.11999999999999</v>
      </c>
      <c r="W119" s="41"/>
      <c r="X119" s="132">
        <f t="shared" si="10"/>
        <v>44.070399999999971</v>
      </c>
      <c r="Y119" s="41"/>
      <c r="Z119" s="141">
        <f t="shared" si="11"/>
        <v>1.1121265723662965</v>
      </c>
      <c r="AA119" s="41"/>
      <c r="AB119" s="148">
        <f t="shared" si="12"/>
        <v>20.143180622995107</v>
      </c>
    </row>
    <row r="120" spans="14:28" ht="10.15" customHeight="1" x14ac:dyDescent="0.2">
      <c r="N120" s="53">
        <v>96</v>
      </c>
      <c r="P120" s="52">
        <f t="shared" si="13"/>
        <v>8.9999999999999982</v>
      </c>
      <c r="R120" s="97">
        <f t="shared" si="7"/>
        <v>30.000000000000007</v>
      </c>
      <c r="S120" s="41"/>
      <c r="T120" s="108">
        <f t="shared" si="8"/>
        <v>-25.999999999999993</v>
      </c>
      <c r="U120" s="41"/>
      <c r="V120" s="121">
        <f t="shared" si="9"/>
        <v>42.499999999999972</v>
      </c>
      <c r="W120" s="41"/>
      <c r="X120" s="134">
        <f t="shared" si="10"/>
        <v>47.924999999999962</v>
      </c>
      <c r="Y120" s="41"/>
      <c r="Z120" s="142">
        <f t="shared" si="11"/>
        <v>2.627416997969501</v>
      </c>
      <c r="AA120" s="41"/>
      <c r="AB120" s="157">
        <f t="shared" si="12"/>
        <v>20.042677264460092</v>
      </c>
    </row>
    <row r="121" spans="14:28" ht="10.15" customHeight="1" x14ac:dyDescent="0.2">
      <c r="N121" s="53">
        <v>97</v>
      </c>
      <c r="P121" s="51">
        <f t="shared" si="13"/>
        <v>9.1999999999999975</v>
      </c>
      <c r="R121" s="96">
        <f t="shared" si="7"/>
        <v>29.000000000000014</v>
      </c>
      <c r="S121" s="41"/>
      <c r="T121" s="107">
        <f t="shared" si="8"/>
        <v>-26.79999999999999</v>
      </c>
      <c r="U121" s="41"/>
      <c r="V121" s="120">
        <f t="shared" si="9"/>
        <v>44.919999999999973</v>
      </c>
      <c r="W121" s="41"/>
      <c r="X121" s="132">
        <f t="shared" si="10"/>
        <v>51.961599999999947</v>
      </c>
      <c r="Y121" s="41"/>
      <c r="Z121" s="141">
        <f t="shared" si="11"/>
        <v>4.2514650641663465</v>
      </c>
      <c r="AA121" s="41"/>
      <c r="AB121" s="148">
        <f t="shared" si="12"/>
        <v>19.943173955928412</v>
      </c>
    </row>
    <row r="122" spans="14:28" ht="10.15" customHeight="1" x14ac:dyDescent="0.2">
      <c r="N122" s="53">
        <v>98</v>
      </c>
      <c r="P122" s="52">
        <f t="shared" si="13"/>
        <v>9.3999999999999968</v>
      </c>
      <c r="R122" s="97">
        <f t="shared" si="7"/>
        <v>28.000000000000014</v>
      </c>
      <c r="S122" s="41"/>
      <c r="T122" s="108">
        <f t="shared" si="8"/>
        <v>-27.599999999999987</v>
      </c>
      <c r="U122" s="41"/>
      <c r="V122" s="121">
        <f t="shared" si="9"/>
        <v>47.379999999999967</v>
      </c>
      <c r="W122" s="41"/>
      <c r="X122" s="134">
        <f t="shared" si="10"/>
        <v>56.183799999999934</v>
      </c>
      <c r="Y122" s="41"/>
      <c r="Z122" s="142">
        <f t="shared" si="11"/>
        <v>5.9920766833994996</v>
      </c>
      <c r="AA122" s="41"/>
      <c r="AB122" s="157">
        <f t="shared" si="12"/>
        <v>19.844650991498295</v>
      </c>
    </row>
    <row r="123" spans="14:28" ht="10.15" customHeight="1" x14ac:dyDescent="0.2">
      <c r="N123" s="53">
        <v>99</v>
      </c>
      <c r="P123" s="51">
        <f t="shared" si="13"/>
        <v>9.5999999999999961</v>
      </c>
      <c r="R123" s="97">
        <f t="shared" si="7"/>
        <v>27.000000000000021</v>
      </c>
      <c r="S123" s="41"/>
      <c r="T123" s="108">
        <f t="shared" si="8"/>
        <v>-28.399999999999984</v>
      </c>
      <c r="U123" s="41"/>
      <c r="V123" s="121">
        <f t="shared" si="9"/>
        <v>49.879999999999953</v>
      </c>
      <c r="W123" s="41"/>
      <c r="X123" s="134">
        <f t="shared" si="10"/>
        <v>60.595199999999913</v>
      </c>
      <c r="Y123" s="41"/>
      <c r="Z123" s="142">
        <f t="shared" si="11"/>
        <v>7.8576180254759365</v>
      </c>
      <c r="AA123" s="41"/>
      <c r="AB123" s="157">
        <f t="shared" si="12"/>
        <v>19.747089242044652</v>
      </c>
    </row>
    <row r="124" spans="14:28" ht="10.15" customHeight="1" x14ac:dyDescent="0.2">
      <c r="N124" s="53">
        <v>100</v>
      </c>
      <c r="P124" s="52">
        <f t="shared" si="13"/>
        <v>9.7999999999999954</v>
      </c>
      <c r="R124" s="96">
        <f t="shared" si="7"/>
        <v>26.000000000000021</v>
      </c>
      <c r="S124" s="41"/>
      <c r="T124" s="107">
        <f t="shared" si="8"/>
        <v>-29.199999999999982</v>
      </c>
      <c r="U124" s="41"/>
      <c r="V124" s="120">
        <f t="shared" si="9"/>
        <v>52.419999999999931</v>
      </c>
      <c r="W124" s="41"/>
      <c r="X124" s="132">
        <f t="shared" si="10"/>
        <v>65.199399999999883</v>
      </c>
      <c r="Y124" s="41"/>
      <c r="Z124" s="141">
        <f t="shared" si="11"/>
        <v>9.8570557291777838</v>
      </c>
      <c r="AA124" s="41"/>
      <c r="AB124" s="148">
        <f t="shared" si="12"/>
        <v>19.650470132927282</v>
      </c>
    </row>
    <row r="125" spans="14:28" ht="10.15" customHeight="1" x14ac:dyDescent="0.2">
      <c r="N125" s="53">
        <v>101</v>
      </c>
      <c r="P125" s="51">
        <f t="shared" si="13"/>
        <v>9.9999999999999947</v>
      </c>
      <c r="R125" s="97">
        <f t="shared" si="7"/>
        <v>25.000000000000028</v>
      </c>
      <c r="S125" s="41"/>
      <c r="T125" s="108">
        <f t="shared" si="8"/>
        <v>-29.999999999999979</v>
      </c>
      <c r="U125" s="41"/>
      <c r="V125" s="121">
        <f t="shared" si="9"/>
        <v>54.999999999999929</v>
      </c>
      <c r="W125" s="41"/>
      <c r="X125" s="134">
        <f t="shared" si="10"/>
        <v>69.999999999999858</v>
      </c>
      <c r="Y125" s="41"/>
      <c r="Z125" s="142">
        <f t="shared" si="11"/>
        <v>11.999999999999943</v>
      </c>
      <c r="AA125" s="41"/>
      <c r="AB125" s="157">
        <f t="shared" si="12"/>
        <v>19.554775622765774</v>
      </c>
    </row>
  </sheetData>
  <sheetProtection algorithmName="SHA-512" hashValue="9NOS8jY5Ug7YrOY49rx7A6/cXCpIjF5Enxg4kw2PLmKKvG06duBf92zLgkT/MBeWCI1tXrFRs+R4hrI9dhXplw==" saltValue="nRjJWJch2cTa6A5Bi+wDuA==" spinCount="100000" sheet="1" objects="1" scenarios="1" selectLockedCells="1"/>
  <mergeCells count="22">
    <mergeCell ref="M13:P13"/>
    <mergeCell ref="M11:P11"/>
    <mergeCell ref="M15:P15"/>
    <mergeCell ref="D15:E15"/>
    <mergeCell ref="M17:P17"/>
    <mergeCell ref="D17:E17"/>
    <mergeCell ref="K20:L20"/>
    <mergeCell ref="K21:L21"/>
    <mergeCell ref="B2:AB2"/>
    <mergeCell ref="E4:F5"/>
    <mergeCell ref="G4:L4"/>
    <mergeCell ref="E20:F21"/>
    <mergeCell ref="G20:H20"/>
    <mergeCell ref="G21:H21"/>
    <mergeCell ref="I20:J20"/>
    <mergeCell ref="I21:J21"/>
    <mergeCell ref="M7:P7"/>
    <mergeCell ref="M9:P9"/>
    <mergeCell ref="D7:E7"/>
    <mergeCell ref="D9:E9"/>
    <mergeCell ref="D11:E11"/>
    <mergeCell ref="D13:E1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EB06B-B065-43FD-A0F9-0716BE283344}">
  <dimension ref="B2:AB124"/>
  <sheetViews>
    <sheetView topLeftCell="A23" workbookViewId="0">
      <selection activeCell="AF47" sqref="AF47"/>
    </sheetView>
  </sheetViews>
  <sheetFormatPr baseColWidth="10" defaultRowHeight="15" x14ac:dyDescent="0.25"/>
  <cols>
    <col min="1" max="1" width="0.85546875" customWidth="1"/>
    <col min="2" max="2" width="1" customWidth="1"/>
    <col min="3" max="3" width="0.7109375" customWidth="1"/>
    <col min="4" max="4" width="22.140625" bestFit="1" customWidth="1"/>
    <col min="5" max="5" width="24" bestFit="1" customWidth="1"/>
    <col min="6" max="6" width="15.85546875" bestFit="1" customWidth="1"/>
    <col min="7" max="10" width="11.7109375" customWidth="1"/>
    <col min="11" max="11" width="12.85546875" customWidth="1"/>
    <col min="15" max="15" width="4.42578125" style="213" bestFit="1" customWidth="1"/>
    <col min="16" max="16" width="11.5703125" bestFit="1" customWidth="1"/>
    <col min="17" max="17" width="1.7109375" customWidth="1"/>
    <col min="18" max="18" width="11.5703125" bestFit="1" customWidth="1"/>
    <col min="19" max="19" width="1.7109375" customWidth="1"/>
    <col min="20" max="20" width="11.5703125" bestFit="1" customWidth="1"/>
    <col min="21" max="21" width="1.7109375" customWidth="1"/>
    <col min="22" max="22" width="11.7109375" customWidth="1"/>
    <col min="23" max="23" width="1.7109375" customWidth="1"/>
    <col min="24" max="24" width="11.85546875" customWidth="1"/>
    <col min="25" max="25" width="1.7109375" customWidth="1"/>
    <col min="26" max="26" width="11.5703125" customWidth="1"/>
    <col min="27" max="27" width="1.7109375" customWidth="1"/>
    <col min="28" max="28" width="11.5703125" bestFit="1" customWidth="1"/>
  </cols>
  <sheetData>
    <row r="2" spans="2:28" ht="24.75" customHeight="1" x14ac:dyDescent="0.25">
      <c r="B2" s="331" t="s">
        <v>9</v>
      </c>
      <c r="C2" s="331"/>
      <c r="D2" s="331"/>
      <c r="E2" s="331"/>
      <c r="F2" s="331"/>
      <c r="G2" s="331"/>
      <c r="H2" s="331"/>
      <c r="I2" s="331"/>
      <c r="J2" s="331"/>
      <c r="K2" s="331"/>
      <c r="L2" s="331"/>
      <c r="M2" s="331"/>
      <c r="N2" s="331"/>
      <c r="O2" s="331"/>
      <c r="P2" s="331"/>
      <c r="Q2" s="331"/>
      <c r="R2" s="331"/>
      <c r="S2" s="331"/>
      <c r="T2" s="331"/>
      <c r="U2" s="331"/>
      <c r="V2" s="331"/>
      <c r="W2" s="331"/>
      <c r="X2" s="331"/>
      <c r="Y2" s="331"/>
      <c r="Z2" s="331"/>
      <c r="AA2" s="331"/>
      <c r="AB2" s="331"/>
    </row>
    <row r="5" spans="2:28" ht="18.75" x14ac:dyDescent="0.25">
      <c r="B5" s="208"/>
      <c r="C5" s="208"/>
      <c r="D5" s="206" t="s">
        <v>22</v>
      </c>
      <c r="E5" s="206"/>
      <c r="F5" s="207" t="s">
        <v>23</v>
      </c>
      <c r="G5" s="207"/>
      <c r="H5" s="207"/>
      <c r="I5" s="207"/>
      <c r="J5" s="207"/>
      <c r="K5" s="207"/>
    </row>
    <row r="6" spans="2:28" ht="18.75" x14ac:dyDescent="0.25">
      <c r="B6" s="209"/>
      <c r="C6" s="209"/>
      <c r="D6" s="201"/>
      <c r="E6" s="201"/>
      <c r="F6" s="200" t="s">
        <v>16</v>
      </c>
      <c r="G6" s="200" t="s">
        <v>17</v>
      </c>
      <c r="H6" s="200" t="s">
        <v>18</v>
      </c>
      <c r="I6" s="200" t="s">
        <v>19</v>
      </c>
      <c r="J6" s="200" t="s">
        <v>20</v>
      </c>
      <c r="K6" s="200" t="s">
        <v>35</v>
      </c>
    </row>
    <row r="7" spans="2:28" ht="2.1" customHeight="1" thickBot="1" x14ac:dyDescent="0.3">
      <c r="B7" s="204"/>
      <c r="C7" s="204"/>
      <c r="D7" s="204"/>
      <c r="E7" s="204"/>
      <c r="F7" s="204"/>
      <c r="G7" s="204"/>
      <c r="H7" s="204"/>
      <c r="I7" s="204"/>
      <c r="J7" s="204"/>
      <c r="K7" s="204"/>
    </row>
    <row r="8" spans="2:28" ht="15.75" thickBot="1" x14ac:dyDescent="0.3">
      <c r="B8" s="226"/>
      <c r="C8" s="227"/>
      <c r="D8" s="227" t="s">
        <v>15</v>
      </c>
      <c r="E8" s="227" t="s">
        <v>60</v>
      </c>
      <c r="F8" s="228">
        <v>-1</v>
      </c>
      <c r="G8" s="228">
        <v>5</v>
      </c>
      <c r="H8" s="228">
        <v>-25</v>
      </c>
      <c r="I8" s="228">
        <v>50</v>
      </c>
      <c r="J8" s="228"/>
      <c r="K8" s="227"/>
      <c r="L8" s="229"/>
      <c r="M8" s="229"/>
      <c r="N8" s="229"/>
      <c r="O8" s="230"/>
      <c r="P8" s="229"/>
      <c r="Q8" s="229"/>
      <c r="R8" s="266"/>
    </row>
    <row r="9" spans="2:28" ht="2.1" customHeight="1" thickBot="1" x14ac:dyDescent="0.3">
      <c r="B9" s="204"/>
      <c r="C9" s="204"/>
      <c r="D9" s="204"/>
      <c r="E9" s="204"/>
      <c r="F9" s="211"/>
      <c r="G9" s="211"/>
      <c r="H9" s="211"/>
      <c r="I9" s="211"/>
      <c r="J9" s="211"/>
      <c r="K9" s="204"/>
      <c r="R9" s="267"/>
    </row>
    <row r="10" spans="2:28" ht="15.75" thickBot="1" x14ac:dyDescent="0.3">
      <c r="B10" s="246"/>
      <c r="C10" s="247"/>
      <c r="D10" s="247" t="s">
        <v>10</v>
      </c>
      <c r="E10" s="247" t="s">
        <v>54</v>
      </c>
      <c r="F10" s="248">
        <v>-4</v>
      </c>
      <c r="G10" s="248">
        <v>10</v>
      </c>
      <c r="H10" s="248"/>
      <c r="I10" s="248"/>
      <c r="J10" s="248"/>
      <c r="K10" s="247"/>
      <c r="L10" s="249"/>
      <c r="M10" s="249"/>
      <c r="N10" s="249"/>
      <c r="O10" s="250"/>
      <c r="P10" s="249"/>
      <c r="Q10" s="249"/>
      <c r="R10" s="268"/>
      <c r="S10" s="269"/>
      <c r="T10" s="270"/>
    </row>
    <row r="11" spans="2:28" ht="2.1" customHeight="1" thickBot="1" x14ac:dyDescent="0.3">
      <c r="B11" s="204"/>
      <c r="C11" s="204"/>
      <c r="D11" s="204"/>
      <c r="E11" s="204"/>
      <c r="F11" s="211"/>
      <c r="G11" s="211"/>
      <c r="H11" s="211"/>
      <c r="I11" s="211"/>
      <c r="J11" s="211"/>
      <c r="K11" s="204"/>
      <c r="R11" s="267"/>
      <c r="T11" s="219"/>
    </row>
    <row r="12" spans="2:28" ht="15.75" thickBot="1" x14ac:dyDescent="0.3">
      <c r="B12" s="251"/>
      <c r="C12" s="252"/>
      <c r="D12" s="252" t="s">
        <v>11</v>
      </c>
      <c r="E12" s="252" t="s">
        <v>55</v>
      </c>
      <c r="F12" s="253">
        <v>0.5</v>
      </c>
      <c r="G12" s="253">
        <v>3</v>
      </c>
      <c r="H12" s="253">
        <v>-25</v>
      </c>
      <c r="I12" s="253"/>
      <c r="J12" s="253"/>
      <c r="K12" s="252"/>
      <c r="L12" s="254"/>
      <c r="M12" s="254"/>
      <c r="N12" s="254"/>
      <c r="O12" s="255"/>
      <c r="P12" s="254"/>
      <c r="Q12" s="254"/>
      <c r="R12" s="267"/>
      <c r="S12" s="245"/>
      <c r="T12" s="275"/>
      <c r="U12" s="254"/>
      <c r="V12" s="271"/>
    </row>
    <row r="13" spans="2:28" ht="2.1" customHeight="1" thickBot="1" x14ac:dyDescent="0.3">
      <c r="B13" s="204"/>
      <c r="C13" s="204"/>
      <c r="D13" s="204"/>
      <c r="E13" s="204"/>
      <c r="F13" s="211"/>
      <c r="G13" s="211"/>
      <c r="H13" s="211"/>
      <c r="I13" s="211"/>
      <c r="J13" s="211"/>
      <c r="K13" s="204"/>
      <c r="R13" s="267"/>
      <c r="T13" s="275"/>
      <c r="V13" s="218"/>
    </row>
    <row r="14" spans="2:28" ht="15.75" thickBot="1" x14ac:dyDescent="0.3">
      <c r="B14" s="256"/>
      <c r="C14" s="257"/>
      <c r="D14" s="257" t="s">
        <v>12</v>
      </c>
      <c r="E14" s="257" t="s">
        <v>56</v>
      </c>
      <c r="F14" s="258">
        <v>7.4999999999999997E-2</v>
      </c>
      <c r="G14" s="258">
        <v>0.25</v>
      </c>
      <c r="H14" s="258">
        <v>-3</v>
      </c>
      <c r="I14" s="258">
        <v>0</v>
      </c>
      <c r="J14" s="258"/>
      <c r="K14" s="257"/>
      <c r="L14" s="259"/>
      <c r="M14" s="259"/>
      <c r="N14" s="259"/>
      <c r="O14" s="260"/>
      <c r="P14" s="259"/>
      <c r="Q14" s="259"/>
      <c r="R14" s="267"/>
      <c r="S14" s="244"/>
      <c r="T14" s="275"/>
      <c r="U14" s="244"/>
      <c r="V14" s="281"/>
      <c r="W14" s="259"/>
      <c r="X14" s="272"/>
    </row>
    <row r="15" spans="2:28" ht="2.1" customHeight="1" thickBot="1" x14ac:dyDescent="0.3">
      <c r="B15" s="204"/>
      <c r="C15" s="204"/>
      <c r="D15" s="204"/>
      <c r="E15" s="204"/>
      <c r="F15" s="211"/>
      <c r="G15" s="211"/>
      <c r="H15" s="211"/>
      <c r="I15" s="211"/>
      <c r="J15" s="211"/>
      <c r="K15" s="204"/>
      <c r="R15" s="267"/>
      <c r="T15" s="275"/>
      <c r="V15" s="281"/>
      <c r="X15" s="217"/>
    </row>
    <row r="16" spans="2:28" ht="15.75" thickBot="1" x14ac:dyDescent="0.3">
      <c r="B16" s="261"/>
      <c r="C16" s="262"/>
      <c r="D16" s="262" t="s">
        <v>13</v>
      </c>
      <c r="E16" s="262" t="s">
        <v>58</v>
      </c>
      <c r="F16" s="263">
        <v>1</v>
      </c>
      <c r="G16" s="263">
        <v>2</v>
      </c>
      <c r="H16" s="263">
        <v>0.5</v>
      </c>
      <c r="I16" s="263">
        <v>0</v>
      </c>
      <c r="J16" s="263">
        <v>-20</v>
      </c>
      <c r="K16" s="262"/>
      <c r="L16" s="264"/>
      <c r="M16" s="264"/>
      <c r="N16" s="264"/>
      <c r="O16" s="265"/>
      <c r="P16" s="264"/>
      <c r="Q16" s="264"/>
      <c r="R16" s="267"/>
      <c r="S16" s="243"/>
      <c r="T16" s="275"/>
      <c r="U16" s="243"/>
      <c r="V16" s="281"/>
      <c r="W16" s="243"/>
      <c r="X16" s="286"/>
      <c r="Y16" s="264"/>
      <c r="Z16" s="273"/>
    </row>
    <row r="17" spans="2:28" ht="2.1" customHeight="1" thickBot="1" x14ac:dyDescent="0.3">
      <c r="B17" s="204"/>
      <c r="C17" s="204"/>
      <c r="D17" s="204"/>
      <c r="E17" s="204"/>
      <c r="F17" s="211"/>
      <c r="G17" s="211"/>
      <c r="H17" s="211"/>
      <c r="I17" s="211"/>
      <c r="J17" s="211"/>
      <c r="K17" s="204"/>
      <c r="R17" s="267"/>
      <c r="T17" s="275"/>
      <c r="V17" s="281"/>
      <c r="X17" s="286"/>
      <c r="Z17" s="216"/>
    </row>
    <row r="18" spans="2:28" ht="15.75" thickBot="1" x14ac:dyDescent="0.3">
      <c r="B18" s="237"/>
      <c r="C18" s="238"/>
      <c r="D18" s="238" t="s">
        <v>14</v>
      </c>
      <c r="E18" s="238" t="s">
        <v>57</v>
      </c>
      <c r="F18" s="239">
        <v>-10</v>
      </c>
      <c r="G18" s="239">
        <v>1</v>
      </c>
      <c r="H18" s="239">
        <v>11</v>
      </c>
      <c r="I18" s="239">
        <v>50</v>
      </c>
      <c r="J18" s="239"/>
      <c r="K18" s="238"/>
      <c r="L18" s="240"/>
      <c r="M18" s="240"/>
      <c r="N18" s="240"/>
      <c r="O18" s="241"/>
      <c r="P18" s="240"/>
      <c r="Q18" s="240"/>
      <c r="R18" s="267"/>
      <c r="S18" s="242"/>
      <c r="T18" s="275"/>
      <c r="U18" s="242"/>
      <c r="V18" s="281"/>
      <c r="W18" s="242"/>
      <c r="X18" s="286"/>
      <c r="Y18" s="242"/>
      <c r="Z18" s="291"/>
      <c r="AA18" s="240"/>
      <c r="AB18" s="274"/>
    </row>
    <row r="19" spans="2:28" x14ac:dyDescent="0.25">
      <c r="B19" s="205"/>
      <c r="C19" s="205"/>
      <c r="D19" s="205"/>
      <c r="E19" s="205"/>
      <c r="F19" s="210"/>
      <c r="G19" s="210"/>
      <c r="H19" s="210"/>
      <c r="I19" s="210"/>
      <c r="J19" s="210"/>
      <c r="K19" s="205"/>
      <c r="R19" s="233"/>
      <c r="T19" s="275"/>
      <c r="V19" s="281"/>
      <c r="X19" s="286"/>
      <c r="Z19" s="291"/>
      <c r="AB19" s="296"/>
    </row>
    <row r="20" spans="2:28" ht="16.5" thickBot="1" x14ac:dyDescent="0.3">
      <c r="B20" s="199"/>
      <c r="C20" s="199"/>
      <c r="D20" s="330" t="s">
        <v>26</v>
      </c>
      <c r="E20" s="330"/>
      <c r="F20" s="332" t="s">
        <v>24</v>
      </c>
      <c r="G20" s="332"/>
      <c r="H20" s="332" t="s">
        <v>25</v>
      </c>
      <c r="I20" s="332"/>
      <c r="J20" s="332" t="s">
        <v>36</v>
      </c>
      <c r="K20" s="332"/>
      <c r="R20" s="233"/>
      <c r="T20" s="275"/>
      <c r="V20" s="281"/>
      <c r="X20" s="286"/>
      <c r="Z20" s="291"/>
      <c r="AB20" s="296"/>
    </row>
    <row r="21" spans="2:28" ht="15.75" customHeight="1" thickBot="1" x14ac:dyDescent="0.3">
      <c r="B21" s="199"/>
      <c r="C21" s="199"/>
      <c r="D21" s="330"/>
      <c r="E21" s="330"/>
      <c r="F21" s="333">
        <v>-10</v>
      </c>
      <c r="G21" s="334"/>
      <c r="H21" s="334">
        <v>0.2</v>
      </c>
      <c r="I21" s="334"/>
      <c r="J21" s="334">
        <v>10</v>
      </c>
      <c r="K21" s="334"/>
      <c r="L21" s="222"/>
      <c r="M21" s="222"/>
      <c r="N21" s="222"/>
      <c r="O21" s="223"/>
      <c r="P21" s="225"/>
      <c r="R21" s="233"/>
      <c r="T21" s="275"/>
      <c r="V21" s="281"/>
      <c r="X21" s="286"/>
      <c r="Z21" s="291"/>
      <c r="AB21" s="296"/>
    </row>
    <row r="22" spans="2:28" x14ac:dyDescent="0.25">
      <c r="F22" s="198"/>
      <c r="G22" s="198"/>
      <c r="H22" s="198"/>
      <c r="P22" s="301"/>
      <c r="R22" s="233"/>
      <c r="T22" s="275"/>
      <c r="V22" s="281"/>
      <c r="X22" s="286"/>
      <c r="Z22" s="291"/>
      <c r="AB22" s="296"/>
    </row>
    <row r="23" spans="2:28" s="202" customFormat="1" ht="18.75" x14ac:dyDescent="0.25">
      <c r="F23" s="203"/>
      <c r="G23" s="203"/>
      <c r="H23" s="203"/>
      <c r="O23" s="213"/>
      <c r="P23" s="302" t="s">
        <v>21</v>
      </c>
      <c r="Q23"/>
      <c r="R23" s="235" t="s">
        <v>15</v>
      </c>
      <c r="S23"/>
      <c r="T23" s="276" t="s">
        <v>10</v>
      </c>
      <c r="V23" s="276" t="s">
        <v>48</v>
      </c>
      <c r="X23" s="276" t="s">
        <v>59</v>
      </c>
      <c r="Z23" s="276" t="s">
        <v>50</v>
      </c>
      <c r="AB23" s="276" t="s">
        <v>51</v>
      </c>
    </row>
    <row r="24" spans="2:28" s="214" customFormat="1" ht="12.75" x14ac:dyDescent="0.2">
      <c r="J24" s="214" t="s">
        <v>47</v>
      </c>
      <c r="O24" s="212">
        <v>1</v>
      </c>
      <c r="P24" s="220">
        <f>$F$21</f>
        <v>-10</v>
      </c>
      <c r="R24" s="236">
        <f t="shared" ref="R24:R55" si="0">$F$8*ABS($G$8*P24+$H$8)+$I$8</f>
        <v>-25</v>
      </c>
      <c r="T24" s="277">
        <f t="shared" ref="T24:T55" si="1">$F$10*P24+$G$10</f>
        <v>50</v>
      </c>
      <c r="U24" s="215"/>
      <c r="V24" s="282">
        <f t="shared" ref="V24:V55" si="2">$F$12*P24^2+$G$12*P24+$H$12</f>
        <v>-5</v>
      </c>
      <c r="W24" s="215"/>
      <c r="X24" s="287">
        <f t="shared" ref="X24:X55" si="3">$F$14*P24^3+$G$14*P24^2+$H$14*P24+$I$14</f>
        <v>-20</v>
      </c>
      <c r="Y24" s="215"/>
      <c r="Z24" s="292">
        <f t="shared" ref="Z24:Z55" si="4">$F$16*$G$16^($H$16*P24+$I$16)+$J$16</f>
        <v>-19.96875</v>
      </c>
      <c r="AA24" s="215"/>
      <c r="AB24" s="297">
        <f t="shared" ref="AB24:AB55" si="5">$F$18*LN($G$18*P24+$H$18)+$I$18</f>
        <v>50</v>
      </c>
    </row>
    <row r="25" spans="2:28" s="214" customFormat="1" ht="12.75" x14ac:dyDescent="0.2">
      <c r="O25" s="212">
        <v>2</v>
      </c>
      <c r="P25" s="224">
        <f t="shared" ref="P25:P56" si="6">P24+$H$21</f>
        <v>-9.8000000000000007</v>
      </c>
      <c r="R25" s="231">
        <f t="shared" si="0"/>
        <v>-24</v>
      </c>
      <c r="T25" s="278">
        <f t="shared" si="1"/>
        <v>49.2</v>
      </c>
      <c r="U25" s="215"/>
      <c r="V25" s="283">
        <f t="shared" si="2"/>
        <v>-6.3799999999999919</v>
      </c>
      <c r="W25" s="215"/>
      <c r="X25" s="288">
        <f t="shared" si="3"/>
        <v>-17.179400000000005</v>
      </c>
      <c r="Y25" s="215"/>
      <c r="Z25" s="293">
        <f t="shared" si="4"/>
        <v>-19.966507079295742</v>
      </c>
      <c r="AA25" s="215"/>
      <c r="AB25" s="298">
        <f t="shared" si="5"/>
        <v>48.176784432060458</v>
      </c>
    </row>
    <row r="26" spans="2:28" s="214" customFormat="1" ht="12.75" x14ac:dyDescent="0.2">
      <c r="O26" s="212">
        <v>3</v>
      </c>
      <c r="P26" s="220">
        <f t="shared" si="6"/>
        <v>-9.6000000000000014</v>
      </c>
      <c r="R26" s="232">
        <f t="shared" si="0"/>
        <v>-23</v>
      </c>
      <c r="T26" s="279">
        <f t="shared" si="1"/>
        <v>48.400000000000006</v>
      </c>
      <c r="U26" s="215"/>
      <c r="V26" s="284">
        <f t="shared" si="2"/>
        <v>-7.7199999999999918</v>
      </c>
      <c r="W26" s="215"/>
      <c r="X26" s="289">
        <f t="shared" si="3"/>
        <v>-14.515200000000014</v>
      </c>
      <c r="Y26" s="215"/>
      <c r="Z26" s="294">
        <f t="shared" si="4"/>
        <v>-19.964103176406343</v>
      </c>
      <c r="AA26" s="215"/>
      <c r="AB26" s="299">
        <f t="shared" si="5"/>
        <v>46.635277633787879</v>
      </c>
    </row>
    <row r="27" spans="2:28" s="214" customFormat="1" ht="12.75" x14ac:dyDescent="0.2">
      <c r="O27" s="212">
        <v>4</v>
      </c>
      <c r="P27" s="224">
        <f t="shared" si="6"/>
        <v>-9.4000000000000021</v>
      </c>
      <c r="R27" s="231">
        <f t="shared" si="0"/>
        <v>-22.000000000000014</v>
      </c>
      <c r="T27" s="278">
        <f t="shared" si="1"/>
        <v>47.600000000000009</v>
      </c>
      <c r="U27" s="215"/>
      <c r="V27" s="283">
        <f t="shared" si="2"/>
        <v>-9.0199999999999854</v>
      </c>
      <c r="W27" s="215"/>
      <c r="X27" s="288">
        <f t="shared" si="3"/>
        <v>-12.00380000000003</v>
      </c>
      <c r="Y27" s="215"/>
      <c r="Z27" s="293">
        <f t="shared" si="4"/>
        <v>-19.96152673708297</v>
      </c>
      <c r="AA27" s="215"/>
      <c r="AB27" s="298">
        <f t="shared" si="5"/>
        <v>45.299963707542659</v>
      </c>
    </row>
    <row r="28" spans="2:28" s="214" customFormat="1" ht="12.75" x14ac:dyDescent="0.2">
      <c r="O28" s="212">
        <v>5</v>
      </c>
      <c r="P28" s="220">
        <f t="shared" si="6"/>
        <v>-9.2000000000000028</v>
      </c>
      <c r="R28" s="232">
        <f t="shared" si="0"/>
        <v>-21.000000000000014</v>
      </c>
      <c r="T28" s="279">
        <f t="shared" si="1"/>
        <v>46.800000000000011</v>
      </c>
      <c r="U28" s="215"/>
      <c r="V28" s="284">
        <f t="shared" si="2"/>
        <v>-10.27999999999998</v>
      </c>
      <c r="W28" s="215"/>
      <c r="X28" s="289">
        <f t="shared" si="3"/>
        <v>-9.6416000000000395</v>
      </c>
      <c r="Y28" s="215"/>
      <c r="Z28" s="294">
        <f t="shared" si="4"/>
        <v>-19.958765377788346</v>
      </c>
      <c r="AA28" s="215"/>
      <c r="AB28" s="299">
        <f t="shared" si="5"/>
        <v>44.122133350978828</v>
      </c>
    </row>
    <row r="29" spans="2:28" s="214" customFormat="1" ht="12.75" x14ac:dyDescent="0.2">
      <c r="O29" s="212">
        <v>6</v>
      </c>
      <c r="P29" s="224">
        <f t="shared" si="6"/>
        <v>-9.0000000000000036</v>
      </c>
      <c r="R29" s="231">
        <f t="shared" si="0"/>
        <v>-20.000000000000014</v>
      </c>
      <c r="T29" s="278">
        <f t="shared" si="1"/>
        <v>46.000000000000014</v>
      </c>
      <c r="U29" s="215"/>
      <c r="V29" s="283">
        <f t="shared" si="2"/>
        <v>-11.499999999999982</v>
      </c>
      <c r="W29" s="215"/>
      <c r="X29" s="288">
        <f t="shared" si="3"/>
        <v>-7.4250000000000362</v>
      </c>
      <c r="Y29" s="215"/>
      <c r="Z29" s="293">
        <f t="shared" si="4"/>
        <v>-19.95580582617584</v>
      </c>
      <c r="AA29" s="215"/>
      <c r="AB29" s="298">
        <f t="shared" si="5"/>
        <v>43.068528194400564</v>
      </c>
    </row>
    <row r="30" spans="2:28" s="214" customFormat="1" ht="12.75" x14ac:dyDescent="0.2">
      <c r="O30" s="212">
        <v>7</v>
      </c>
      <c r="P30" s="220">
        <f t="shared" si="6"/>
        <v>-8.8000000000000043</v>
      </c>
      <c r="R30" s="232">
        <f t="shared" si="0"/>
        <v>-19.000000000000028</v>
      </c>
      <c r="T30" s="279">
        <f t="shared" si="1"/>
        <v>45.200000000000017</v>
      </c>
      <c r="U30" s="215"/>
      <c r="V30" s="284">
        <f t="shared" si="2"/>
        <v>-12.679999999999978</v>
      </c>
      <c r="W30" s="215"/>
      <c r="X30" s="289">
        <f t="shared" si="3"/>
        <v>-5.3504000000000325</v>
      </c>
      <c r="Y30" s="215"/>
      <c r="Z30" s="294">
        <f t="shared" si="4"/>
        <v>-19.952633857296551</v>
      </c>
      <c r="AA30" s="215"/>
      <c r="AB30" s="299">
        <f t="shared" si="5"/>
        <v>42.115426396357314</v>
      </c>
    </row>
    <row r="31" spans="2:28" s="214" customFormat="1" ht="12.75" x14ac:dyDescent="0.2">
      <c r="O31" s="212">
        <v>8</v>
      </c>
      <c r="P31" s="224">
        <f t="shared" si="6"/>
        <v>-8.600000000000005</v>
      </c>
      <c r="R31" s="231">
        <f t="shared" si="0"/>
        <v>-18.000000000000028</v>
      </c>
      <c r="T31" s="278">
        <f t="shared" si="1"/>
        <v>44.40000000000002</v>
      </c>
      <c r="U31" s="215"/>
      <c r="V31" s="283">
        <f t="shared" si="2"/>
        <v>-13.819999999999975</v>
      </c>
      <c r="W31" s="215"/>
      <c r="X31" s="288">
        <f t="shared" si="3"/>
        <v>-3.4142000000000436</v>
      </c>
      <c r="Y31" s="215"/>
      <c r="Z31" s="293">
        <f t="shared" si="4"/>
        <v>-19.949234225227734</v>
      </c>
      <c r="AA31" s="215"/>
      <c r="AB31" s="298">
        <f t="shared" si="5"/>
        <v>41.245312626461022</v>
      </c>
    </row>
    <row r="32" spans="2:28" s="214" customFormat="1" ht="12.75" x14ac:dyDescent="0.2">
      <c r="O32" s="212">
        <v>9</v>
      </c>
      <c r="P32" s="220">
        <f t="shared" si="6"/>
        <v>-8.4000000000000057</v>
      </c>
      <c r="R32" s="232">
        <f t="shared" si="0"/>
        <v>-17.000000000000028</v>
      </c>
      <c r="T32" s="279">
        <f t="shared" si="1"/>
        <v>43.600000000000023</v>
      </c>
      <c r="U32" s="215"/>
      <c r="V32" s="284">
        <f t="shared" si="2"/>
        <v>-14.919999999999966</v>
      </c>
      <c r="W32" s="215"/>
      <c r="X32" s="289">
        <f t="shared" si="3"/>
        <v>-1.6128000000000462</v>
      </c>
      <c r="Y32" s="215"/>
      <c r="Z32" s="294">
        <f t="shared" si="4"/>
        <v>-19.945590589793991</v>
      </c>
      <c r="AA32" s="215"/>
      <c r="AB32" s="299">
        <f t="shared" si="5"/>
        <v>40.444885549725655</v>
      </c>
    </row>
    <row r="33" spans="15:28" s="214" customFormat="1" ht="12.75" x14ac:dyDescent="0.2">
      <c r="O33" s="212">
        <v>10</v>
      </c>
      <c r="P33" s="224">
        <f t="shared" si="6"/>
        <v>-8.2000000000000064</v>
      </c>
      <c r="R33" s="231">
        <f t="shared" si="0"/>
        <v>-16.000000000000028</v>
      </c>
      <c r="T33" s="278">
        <f t="shared" si="1"/>
        <v>42.800000000000026</v>
      </c>
      <c r="U33" s="215"/>
      <c r="V33" s="283">
        <f t="shared" si="2"/>
        <v>-15.979999999999965</v>
      </c>
      <c r="W33" s="215"/>
      <c r="X33" s="288">
        <f t="shared" si="3"/>
        <v>5.739999999995149E-2</v>
      </c>
      <c r="Y33" s="215"/>
      <c r="Z33" s="293">
        <f t="shared" si="4"/>
        <v>-19.941685438028948</v>
      </c>
      <c r="AA33" s="215"/>
      <c r="AB33" s="298">
        <f t="shared" si="5"/>
        <v>39.703805828188443</v>
      </c>
    </row>
    <row r="34" spans="15:28" s="214" customFormat="1" ht="12.75" x14ac:dyDescent="0.2">
      <c r="O34" s="212">
        <v>11</v>
      </c>
      <c r="P34" s="220">
        <f t="shared" si="6"/>
        <v>-8.0000000000000071</v>
      </c>
      <c r="R34" s="232">
        <f t="shared" si="0"/>
        <v>-15.000000000000028</v>
      </c>
      <c r="T34" s="279">
        <f t="shared" si="1"/>
        <v>42.000000000000028</v>
      </c>
      <c r="U34" s="215"/>
      <c r="V34" s="284">
        <f t="shared" si="2"/>
        <v>-16.999999999999964</v>
      </c>
      <c r="W34" s="215"/>
      <c r="X34" s="289">
        <f t="shared" si="3"/>
        <v>1.5999999999999517</v>
      </c>
      <c r="Y34" s="215"/>
      <c r="Z34" s="294">
        <f t="shared" si="4"/>
        <v>-19.9375</v>
      </c>
      <c r="AA34" s="215"/>
      <c r="AB34" s="299">
        <f t="shared" si="5"/>
        <v>39.013877113318927</v>
      </c>
    </row>
    <row r="35" spans="15:28" s="214" customFormat="1" ht="12.75" x14ac:dyDescent="0.2">
      <c r="O35" s="212">
        <v>12</v>
      </c>
      <c r="P35" s="224">
        <f t="shared" si="6"/>
        <v>-7.8000000000000069</v>
      </c>
      <c r="R35" s="231">
        <f t="shared" si="0"/>
        <v>-14.000000000000028</v>
      </c>
      <c r="T35" s="278">
        <f t="shared" si="1"/>
        <v>41.200000000000031</v>
      </c>
      <c r="U35" s="215"/>
      <c r="V35" s="283">
        <f t="shared" si="2"/>
        <v>-17.979999999999965</v>
      </c>
      <c r="W35" s="215"/>
      <c r="X35" s="288">
        <f t="shared" si="3"/>
        <v>3.0185999999999567</v>
      </c>
      <c r="Y35" s="215"/>
      <c r="Z35" s="293">
        <f t="shared" si="4"/>
        <v>-19.933014158591483</v>
      </c>
      <c r="AA35" s="215"/>
      <c r="AB35" s="298">
        <f t="shared" si="5"/>
        <v>38.368491901943216</v>
      </c>
    </row>
    <row r="36" spans="15:28" s="214" customFormat="1" ht="12.75" x14ac:dyDescent="0.2">
      <c r="O36" s="212">
        <v>13</v>
      </c>
      <c r="P36" s="220">
        <f t="shared" si="6"/>
        <v>-7.6000000000000068</v>
      </c>
      <c r="R36" s="232">
        <f t="shared" si="0"/>
        <v>-13.000000000000036</v>
      </c>
      <c r="T36" s="279">
        <f t="shared" si="1"/>
        <v>40.400000000000027</v>
      </c>
      <c r="U36" s="215"/>
      <c r="V36" s="284">
        <f t="shared" si="2"/>
        <v>-18.919999999999966</v>
      </c>
      <c r="W36" s="215"/>
      <c r="X36" s="289">
        <f t="shared" si="3"/>
        <v>4.316799999999958</v>
      </c>
      <c r="Y36" s="215"/>
      <c r="Z36" s="294">
        <f t="shared" si="4"/>
        <v>-19.928206352812687</v>
      </c>
      <c r="AA36" s="215"/>
      <c r="AB36" s="299">
        <f t="shared" si="5"/>
        <v>37.762245683778865</v>
      </c>
    </row>
    <row r="37" spans="15:28" s="214" customFormat="1" ht="12.75" x14ac:dyDescent="0.2">
      <c r="O37" s="212">
        <v>14</v>
      </c>
      <c r="P37" s="224">
        <f t="shared" si="6"/>
        <v>-7.4000000000000066</v>
      </c>
      <c r="R37" s="231">
        <f t="shared" si="0"/>
        <v>-12.000000000000036</v>
      </c>
      <c r="T37" s="278">
        <f t="shared" si="1"/>
        <v>39.600000000000023</v>
      </c>
      <c r="U37" s="215"/>
      <c r="V37" s="283">
        <f t="shared" si="2"/>
        <v>-19.819999999999972</v>
      </c>
      <c r="W37" s="215"/>
      <c r="X37" s="288">
        <f t="shared" si="3"/>
        <v>5.4981999999999651</v>
      </c>
      <c r="Y37" s="215"/>
      <c r="Z37" s="293">
        <f t="shared" si="4"/>
        <v>-19.923053474165943</v>
      </c>
      <c r="AA37" s="215"/>
      <c r="AB37" s="298">
        <f t="shared" si="5"/>
        <v>37.190661545379378</v>
      </c>
    </row>
    <row r="38" spans="15:28" s="214" customFormat="1" ht="12.75" x14ac:dyDescent="0.2">
      <c r="O38" s="212">
        <v>15</v>
      </c>
      <c r="P38" s="220">
        <f t="shared" si="6"/>
        <v>-7.2000000000000064</v>
      </c>
      <c r="R38" s="232">
        <f t="shared" si="0"/>
        <v>-11.000000000000028</v>
      </c>
      <c r="T38" s="279">
        <f t="shared" si="1"/>
        <v>38.800000000000026</v>
      </c>
      <c r="U38" s="215"/>
      <c r="V38" s="284">
        <f t="shared" si="2"/>
        <v>-20.679999999999975</v>
      </c>
      <c r="W38" s="215"/>
      <c r="X38" s="289">
        <f t="shared" si="3"/>
        <v>6.5663999999999696</v>
      </c>
      <c r="Y38" s="215"/>
      <c r="Z38" s="294">
        <f t="shared" si="4"/>
        <v>-19.917530755576696</v>
      </c>
      <c r="AA38" s="215"/>
      <c r="AB38" s="299">
        <f t="shared" si="5"/>
        <v>36.649989332676611</v>
      </c>
    </row>
    <row r="39" spans="15:28" s="214" customFormat="1" ht="12.75" x14ac:dyDescent="0.2">
      <c r="O39" s="212">
        <v>16</v>
      </c>
      <c r="P39" s="224">
        <f t="shared" si="6"/>
        <v>-7.0000000000000062</v>
      </c>
      <c r="R39" s="231">
        <f t="shared" si="0"/>
        <v>-10.000000000000028</v>
      </c>
      <c r="T39" s="278">
        <f t="shared" si="1"/>
        <v>38.000000000000028</v>
      </c>
      <c r="U39" s="215"/>
      <c r="V39" s="283">
        <f t="shared" si="2"/>
        <v>-21.499999999999975</v>
      </c>
      <c r="W39" s="215"/>
      <c r="X39" s="288">
        <f t="shared" si="3"/>
        <v>7.5249999999999702</v>
      </c>
      <c r="Y39" s="215"/>
      <c r="Z39" s="293">
        <f t="shared" si="4"/>
        <v>-19.911611652351681</v>
      </c>
      <c r="AA39" s="215"/>
      <c r="AB39" s="298">
        <f t="shared" si="5"/>
        <v>36.137056388801113</v>
      </c>
    </row>
    <row r="40" spans="15:28" s="214" customFormat="1" ht="12.75" x14ac:dyDescent="0.2">
      <c r="O40" s="212">
        <v>17</v>
      </c>
      <c r="P40" s="220">
        <f t="shared" si="6"/>
        <v>-6.800000000000006</v>
      </c>
      <c r="R40" s="232">
        <f t="shared" si="0"/>
        <v>-9.0000000000000284</v>
      </c>
      <c r="T40" s="279">
        <f t="shared" si="1"/>
        <v>37.200000000000024</v>
      </c>
      <c r="U40" s="215"/>
      <c r="V40" s="284">
        <f t="shared" si="2"/>
        <v>-22.27999999999998</v>
      </c>
      <c r="W40" s="215"/>
      <c r="X40" s="289">
        <f t="shared" si="3"/>
        <v>8.3775999999999797</v>
      </c>
      <c r="Y40" s="215"/>
      <c r="Z40" s="294">
        <f t="shared" si="4"/>
        <v>-19.905267714593101</v>
      </c>
      <c r="AA40" s="215"/>
      <c r="AB40" s="299">
        <f t="shared" si="5"/>
        <v>35.649154747106792</v>
      </c>
    </row>
    <row r="41" spans="15:28" s="214" customFormat="1" ht="12.75" x14ac:dyDescent="0.2">
      <c r="O41" s="212">
        <v>18</v>
      </c>
      <c r="P41" s="224">
        <f t="shared" si="6"/>
        <v>-6.6000000000000059</v>
      </c>
      <c r="R41" s="231">
        <f t="shared" si="0"/>
        <v>-8.0000000000000284</v>
      </c>
      <c r="T41" s="278">
        <f t="shared" si="1"/>
        <v>36.40000000000002</v>
      </c>
      <c r="U41" s="215"/>
      <c r="V41" s="283">
        <f t="shared" si="2"/>
        <v>-23.019999999999978</v>
      </c>
      <c r="W41" s="215"/>
      <c r="X41" s="288">
        <f t="shared" si="3"/>
        <v>9.127799999999981</v>
      </c>
      <c r="Y41" s="215"/>
      <c r="Z41" s="293">
        <f t="shared" si="4"/>
        <v>-19.898468450455471</v>
      </c>
      <c r="AA41" s="215"/>
      <c r="AB41" s="298">
        <f t="shared" si="5"/>
        <v>35.183954590757857</v>
      </c>
    </row>
    <row r="42" spans="15:28" s="214" customFormat="1" ht="12.75" x14ac:dyDescent="0.2">
      <c r="O42" s="212">
        <v>19</v>
      </c>
      <c r="P42" s="220">
        <f t="shared" si="6"/>
        <v>-6.4000000000000057</v>
      </c>
      <c r="R42" s="232">
        <f t="shared" si="0"/>
        <v>-7.0000000000000284</v>
      </c>
      <c r="T42" s="279">
        <f t="shared" si="1"/>
        <v>35.600000000000023</v>
      </c>
      <c r="U42" s="215"/>
      <c r="V42" s="284">
        <f t="shared" si="2"/>
        <v>-23.719999999999981</v>
      </c>
      <c r="W42" s="215"/>
      <c r="X42" s="289">
        <f t="shared" si="3"/>
        <v>9.7791999999999835</v>
      </c>
      <c r="Y42" s="215"/>
      <c r="Z42" s="294">
        <f t="shared" si="4"/>
        <v>-19.891181179587985</v>
      </c>
      <c r="AA42" s="215"/>
      <c r="AB42" s="299">
        <f t="shared" si="5"/>
        <v>34.739436965049521</v>
      </c>
    </row>
    <row r="43" spans="15:28" s="214" customFormat="1" ht="12.75" x14ac:dyDescent="0.2">
      <c r="O43" s="212">
        <v>20</v>
      </c>
      <c r="P43" s="224">
        <f t="shared" si="6"/>
        <v>-6.2000000000000055</v>
      </c>
      <c r="R43" s="231">
        <f t="shared" si="0"/>
        <v>-6.0000000000000284</v>
      </c>
      <c r="T43" s="278">
        <f t="shared" si="1"/>
        <v>34.800000000000026</v>
      </c>
      <c r="U43" s="215"/>
      <c r="V43" s="283">
        <f t="shared" si="2"/>
        <v>-24.379999999999981</v>
      </c>
      <c r="W43" s="215"/>
      <c r="X43" s="288">
        <f t="shared" si="3"/>
        <v>10.335399999999986</v>
      </c>
      <c r="Y43" s="215"/>
      <c r="Z43" s="293">
        <f t="shared" si="4"/>
        <v>-19.883370876057899</v>
      </c>
      <c r="AA43" s="215"/>
      <c r="AB43" s="298">
        <f t="shared" si="5"/>
        <v>34.313840820861557</v>
      </c>
    </row>
    <row r="44" spans="15:28" s="214" customFormat="1" ht="12.75" x14ac:dyDescent="0.2">
      <c r="O44" s="212">
        <v>21</v>
      </c>
      <c r="P44" s="220">
        <f t="shared" si="6"/>
        <v>-6.0000000000000053</v>
      </c>
      <c r="R44" s="232">
        <f t="shared" si="0"/>
        <v>-5.0000000000000284</v>
      </c>
      <c r="T44" s="279">
        <f t="shared" si="1"/>
        <v>34.000000000000021</v>
      </c>
      <c r="U44" s="215"/>
      <c r="V44" s="284">
        <f t="shared" si="2"/>
        <v>-24.999999999999982</v>
      </c>
      <c r="W44" s="215"/>
      <c r="X44" s="289">
        <f t="shared" si="3"/>
        <v>10.799999999999988</v>
      </c>
      <c r="Y44" s="215"/>
      <c r="Z44" s="294">
        <f t="shared" si="4"/>
        <v>-19.875</v>
      </c>
      <c r="AA44" s="215"/>
      <c r="AB44" s="299">
        <f t="shared" si="5"/>
        <v>33.905620875659011</v>
      </c>
    </row>
    <row r="45" spans="15:28" s="214" customFormat="1" ht="12.75" x14ac:dyDescent="0.2">
      <c r="O45" s="212">
        <v>22</v>
      </c>
      <c r="P45" s="224">
        <f t="shared" si="6"/>
        <v>-5.8000000000000052</v>
      </c>
      <c r="R45" s="231">
        <f t="shared" si="0"/>
        <v>-4.0000000000000284</v>
      </c>
      <c r="T45" s="278">
        <f t="shared" si="1"/>
        <v>33.200000000000017</v>
      </c>
      <c r="U45" s="215"/>
      <c r="V45" s="283">
        <f t="shared" si="2"/>
        <v>-25.579999999999988</v>
      </c>
      <c r="W45" s="215"/>
      <c r="X45" s="288">
        <f t="shared" si="3"/>
        <v>11.176599999999993</v>
      </c>
      <c r="Y45" s="215"/>
      <c r="Z45" s="293">
        <f t="shared" si="4"/>
        <v>-19.866028317182963</v>
      </c>
      <c r="AA45" s="215"/>
      <c r="AB45" s="298">
        <f t="shared" si="5"/>
        <v>33.513413744126197</v>
      </c>
    </row>
    <row r="46" spans="15:28" s="214" customFormat="1" ht="12.75" x14ac:dyDescent="0.2">
      <c r="O46" s="212">
        <v>23</v>
      </c>
      <c r="P46" s="220">
        <f t="shared" si="6"/>
        <v>-5.600000000000005</v>
      </c>
      <c r="R46" s="232">
        <f t="shared" si="0"/>
        <v>-3.0000000000000284</v>
      </c>
      <c r="T46" s="279">
        <f t="shared" si="1"/>
        <v>32.40000000000002</v>
      </c>
      <c r="U46" s="215"/>
      <c r="V46" s="284">
        <f t="shared" si="2"/>
        <v>-26.119999999999987</v>
      </c>
      <c r="W46" s="215"/>
      <c r="X46" s="289">
        <f t="shared" si="3"/>
        <v>11.468799999999995</v>
      </c>
      <c r="Y46" s="215"/>
      <c r="Z46" s="294">
        <f t="shared" si="4"/>
        <v>-19.85641270562537</v>
      </c>
      <c r="AA46" s="215"/>
      <c r="AB46" s="299">
        <f t="shared" si="5"/>
        <v>33.136010464297726</v>
      </c>
    </row>
    <row r="47" spans="15:28" s="214" customFormat="1" ht="12.75" x14ac:dyDescent="0.2">
      <c r="O47" s="212">
        <v>24</v>
      </c>
      <c r="P47" s="224">
        <f t="shared" si="6"/>
        <v>-5.4000000000000048</v>
      </c>
      <c r="R47" s="231">
        <f t="shared" si="0"/>
        <v>-2.0000000000000284</v>
      </c>
      <c r="T47" s="278">
        <f t="shared" si="1"/>
        <v>31.600000000000019</v>
      </c>
      <c r="U47" s="215"/>
      <c r="V47" s="283">
        <f t="shared" si="2"/>
        <v>-26.619999999999987</v>
      </c>
      <c r="W47" s="215"/>
      <c r="X47" s="288">
        <f t="shared" si="3"/>
        <v>11.680199999999996</v>
      </c>
      <c r="Y47" s="215"/>
      <c r="Z47" s="293">
        <f t="shared" si="4"/>
        <v>-19.846106948331887</v>
      </c>
      <c r="AA47" s="215"/>
      <c r="AB47" s="298">
        <f t="shared" si="5"/>
        <v>32.772334022588979</v>
      </c>
    </row>
    <row r="48" spans="15:28" s="214" customFormat="1" ht="12.75" x14ac:dyDescent="0.2">
      <c r="O48" s="212">
        <v>25</v>
      </c>
      <c r="P48" s="220">
        <f t="shared" si="6"/>
        <v>-5.2000000000000046</v>
      </c>
      <c r="R48" s="232">
        <f t="shared" si="0"/>
        <v>-1.0000000000000213</v>
      </c>
      <c r="T48" s="279">
        <f t="shared" si="1"/>
        <v>30.800000000000018</v>
      </c>
      <c r="U48" s="215"/>
      <c r="V48" s="284">
        <f t="shared" si="2"/>
        <v>-27.079999999999991</v>
      </c>
      <c r="W48" s="215"/>
      <c r="X48" s="289">
        <f t="shared" si="3"/>
        <v>11.814399999999999</v>
      </c>
      <c r="Y48" s="215"/>
      <c r="Z48" s="294">
        <f t="shared" si="4"/>
        <v>-19.835061511153388</v>
      </c>
      <c r="AA48" s="215"/>
      <c r="AB48" s="299">
        <f t="shared" si="5"/>
        <v>32.421420824476272</v>
      </c>
    </row>
    <row r="49" spans="15:28" s="214" customFormat="1" ht="12.75" x14ac:dyDescent="0.2">
      <c r="O49" s="212">
        <v>26</v>
      </c>
      <c r="P49" s="224">
        <f t="shared" si="6"/>
        <v>-5.0000000000000044</v>
      </c>
      <c r="R49" s="231">
        <f t="shared" si="0"/>
        <v>0</v>
      </c>
      <c r="T49" s="278">
        <f t="shared" si="1"/>
        <v>30.000000000000018</v>
      </c>
      <c r="U49" s="215"/>
      <c r="V49" s="283">
        <f t="shared" si="2"/>
        <v>-27.499999999999993</v>
      </c>
      <c r="W49" s="215"/>
      <c r="X49" s="288">
        <f t="shared" si="3"/>
        <v>11.875</v>
      </c>
      <c r="Y49" s="215"/>
      <c r="Z49" s="293">
        <f t="shared" si="4"/>
        <v>-19.823223304703362</v>
      </c>
      <c r="AA49" s="215"/>
      <c r="AB49" s="298">
        <f t="shared" si="5"/>
        <v>32.082405307719455</v>
      </c>
    </row>
    <row r="50" spans="15:28" s="214" customFormat="1" ht="12.75" x14ac:dyDescent="0.2">
      <c r="O50" s="212">
        <v>27</v>
      </c>
      <c r="P50" s="220">
        <f t="shared" si="6"/>
        <v>-4.8000000000000043</v>
      </c>
      <c r="R50" s="232">
        <f t="shared" si="0"/>
        <v>0.99999999999997868</v>
      </c>
      <c r="T50" s="279">
        <f t="shared" si="1"/>
        <v>29.200000000000017</v>
      </c>
      <c r="U50" s="215"/>
      <c r="V50" s="284">
        <f t="shared" si="2"/>
        <v>-27.879999999999992</v>
      </c>
      <c r="W50" s="215"/>
      <c r="X50" s="289">
        <f t="shared" si="3"/>
        <v>11.865600000000001</v>
      </c>
      <c r="Y50" s="215"/>
      <c r="Z50" s="294">
        <f t="shared" si="4"/>
        <v>-19.810535429186199</v>
      </c>
      <c r="AA50" s="215"/>
      <c r="AB50" s="299">
        <f t="shared" si="5"/>
        <v>31.754507079489549</v>
      </c>
    </row>
    <row r="51" spans="15:28" s="214" customFormat="1" ht="12.75" x14ac:dyDescent="0.2">
      <c r="O51" s="212">
        <v>28</v>
      </c>
      <c r="P51" s="224">
        <f t="shared" si="6"/>
        <v>-4.6000000000000041</v>
      </c>
      <c r="R51" s="231">
        <f t="shared" si="0"/>
        <v>1.9999999999999787</v>
      </c>
      <c r="T51" s="278">
        <f t="shared" si="1"/>
        <v>28.400000000000016</v>
      </c>
      <c r="U51" s="215"/>
      <c r="V51" s="283">
        <f t="shared" si="2"/>
        <v>-28.219999999999992</v>
      </c>
      <c r="W51" s="215"/>
      <c r="X51" s="288">
        <f t="shared" si="3"/>
        <v>11.789800000000001</v>
      </c>
      <c r="Y51" s="215"/>
      <c r="Z51" s="293">
        <f t="shared" si="4"/>
        <v>-19.796936900910943</v>
      </c>
      <c r="AA51" s="215"/>
      <c r="AB51" s="298">
        <f t="shared" si="5"/>
        <v>31.437020096343744</v>
      </c>
    </row>
    <row r="52" spans="15:28" s="214" customFormat="1" ht="12.75" x14ac:dyDescent="0.2">
      <c r="O52" s="212">
        <v>29</v>
      </c>
      <c r="P52" s="220">
        <f t="shared" si="6"/>
        <v>-4.4000000000000039</v>
      </c>
      <c r="R52" s="232">
        <f t="shared" si="0"/>
        <v>2.9999999999999787</v>
      </c>
      <c r="T52" s="279">
        <f t="shared" si="1"/>
        <v>27.600000000000016</v>
      </c>
      <c r="U52" s="215"/>
      <c r="V52" s="284">
        <f t="shared" si="2"/>
        <v>-28.519999999999996</v>
      </c>
      <c r="W52" s="215"/>
      <c r="X52" s="289">
        <f t="shared" si="3"/>
        <v>11.651200000000003</v>
      </c>
      <c r="Y52" s="215"/>
      <c r="Z52" s="294">
        <f t="shared" si="4"/>
        <v>-19.78236235917597</v>
      </c>
      <c r="AA52" s="215"/>
      <c r="AB52" s="299">
        <f t="shared" si="5"/>
        <v>31.129303509676205</v>
      </c>
    </row>
    <row r="53" spans="15:28" s="214" customFormat="1" ht="12.75" x14ac:dyDescent="0.2">
      <c r="O53" s="212">
        <v>30</v>
      </c>
      <c r="P53" s="224">
        <f t="shared" si="6"/>
        <v>-4.2000000000000037</v>
      </c>
      <c r="R53" s="231">
        <f t="shared" si="0"/>
        <v>3.9999999999999858</v>
      </c>
      <c r="T53" s="278">
        <f t="shared" si="1"/>
        <v>26.800000000000015</v>
      </c>
      <c r="U53" s="215"/>
      <c r="V53" s="283">
        <f t="shared" si="2"/>
        <v>-28.779999999999994</v>
      </c>
      <c r="W53" s="215"/>
      <c r="X53" s="288">
        <f t="shared" si="3"/>
        <v>11.453400000000006</v>
      </c>
      <c r="Y53" s="215"/>
      <c r="Z53" s="293">
        <f t="shared" si="4"/>
        <v>-19.766741752115799</v>
      </c>
      <c r="AA53" s="215"/>
      <c r="AB53" s="298">
        <f t="shared" si="5"/>
        <v>30.830773878179397</v>
      </c>
    </row>
    <row r="54" spans="15:28" s="214" customFormat="1" ht="12.75" x14ac:dyDescent="0.2">
      <c r="O54" s="212">
        <v>31</v>
      </c>
      <c r="P54" s="220">
        <f t="shared" si="6"/>
        <v>-4.0000000000000036</v>
      </c>
      <c r="R54" s="232">
        <f t="shared" si="0"/>
        <v>4.9999999999999858</v>
      </c>
      <c r="T54" s="279">
        <f t="shared" si="1"/>
        <v>26.000000000000014</v>
      </c>
      <c r="U54" s="215"/>
      <c r="V54" s="284">
        <f t="shared" si="2"/>
        <v>-28.999999999999996</v>
      </c>
      <c r="W54" s="215"/>
      <c r="X54" s="289">
        <f t="shared" si="3"/>
        <v>11.200000000000006</v>
      </c>
      <c r="Y54" s="215"/>
      <c r="Z54" s="294">
        <f t="shared" si="4"/>
        <v>-19.75</v>
      </c>
      <c r="AA54" s="215"/>
      <c r="AB54" s="299">
        <f t="shared" si="5"/>
        <v>30.540898509446873</v>
      </c>
    </row>
    <row r="55" spans="15:28" s="214" customFormat="1" ht="12.75" x14ac:dyDescent="0.2">
      <c r="O55" s="212">
        <v>32</v>
      </c>
      <c r="P55" s="224">
        <f t="shared" si="6"/>
        <v>-3.8000000000000034</v>
      </c>
      <c r="R55" s="231">
        <f t="shared" si="0"/>
        <v>5.9999999999999858</v>
      </c>
      <c r="T55" s="278">
        <f t="shared" si="1"/>
        <v>25.200000000000014</v>
      </c>
      <c r="U55" s="215"/>
      <c r="V55" s="283">
        <f t="shared" si="2"/>
        <v>-29.179999999999996</v>
      </c>
      <c r="W55" s="215"/>
      <c r="X55" s="288">
        <f t="shared" si="3"/>
        <v>10.894600000000004</v>
      </c>
      <c r="Y55" s="215"/>
      <c r="Z55" s="293">
        <f t="shared" si="4"/>
        <v>-19.732056634365929</v>
      </c>
      <c r="AA55" s="215"/>
      <c r="AB55" s="298">
        <f t="shared" si="5"/>
        <v>30.259189739779909</v>
      </c>
    </row>
    <row r="56" spans="15:28" s="214" customFormat="1" ht="12.75" x14ac:dyDescent="0.2">
      <c r="O56" s="212">
        <v>33</v>
      </c>
      <c r="P56" s="220">
        <f t="shared" si="6"/>
        <v>-3.6000000000000032</v>
      </c>
      <c r="R56" s="232">
        <f t="shared" ref="R56:R87" si="7">$F$8*ABS($G$8*P56+$H$8)+$I$8</f>
        <v>6.9999999999999858</v>
      </c>
      <c r="T56" s="279">
        <f t="shared" ref="T56:T87" si="8">$F$10*P56+$G$10</f>
        <v>24.400000000000013</v>
      </c>
      <c r="U56" s="215"/>
      <c r="V56" s="284">
        <f t="shared" ref="V56:V87" si="9">$F$12*P56^2+$G$12*P56+$H$12</f>
        <v>-29.32</v>
      </c>
      <c r="W56" s="215"/>
      <c r="X56" s="289">
        <f t="shared" ref="X56:X87" si="10">$F$14*P56^3+$G$14*P56^2+$H$14*P56+$I$14</f>
        <v>10.540800000000006</v>
      </c>
      <c r="Y56" s="215"/>
      <c r="Z56" s="294">
        <f t="shared" ref="Z56:Z87" si="11">$F$16*$G$16^($H$16*P56+$I$16)+$J$16</f>
        <v>-19.712825411250741</v>
      </c>
      <c r="AA56" s="215"/>
      <c r="AB56" s="299">
        <f t="shared" ref="AB56:AB87" si="12">$F$18*LN($G$18*P56+$H$18)+$I$18</f>
        <v>29.985199997898761</v>
      </c>
    </row>
    <row r="57" spans="15:28" s="214" customFormat="1" ht="12.75" x14ac:dyDescent="0.2">
      <c r="O57" s="212">
        <v>34</v>
      </c>
      <c r="P57" s="224">
        <f t="shared" ref="P57:P88" si="13">P56+$H$21</f>
        <v>-3.400000000000003</v>
      </c>
      <c r="R57" s="231">
        <f t="shared" si="7"/>
        <v>7.9999999999999858</v>
      </c>
      <c r="T57" s="278">
        <f t="shared" si="8"/>
        <v>23.600000000000012</v>
      </c>
      <c r="U57" s="215"/>
      <c r="V57" s="283">
        <f t="shared" si="9"/>
        <v>-29.42</v>
      </c>
      <c r="W57" s="215"/>
      <c r="X57" s="288">
        <f t="shared" si="10"/>
        <v>10.142200000000008</v>
      </c>
      <c r="Y57" s="215"/>
      <c r="Z57" s="293">
        <f t="shared" si="11"/>
        <v>-19.69221389666377</v>
      </c>
      <c r="AA57" s="215"/>
      <c r="AB57" s="298">
        <f t="shared" si="12"/>
        <v>29.718517527077147</v>
      </c>
    </row>
    <row r="58" spans="15:28" s="214" customFormat="1" ht="12.75" x14ac:dyDescent="0.2">
      <c r="O58" s="212">
        <v>35</v>
      </c>
      <c r="P58" s="220">
        <f t="shared" si="13"/>
        <v>-3.2000000000000028</v>
      </c>
      <c r="R58" s="232">
        <f t="shared" si="7"/>
        <v>8.9999999999999858</v>
      </c>
      <c r="T58" s="279">
        <f t="shared" si="8"/>
        <v>22.800000000000011</v>
      </c>
      <c r="U58" s="215"/>
      <c r="V58" s="284">
        <f t="shared" si="9"/>
        <v>-29.48</v>
      </c>
      <c r="W58" s="215"/>
      <c r="X58" s="289">
        <f t="shared" si="10"/>
        <v>9.7024000000000061</v>
      </c>
      <c r="Y58" s="215"/>
      <c r="Z58" s="294">
        <f t="shared" si="11"/>
        <v>-19.670123022306775</v>
      </c>
      <c r="AA58" s="215"/>
      <c r="AB58" s="299">
        <f t="shared" si="12"/>
        <v>29.458762663044542</v>
      </c>
    </row>
    <row r="59" spans="15:28" s="214" customFormat="1" ht="12.75" x14ac:dyDescent="0.2">
      <c r="O59" s="212">
        <v>36</v>
      </c>
      <c r="P59" s="224">
        <f t="shared" si="13"/>
        <v>-3.0000000000000027</v>
      </c>
      <c r="R59" s="231">
        <f t="shared" si="7"/>
        <v>9.9999999999999858</v>
      </c>
      <c r="T59" s="278">
        <f t="shared" si="8"/>
        <v>22.000000000000011</v>
      </c>
      <c r="U59" s="215"/>
      <c r="V59" s="283">
        <f t="shared" si="9"/>
        <v>-29.5</v>
      </c>
      <c r="W59" s="215"/>
      <c r="X59" s="288">
        <f t="shared" si="10"/>
        <v>9.225000000000005</v>
      </c>
      <c r="Y59" s="215"/>
      <c r="Z59" s="293">
        <f t="shared" si="11"/>
        <v>-19.646446609406727</v>
      </c>
      <c r="AA59" s="215"/>
      <c r="AB59" s="298">
        <f t="shared" si="12"/>
        <v>29.205584583201642</v>
      </c>
    </row>
    <row r="60" spans="15:28" s="214" customFormat="1" ht="12.75" x14ac:dyDescent="0.2">
      <c r="O60" s="212">
        <v>37</v>
      </c>
      <c r="P60" s="220">
        <f t="shared" si="13"/>
        <v>-2.8000000000000025</v>
      </c>
      <c r="R60" s="232">
        <f t="shared" si="7"/>
        <v>10.999999999999986</v>
      </c>
      <c r="T60" s="279">
        <f t="shared" si="8"/>
        <v>21.20000000000001</v>
      </c>
      <c r="U60" s="215"/>
      <c r="V60" s="284">
        <f t="shared" si="9"/>
        <v>-29.48</v>
      </c>
      <c r="W60" s="215"/>
      <c r="X60" s="289">
        <f t="shared" si="10"/>
        <v>8.7136000000000067</v>
      </c>
      <c r="Y60" s="215"/>
      <c r="Z60" s="294">
        <f t="shared" si="11"/>
        <v>-19.621070858372402</v>
      </c>
      <c r="AA60" s="215"/>
      <c r="AB60" s="299">
        <f t="shared" si="12"/>
        <v>28.958658457297929</v>
      </c>
    </row>
    <row r="61" spans="15:28" s="214" customFormat="1" ht="12.75" x14ac:dyDescent="0.2">
      <c r="O61" s="212">
        <v>38</v>
      </c>
      <c r="P61" s="224">
        <f t="shared" si="13"/>
        <v>-2.6000000000000023</v>
      </c>
      <c r="R61" s="231">
        <f t="shared" si="7"/>
        <v>11.999999999999986</v>
      </c>
      <c r="T61" s="278">
        <f t="shared" si="8"/>
        <v>20.400000000000009</v>
      </c>
      <c r="U61" s="215"/>
      <c r="V61" s="283">
        <f t="shared" si="9"/>
        <v>-29.42</v>
      </c>
      <c r="W61" s="215"/>
      <c r="X61" s="288">
        <f t="shared" si="10"/>
        <v>8.1718000000000064</v>
      </c>
      <c r="Y61" s="215"/>
      <c r="Z61" s="293">
        <f t="shared" si="11"/>
        <v>-19.593873801821882</v>
      </c>
      <c r="AA61" s="215"/>
      <c r="AB61" s="298">
        <f t="shared" si="12"/>
        <v>28.71768294150732</v>
      </c>
    </row>
    <row r="62" spans="15:28" s="214" customFormat="1" ht="12.75" x14ac:dyDescent="0.2">
      <c r="O62" s="212">
        <v>39</v>
      </c>
      <c r="P62" s="220">
        <f t="shared" si="13"/>
        <v>-2.4000000000000021</v>
      </c>
      <c r="R62" s="232">
        <f t="shared" si="7"/>
        <v>12.999999999999986</v>
      </c>
      <c r="T62" s="279">
        <f t="shared" si="8"/>
        <v>19.600000000000009</v>
      </c>
      <c r="U62" s="215"/>
      <c r="V62" s="284">
        <f t="shared" si="9"/>
        <v>-29.32</v>
      </c>
      <c r="W62" s="215"/>
      <c r="X62" s="289">
        <f t="shared" si="10"/>
        <v>7.6032000000000064</v>
      </c>
      <c r="Y62" s="215"/>
      <c r="Z62" s="294">
        <f t="shared" si="11"/>
        <v>-19.56472471835194</v>
      </c>
      <c r="AA62" s="215"/>
      <c r="AB62" s="299">
        <f t="shared" si="12"/>
        <v>28.48237796740538</v>
      </c>
    </row>
    <row r="63" spans="15:28" s="214" customFormat="1" ht="12.75" x14ac:dyDescent="0.2">
      <c r="O63" s="212">
        <v>40</v>
      </c>
      <c r="P63" s="224">
        <f t="shared" si="13"/>
        <v>-2.200000000000002</v>
      </c>
      <c r="R63" s="231">
        <f t="shared" si="7"/>
        <v>13.999999999999986</v>
      </c>
      <c r="T63" s="278">
        <f t="shared" si="8"/>
        <v>18.800000000000008</v>
      </c>
      <c r="U63" s="215"/>
      <c r="V63" s="283">
        <f t="shared" si="9"/>
        <v>-29.18</v>
      </c>
      <c r="W63" s="215"/>
      <c r="X63" s="288">
        <f t="shared" si="10"/>
        <v>7.0114000000000063</v>
      </c>
      <c r="Y63" s="215"/>
      <c r="Z63" s="293">
        <f t="shared" si="11"/>
        <v>-19.533483504231597</v>
      </c>
      <c r="AA63" s="215"/>
      <c r="AB63" s="298">
        <f t="shared" si="12"/>
        <v>28.252482785158396</v>
      </c>
    </row>
    <row r="64" spans="15:28" s="214" customFormat="1" ht="12.75" x14ac:dyDescent="0.2">
      <c r="O64" s="212">
        <v>41</v>
      </c>
      <c r="P64" s="220">
        <f t="shared" si="13"/>
        <v>-2.0000000000000018</v>
      </c>
      <c r="R64" s="232">
        <f t="shared" si="7"/>
        <v>14.999999999999993</v>
      </c>
      <c r="T64" s="279">
        <f t="shared" si="8"/>
        <v>18.000000000000007</v>
      </c>
      <c r="U64" s="215"/>
      <c r="V64" s="284">
        <f t="shared" si="9"/>
        <v>-29</v>
      </c>
      <c r="W64" s="215"/>
      <c r="X64" s="289">
        <f t="shared" si="10"/>
        <v>6.4000000000000057</v>
      </c>
      <c r="Y64" s="215"/>
      <c r="Z64" s="294">
        <f t="shared" si="11"/>
        <v>-19.5</v>
      </c>
      <c r="AA64" s="215"/>
      <c r="AB64" s="299">
        <f t="shared" si="12"/>
        <v>28.027754226637811</v>
      </c>
    </row>
    <row r="65" spans="15:28" s="214" customFormat="1" ht="12.75" x14ac:dyDescent="0.2">
      <c r="O65" s="212">
        <v>42</v>
      </c>
      <c r="P65" s="224">
        <f t="shared" si="13"/>
        <v>-1.8000000000000018</v>
      </c>
      <c r="R65" s="231">
        <f t="shared" si="7"/>
        <v>15.999999999999993</v>
      </c>
      <c r="T65" s="278">
        <f t="shared" si="8"/>
        <v>17.200000000000006</v>
      </c>
      <c r="U65" s="215"/>
      <c r="V65" s="283">
        <f t="shared" si="9"/>
        <v>-28.78</v>
      </c>
      <c r="W65" s="215"/>
      <c r="X65" s="288">
        <f t="shared" si="10"/>
        <v>5.7726000000000059</v>
      </c>
      <c r="Y65" s="215"/>
      <c r="Z65" s="293">
        <f t="shared" si="11"/>
        <v>-19.464113268731854</v>
      </c>
      <c r="AA65" s="215"/>
      <c r="AB65" s="298">
        <f t="shared" si="12"/>
        <v>27.807965159450056</v>
      </c>
    </row>
    <row r="66" spans="15:28" s="214" customFormat="1" ht="12.75" x14ac:dyDescent="0.2">
      <c r="O66" s="212">
        <v>43</v>
      </c>
      <c r="P66" s="220">
        <f t="shared" si="13"/>
        <v>-1.6000000000000019</v>
      </c>
      <c r="R66" s="232">
        <f t="shared" si="7"/>
        <v>16.999999999999993</v>
      </c>
      <c r="T66" s="279">
        <f t="shared" si="8"/>
        <v>16.400000000000006</v>
      </c>
      <c r="U66" s="215"/>
      <c r="V66" s="284">
        <f t="shared" si="9"/>
        <v>-28.520000000000003</v>
      </c>
      <c r="W66" s="215"/>
      <c r="X66" s="289">
        <f t="shared" si="10"/>
        <v>5.1328000000000067</v>
      </c>
      <c r="Y66" s="215"/>
      <c r="Z66" s="294">
        <f t="shared" si="11"/>
        <v>-19.425650822501481</v>
      </c>
      <c r="AA66" s="215"/>
      <c r="AB66" s="299">
        <f t="shared" si="12"/>
        <v>27.592903107240421</v>
      </c>
    </row>
    <row r="67" spans="15:28" s="214" customFormat="1" ht="12.75" x14ac:dyDescent="0.2">
      <c r="O67" s="212">
        <v>44</v>
      </c>
      <c r="P67" s="224">
        <f t="shared" si="13"/>
        <v>-1.4000000000000019</v>
      </c>
      <c r="R67" s="231">
        <f t="shared" si="7"/>
        <v>17.999999999999993</v>
      </c>
      <c r="T67" s="278">
        <f t="shared" si="8"/>
        <v>15.600000000000009</v>
      </c>
      <c r="U67" s="215"/>
      <c r="V67" s="283">
        <f t="shared" si="9"/>
        <v>-28.220000000000002</v>
      </c>
      <c r="W67" s="215"/>
      <c r="X67" s="288">
        <f t="shared" si="10"/>
        <v>4.4842000000000057</v>
      </c>
      <c r="Y67" s="215"/>
      <c r="Z67" s="293">
        <f t="shared" si="11"/>
        <v>-19.384427793327543</v>
      </c>
      <c r="AA67" s="215"/>
      <c r="AB67" s="298">
        <f t="shared" si="12"/>
        <v>27.3823690152621</v>
      </c>
    </row>
    <row r="68" spans="15:28" s="214" customFormat="1" ht="12.75" x14ac:dyDescent="0.2">
      <c r="O68" s="212">
        <v>45</v>
      </c>
      <c r="P68" s="220">
        <f t="shared" si="13"/>
        <v>-1.200000000000002</v>
      </c>
      <c r="R68" s="232">
        <f t="shared" si="7"/>
        <v>18.999999999999989</v>
      </c>
      <c r="T68" s="279">
        <f t="shared" si="8"/>
        <v>14.800000000000008</v>
      </c>
      <c r="U68" s="215"/>
      <c r="V68" s="284">
        <f t="shared" si="9"/>
        <v>-27.880000000000003</v>
      </c>
      <c r="W68" s="215"/>
      <c r="X68" s="289">
        <f t="shared" si="10"/>
        <v>3.8304000000000062</v>
      </c>
      <c r="Y68" s="215"/>
      <c r="Z68" s="294">
        <f t="shared" si="11"/>
        <v>-19.340246044613554</v>
      </c>
      <c r="AA68" s="215"/>
      <c r="AB68" s="299">
        <f t="shared" si="12"/>
        <v>27.176176143234741</v>
      </c>
    </row>
    <row r="69" spans="15:28" s="214" customFormat="1" ht="12.75" x14ac:dyDescent="0.2">
      <c r="O69" s="212">
        <v>46</v>
      </c>
      <c r="P69" s="224">
        <f t="shared" si="13"/>
        <v>-1.000000000000002</v>
      </c>
      <c r="R69" s="231">
        <f t="shared" si="7"/>
        <v>19.999999999999989</v>
      </c>
      <c r="T69" s="278">
        <f t="shared" si="8"/>
        <v>14.000000000000007</v>
      </c>
      <c r="U69" s="215"/>
      <c r="V69" s="283">
        <f t="shared" si="9"/>
        <v>-27.500000000000004</v>
      </c>
      <c r="W69" s="215"/>
      <c r="X69" s="288">
        <f t="shared" si="10"/>
        <v>3.1750000000000069</v>
      </c>
      <c r="Y69" s="215"/>
      <c r="Z69" s="293">
        <f t="shared" si="11"/>
        <v>-19.292893218813454</v>
      </c>
      <c r="AA69" s="215"/>
      <c r="AB69" s="298">
        <f t="shared" si="12"/>
        <v>26.974149070059546</v>
      </c>
    </row>
    <row r="70" spans="15:28" s="214" customFormat="1" ht="12.75" x14ac:dyDescent="0.2">
      <c r="O70" s="212">
        <v>47</v>
      </c>
      <c r="P70" s="220">
        <f t="shared" si="13"/>
        <v>-0.80000000000000204</v>
      </c>
      <c r="R70" s="232">
        <f t="shared" si="7"/>
        <v>20.999999999999989</v>
      </c>
      <c r="T70" s="279">
        <f t="shared" si="8"/>
        <v>13.200000000000008</v>
      </c>
      <c r="U70" s="215"/>
      <c r="V70" s="284">
        <f t="shared" si="9"/>
        <v>-27.080000000000005</v>
      </c>
      <c r="W70" s="215"/>
      <c r="X70" s="289">
        <f t="shared" si="10"/>
        <v>2.5216000000000065</v>
      </c>
      <c r="Y70" s="215"/>
      <c r="Z70" s="294">
        <f t="shared" si="11"/>
        <v>-19.242141716744801</v>
      </c>
      <c r="AA70" s="215"/>
      <c r="AB70" s="299">
        <f t="shared" si="12"/>
        <v>26.776122797097749</v>
      </c>
    </row>
    <row r="71" spans="15:28" s="214" customFormat="1" ht="12.75" x14ac:dyDescent="0.2">
      <c r="O71" s="212">
        <v>48</v>
      </c>
      <c r="P71" s="224">
        <f t="shared" si="13"/>
        <v>-0.60000000000000209</v>
      </c>
      <c r="R71" s="231">
        <f t="shared" si="7"/>
        <v>21.999999999999989</v>
      </c>
      <c r="T71" s="278">
        <f t="shared" si="8"/>
        <v>12.400000000000009</v>
      </c>
      <c r="U71" s="215"/>
      <c r="V71" s="283">
        <f t="shared" si="9"/>
        <v>-26.620000000000005</v>
      </c>
      <c r="W71" s="215"/>
      <c r="X71" s="288">
        <f t="shared" si="10"/>
        <v>1.8738000000000068</v>
      </c>
      <c r="Y71" s="215"/>
      <c r="Z71" s="293">
        <f t="shared" si="11"/>
        <v>-19.187747603643764</v>
      </c>
      <c r="AA71" s="215"/>
      <c r="AB71" s="298">
        <f t="shared" si="12"/>
        <v>26.581941938526729</v>
      </c>
    </row>
    <row r="72" spans="15:28" s="214" customFormat="1" ht="12.75" x14ac:dyDescent="0.2">
      <c r="O72" s="212">
        <v>49</v>
      </c>
      <c r="P72" s="220">
        <f t="shared" si="13"/>
        <v>-0.40000000000000208</v>
      </c>
      <c r="R72" s="232">
        <f t="shared" si="7"/>
        <v>22.999999999999989</v>
      </c>
      <c r="T72" s="279">
        <f t="shared" si="8"/>
        <v>11.600000000000009</v>
      </c>
      <c r="U72" s="215"/>
      <c r="V72" s="284">
        <f t="shared" si="9"/>
        <v>-26.120000000000005</v>
      </c>
      <c r="W72" s="215"/>
      <c r="X72" s="289">
        <f t="shared" si="10"/>
        <v>1.2352000000000065</v>
      </c>
      <c r="Y72" s="215"/>
      <c r="Z72" s="294">
        <f t="shared" si="11"/>
        <v>-19.129449436703876</v>
      </c>
      <c r="AA72" s="215"/>
      <c r="AB72" s="299">
        <f t="shared" si="12"/>
        <v>26.391459988819786</v>
      </c>
    </row>
    <row r="73" spans="15:28" s="214" customFormat="1" ht="12.75" x14ac:dyDescent="0.2">
      <c r="O73" s="212">
        <v>50</v>
      </c>
      <c r="P73" s="224">
        <f t="shared" si="13"/>
        <v>-0.20000000000000207</v>
      </c>
      <c r="R73" s="231">
        <f t="shared" si="7"/>
        <v>23.999999999999989</v>
      </c>
      <c r="T73" s="278">
        <f t="shared" si="8"/>
        <v>10.800000000000008</v>
      </c>
      <c r="U73" s="215"/>
      <c r="V73" s="283">
        <f t="shared" si="9"/>
        <v>-25.580000000000005</v>
      </c>
      <c r="W73" s="215"/>
      <c r="X73" s="288">
        <f t="shared" si="10"/>
        <v>0.60940000000000638</v>
      </c>
      <c r="Y73" s="215"/>
      <c r="Z73" s="293">
        <f t="shared" si="11"/>
        <v>-19.066967008463195</v>
      </c>
      <c r="AA73" s="215"/>
      <c r="AB73" s="298">
        <f t="shared" si="12"/>
        <v>26.204538658698265</v>
      </c>
    </row>
    <row r="74" spans="15:28" s="214" customFormat="1" ht="12.75" x14ac:dyDescent="0.2">
      <c r="O74" s="212">
        <v>51</v>
      </c>
      <c r="P74" s="220">
        <f t="shared" si="13"/>
        <v>-2.0539125955565396E-15</v>
      </c>
      <c r="R74" s="232">
        <f t="shared" si="7"/>
        <v>24.999999999999989</v>
      </c>
      <c r="T74" s="279">
        <f t="shared" si="8"/>
        <v>10.000000000000009</v>
      </c>
      <c r="U74" s="215"/>
      <c r="V74" s="284">
        <f t="shared" si="9"/>
        <v>-25.000000000000007</v>
      </c>
      <c r="W74" s="215"/>
      <c r="X74" s="289">
        <f t="shared" si="10"/>
        <v>6.1617377866696196E-15</v>
      </c>
      <c r="Y74" s="215"/>
      <c r="Z74" s="294">
        <f t="shared" si="11"/>
        <v>-19</v>
      </c>
      <c r="AA74" s="215"/>
      <c r="AB74" s="299">
        <f t="shared" si="12"/>
        <v>26.021047272016297</v>
      </c>
    </row>
    <row r="75" spans="15:28" s="214" customFormat="1" ht="12.75" x14ac:dyDescent="0.2">
      <c r="O75" s="212">
        <v>52</v>
      </c>
      <c r="P75" s="224">
        <f t="shared" si="13"/>
        <v>0.19999999999999796</v>
      </c>
      <c r="R75" s="231">
        <f t="shared" si="7"/>
        <v>25.999999999999989</v>
      </c>
      <c r="T75" s="278">
        <f t="shared" si="8"/>
        <v>9.2000000000000082</v>
      </c>
      <c r="U75" s="215"/>
      <c r="V75" s="283">
        <f t="shared" si="9"/>
        <v>-24.380000000000006</v>
      </c>
      <c r="W75" s="215"/>
      <c r="X75" s="288">
        <f t="shared" si="10"/>
        <v>-0.58939999999999415</v>
      </c>
      <c r="Y75" s="215"/>
      <c r="Z75" s="293">
        <f t="shared" si="11"/>
        <v>-18.928226537463708</v>
      </c>
      <c r="AA75" s="215"/>
      <c r="AB75" s="298">
        <f t="shared" si="12"/>
        <v>25.840862216989514</v>
      </c>
    </row>
    <row r="76" spans="15:28" s="214" customFormat="1" ht="12.75" x14ac:dyDescent="0.2">
      <c r="O76" s="212">
        <v>53</v>
      </c>
      <c r="P76" s="220">
        <f t="shared" si="13"/>
        <v>0.39999999999999797</v>
      </c>
      <c r="R76" s="232">
        <f t="shared" si="7"/>
        <v>26.999999999999989</v>
      </c>
      <c r="T76" s="279">
        <f t="shared" si="8"/>
        <v>8.4000000000000075</v>
      </c>
      <c r="U76" s="215"/>
      <c r="V76" s="284">
        <f t="shared" si="9"/>
        <v>-23.720000000000006</v>
      </c>
      <c r="W76" s="215"/>
      <c r="X76" s="289">
        <f t="shared" si="10"/>
        <v>-1.1551999999999945</v>
      </c>
      <c r="Y76" s="215"/>
      <c r="Z76" s="294">
        <f t="shared" si="11"/>
        <v>-18.851301645002966</v>
      </c>
      <c r="AA76" s="215"/>
      <c r="AB76" s="299">
        <f t="shared" si="12"/>
        <v>25.663866445995502</v>
      </c>
    </row>
    <row r="77" spans="15:28" s="214" customFormat="1" ht="12.75" x14ac:dyDescent="0.2">
      <c r="O77" s="212">
        <v>54</v>
      </c>
      <c r="P77" s="224">
        <f t="shared" si="13"/>
        <v>0.59999999999999798</v>
      </c>
      <c r="R77" s="231">
        <f t="shared" si="7"/>
        <v>27.999999999999989</v>
      </c>
      <c r="T77" s="278">
        <f t="shared" si="8"/>
        <v>7.6000000000000085</v>
      </c>
      <c r="U77" s="215"/>
      <c r="V77" s="283">
        <f t="shared" si="9"/>
        <v>-23.020000000000007</v>
      </c>
      <c r="W77" s="215"/>
      <c r="X77" s="288">
        <f t="shared" si="10"/>
        <v>-1.6937999999999949</v>
      </c>
      <c r="Y77" s="215"/>
      <c r="Z77" s="293">
        <f t="shared" si="11"/>
        <v>-18.768855586655086</v>
      </c>
      <c r="AA77" s="215"/>
      <c r="AB77" s="298">
        <f t="shared" si="12"/>
        <v>25.489949018876814</v>
      </c>
    </row>
    <row r="78" spans="15:28" s="214" customFormat="1" ht="12.75" x14ac:dyDescent="0.2">
      <c r="O78" s="212">
        <v>55</v>
      </c>
      <c r="P78" s="220">
        <f t="shared" si="13"/>
        <v>0.79999999999999805</v>
      </c>
      <c r="R78" s="232">
        <f t="shared" si="7"/>
        <v>28.999999999999989</v>
      </c>
      <c r="T78" s="279">
        <f t="shared" si="8"/>
        <v>6.8000000000000078</v>
      </c>
      <c r="U78" s="215"/>
      <c r="V78" s="284">
        <f t="shared" si="9"/>
        <v>-22.280000000000008</v>
      </c>
      <c r="W78" s="215"/>
      <c r="X78" s="289">
        <f t="shared" si="10"/>
        <v>-2.2015999999999951</v>
      </c>
      <c r="Y78" s="215"/>
      <c r="Z78" s="294">
        <f t="shared" si="11"/>
        <v>-18.680492089227108</v>
      </c>
      <c r="AA78" s="215"/>
      <c r="AB78" s="299">
        <f t="shared" si="12"/>
        <v>25.319004685283812</v>
      </c>
    </row>
    <row r="79" spans="15:28" s="214" customFormat="1" ht="12.75" x14ac:dyDescent="0.2">
      <c r="O79" s="212">
        <v>56</v>
      </c>
      <c r="P79" s="224">
        <f t="shared" si="13"/>
        <v>0.999999999999998</v>
      </c>
      <c r="R79" s="231">
        <f t="shared" si="7"/>
        <v>29.999999999999989</v>
      </c>
      <c r="T79" s="278">
        <f t="shared" si="8"/>
        <v>6.000000000000008</v>
      </c>
      <c r="U79" s="215"/>
      <c r="V79" s="283">
        <f t="shared" si="9"/>
        <v>-21.500000000000007</v>
      </c>
      <c r="W79" s="215"/>
      <c r="X79" s="288">
        <f t="shared" si="10"/>
        <v>-2.6749999999999954</v>
      </c>
      <c r="Y79" s="215"/>
      <c r="Z79" s="293">
        <f t="shared" si="11"/>
        <v>-18.585786437626908</v>
      </c>
      <c r="AA79" s="215"/>
      <c r="AB79" s="298">
        <f t="shared" si="12"/>
        <v>25.150933502119997</v>
      </c>
    </row>
    <row r="80" spans="15:28" s="214" customFormat="1" ht="12.75" x14ac:dyDescent="0.2">
      <c r="O80" s="212">
        <v>57</v>
      </c>
      <c r="P80" s="220">
        <f t="shared" si="13"/>
        <v>1.199999999999998</v>
      </c>
      <c r="R80" s="232">
        <f t="shared" si="7"/>
        <v>30.999999999999989</v>
      </c>
      <c r="T80" s="279">
        <f t="shared" si="8"/>
        <v>5.2000000000000082</v>
      </c>
      <c r="U80" s="215"/>
      <c r="V80" s="284">
        <f t="shared" si="9"/>
        <v>-20.680000000000007</v>
      </c>
      <c r="W80" s="215"/>
      <c r="X80" s="289">
        <f t="shared" si="10"/>
        <v>-3.1103999999999958</v>
      </c>
      <c r="Y80" s="215"/>
      <c r="Z80" s="294">
        <f t="shared" si="11"/>
        <v>-18.484283433489605</v>
      </c>
      <c r="AA80" s="215"/>
      <c r="AB80" s="299">
        <f t="shared" si="12"/>
        <v>24.985640482607891</v>
      </c>
    </row>
    <row r="81" spans="15:28" s="214" customFormat="1" ht="12.75" x14ac:dyDescent="0.2">
      <c r="O81" s="212">
        <v>58</v>
      </c>
      <c r="P81" s="224">
        <f t="shared" si="13"/>
        <v>1.3999999999999979</v>
      </c>
      <c r="R81" s="231">
        <f t="shared" si="7"/>
        <v>31.999999999999989</v>
      </c>
      <c r="T81" s="278">
        <f t="shared" si="8"/>
        <v>4.4000000000000083</v>
      </c>
      <c r="U81" s="215"/>
      <c r="V81" s="283">
        <f t="shared" si="9"/>
        <v>-19.820000000000007</v>
      </c>
      <c r="W81" s="215"/>
      <c r="X81" s="288">
        <f t="shared" si="10"/>
        <v>-3.5041999999999964</v>
      </c>
      <c r="Y81" s="215"/>
      <c r="Z81" s="293">
        <f t="shared" si="11"/>
        <v>-18.375495207287528</v>
      </c>
      <c r="AA81" s="215"/>
      <c r="AB81" s="298">
        <f t="shared" si="12"/>
        <v>24.823035273890088</v>
      </c>
    </row>
    <row r="82" spans="15:28" s="214" customFormat="1" ht="12.75" x14ac:dyDescent="0.2">
      <c r="O82" s="212">
        <v>59</v>
      </c>
      <c r="P82" s="220">
        <f t="shared" si="13"/>
        <v>1.5999999999999979</v>
      </c>
      <c r="R82" s="232">
        <f t="shared" si="7"/>
        <v>32.999999999999986</v>
      </c>
      <c r="T82" s="279">
        <f t="shared" si="8"/>
        <v>3.6000000000000085</v>
      </c>
      <c r="U82" s="215"/>
      <c r="V82" s="284">
        <f t="shared" si="9"/>
        <v>-18.920000000000009</v>
      </c>
      <c r="W82" s="215"/>
      <c r="X82" s="289">
        <f t="shared" si="10"/>
        <v>-3.8527999999999967</v>
      </c>
      <c r="Y82" s="215"/>
      <c r="Z82" s="294">
        <f t="shared" si="11"/>
        <v>-18.258898873407752</v>
      </c>
      <c r="AA82" s="215"/>
      <c r="AB82" s="299">
        <f t="shared" si="12"/>
        <v>24.663031860425679</v>
      </c>
    </row>
    <row r="83" spans="15:28" s="214" customFormat="1" ht="12.75" x14ac:dyDescent="0.2">
      <c r="O83" s="212">
        <v>60</v>
      </c>
      <c r="P83" s="224">
        <f t="shared" si="13"/>
        <v>1.7999999999999978</v>
      </c>
      <c r="R83" s="231">
        <f t="shared" si="7"/>
        <v>33.999999999999986</v>
      </c>
      <c r="T83" s="278">
        <f t="shared" si="8"/>
        <v>2.8000000000000087</v>
      </c>
      <c r="U83" s="215"/>
      <c r="V83" s="283">
        <f t="shared" si="9"/>
        <v>-17.980000000000011</v>
      </c>
      <c r="W83" s="215"/>
      <c r="X83" s="288">
        <f t="shared" si="10"/>
        <v>-4.152599999999997</v>
      </c>
      <c r="Y83" s="215"/>
      <c r="Z83" s="293">
        <f t="shared" si="11"/>
        <v>-18.133934016926386</v>
      </c>
      <c r="AA83" s="215"/>
      <c r="AB83" s="298">
        <f t="shared" si="12"/>
        <v>24.505548290744287</v>
      </c>
    </row>
    <row r="84" spans="15:28" s="214" customFormat="1" ht="12.75" x14ac:dyDescent="0.2">
      <c r="O84" s="212">
        <v>61</v>
      </c>
      <c r="P84" s="220">
        <f t="shared" si="13"/>
        <v>1.9999999999999978</v>
      </c>
      <c r="R84" s="232">
        <f t="shared" si="7"/>
        <v>34.999999999999986</v>
      </c>
      <c r="T84" s="279">
        <f t="shared" si="8"/>
        <v>2.0000000000000089</v>
      </c>
      <c r="U84" s="215"/>
      <c r="V84" s="284">
        <f t="shared" si="9"/>
        <v>-17.000000000000011</v>
      </c>
      <c r="W84" s="215"/>
      <c r="X84" s="289">
        <f t="shared" si="10"/>
        <v>-4.3999999999999968</v>
      </c>
      <c r="Y84" s="215"/>
      <c r="Z84" s="294">
        <f t="shared" si="11"/>
        <v>-18</v>
      </c>
      <c r="AA84" s="215"/>
      <c r="AB84" s="299">
        <f t="shared" si="12"/>
        <v>24.350506425384634</v>
      </c>
    </row>
    <row r="85" spans="15:28" s="214" customFormat="1" ht="12.75" x14ac:dyDescent="0.2">
      <c r="O85" s="212">
        <v>62</v>
      </c>
      <c r="P85" s="224">
        <f t="shared" si="13"/>
        <v>2.199999999999998</v>
      </c>
      <c r="R85" s="231">
        <f t="shared" si="7"/>
        <v>35.999999999999986</v>
      </c>
      <c r="T85" s="278">
        <f t="shared" si="8"/>
        <v>1.2000000000000082</v>
      </c>
      <c r="U85" s="215"/>
      <c r="V85" s="283">
        <f t="shared" si="9"/>
        <v>-15.980000000000011</v>
      </c>
      <c r="W85" s="215"/>
      <c r="X85" s="288">
        <f t="shared" si="10"/>
        <v>-4.5913999999999984</v>
      </c>
      <c r="Y85" s="215"/>
      <c r="Z85" s="293">
        <f t="shared" si="11"/>
        <v>-17.856453074927416</v>
      </c>
      <c r="AA85" s="215"/>
      <c r="AB85" s="298">
        <f t="shared" si="12"/>
        <v>24.197831704076748</v>
      </c>
    </row>
    <row r="86" spans="15:28" s="214" customFormat="1" ht="12.75" x14ac:dyDescent="0.2">
      <c r="O86" s="212">
        <v>63</v>
      </c>
      <c r="P86" s="220">
        <f t="shared" si="13"/>
        <v>2.3999999999999981</v>
      </c>
      <c r="R86" s="232">
        <f t="shared" si="7"/>
        <v>36.999999999999993</v>
      </c>
      <c r="T86" s="279">
        <f t="shared" si="8"/>
        <v>0.40000000000000746</v>
      </c>
      <c r="U86" s="215"/>
      <c r="V86" s="284">
        <f t="shared" si="9"/>
        <v>-14.920000000000011</v>
      </c>
      <c r="W86" s="215"/>
      <c r="X86" s="289">
        <f t="shared" si="10"/>
        <v>-4.7231999999999985</v>
      </c>
      <c r="Y86" s="215"/>
      <c r="Z86" s="294">
        <f t="shared" si="11"/>
        <v>-17.702603290005932</v>
      </c>
      <c r="AA86" s="215"/>
      <c r="AB86" s="299">
        <f t="shared" si="12"/>
        <v>24.047452930431344</v>
      </c>
    </row>
    <row r="87" spans="15:28" s="214" customFormat="1" ht="12.75" x14ac:dyDescent="0.2">
      <c r="O87" s="212">
        <v>64</v>
      </c>
      <c r="P87" s="224">
        <f t="shared" si="13"/>
        <v>2.5999999999999983</v>
      </c>
      <c r="R87" s="231">
        <f t="shared" si="7"/>
        <v>37.999999999999993</v>
      </c>
      <c r="T87" s="278">
        <f t="shared" si="8"/>
        <v>-0.39999999999999325</v>
      </c>
      <c r="U87" s="215"/>
      <c r="V87" s="283">
        <f t="shared" si="9"/>
        <v>-13.820000000000009</v>
      </c>
      <c r="W87" s="215"/>
      <c r="X87" s="288">
        <f t="shared" si="10"/>
        <v>-4.7918000000000003</v>
      </c>
      <c r="Y87" s="215"/>
      <c r="Z87" s="293">
        <f t="shared" si="11"/>
        <v>-17.537711173310168</v>
      </c>
      <c r="AA87" s="215"/>
      <c r="AB87" s="298">
        <f t="shared" si="12"/>
        <v>23.899302072579939</v>
      </c>
    </row>
    <row r="88" spans="15:28" s="214" customFormat="1" ht="12.75" x14ac:dyDescent="0.2">
      <c r="O88" s="212">
        <v>65</v>
      </c>
      <c r="P88" s="220">
        <f t="shared" si="13"/>
        <v>2.7999999999999985</v>
      </c>
      <c r="R88" s="232">
        <f t="shared" ref="R88:R124" si="14">$F$8*ABS($G$8*P88+$H$8)+$I$8</f>
        <v>38.999999999999993</v>
      </c>
      <c r="T88" s="279">
        <f t="shared" ref="T88:T124" si="15">$F$10*P88+$G$10</f>
        <v>-1.199999999999994</v>
      </c>
      <c r="U88" s="215"/>
      <c r="V88" s="284">
        <f t="shared" ref="V88:V124" si="16">$F$12*P88^2+$G$12*P88+$H$12</f>
        <v>-12.680000000000009</v>
      </c>
      <c r="W88" s="215"/>
      <c r="X88" s="289">
        <f t="shared" ref="X88:X124" si="17">$F$14*P88^3+$G$14*P88^2+$H$14*P88+$I$14</f>
        <v>-4.7935999999999996</v>
      </c>
      <c r="Y88" s="215"/>
      <c r="Z88" s="294">
        <f t="shared" ref="Z88:Z124" si="18">$F$16*$G$16^($H$16*P88+$I$16)+$J$16</f>
        <v>-17.360984178454213</v>
      </c>
      <c r="AA88" s="215"/>
      <c r="AB88" s="299">
        <f t="shared" ref="AB88:AB124" si="19">$F$18*LN($G$18*P88+$H$18)+$I$18</f>
        <v>23.753314078368412</v>
      </c>
    </row>
    <row r="89" spans="15:28" s="214" customFormat="1" ht="12.75" x14ac:dyDescent="0.2">
      <c r="O89" s="212">
        <v>66</v>
      </c>
      <c r="P89" s="224">
        <f t="shared" ref="P89:P124" si="20">P88+$H$21</f>
        <v>2.9999999999999987</v>
      </c>
      <c r="R89" s="231">
        <f t="shared" si="14"/>
        <v>39.999999999999993</v>
      </c>
      <c r="T89" s="278">
        <f t="shared" si="15"/>
        <v>-1.9999999999999947</v>
      </c>
      <c r="U89" s="215"/>
      <c r="V89" s="283">
        <f t="shared" si="16"/>
        <v>-11.500000000000007</v>
      </c>
      <c r="W89" s="215"/>
      <c r="X89" s="288">
        <f t="shared" si="17"/>
        <v>-4.7250000000000005</v>
      </c>
      <c r="Y89" s="215"/>
      <c r="Z89" s="293">
        <f t="shared" si="18"/>
        <v>-17.171572875253812</v>
      </c>
      <c r="AA89" s="215"/>
      <c r="AB89" s="298">
        <f t="shared" si="19"/>
        <v>23.609426703847415</v>
      </c>
    </row>
    <row r="90" spans="15:28" s="214" customFormat="1" ht="12.75" x14ac:dyDescent="0.2">
      <c r="O90" s="212">
        <v>67</v>
      </c>
      <c r="P90" s="220">
        <f t="shared" si="20"/>
        <v>3.1999999999999988</v>
      </c>
      <c r="R90" s="232">
        <f t="shared" si="14"/>
        <v>40.999999999999993</v>
      </c>
      <c r="T90" s="279">
        <f t="shared" si="15"/>
        <v>-2.7999999999999954</v>
      </c>
      <c r="U90" s="215"/>
      <c r="V90" s="284">
        <f t="shared" si="16"/>
        <v>-10.280000000000008</v>
      </c>
      <c r="W90" s="215"/>
      <c r="X90" s="289">
        <f t="shared" si="17"/>
        <v>-4.5824000000000007</v>
      </c>
      <c r="Y90" s="215"/>
      <c r="Z90" s="294">
        <f t="shared" si="18"/>
        <v>-16.968566866979206</v>
      </c>
      <c r="AA90" s="215"/>
      <c r="AB90" s="299">
        <f t="shared" si="19"/>
        <v>23.46758035392785</v>
      </c>
    </row>
    <row r="91" spans="15:28" s="214" customFormat="1" ht="12.75" x14ac:dyDescent="0.2">
      <c r="O91" s="212">
        <v>68</v>
      </c>
      <c r="P91" s="224">
        <f t="shared" si="20"/>
        <v>3.399999999999999</v>
      </c>
      <c r="R91" s="231">
        <f t="shared" si="14"/>
        <v>42</v>
      </c>
      <c r="T91" s="278">
        <f t="shared" si="15"/>
        <v>-3.5999999999999961</v>
      </c>
      <c r="U91" s="215"/>
      <c r="V91" s="283">
        <f t="shared" si="16"/>
        <v>-9.0200000000000067</v>
      </c>
      <c r="W91" s="215"/>
      <c r="X91" s="288">
        <f t="shared" si="17"/>
        <v>-4.3622000000000014</v>
      </c>
      <c r="Y91" s="215"/>
      <c r="Z91" s="293">
        <f t="shared" si="18"/>
        <v>-16.75099041457506</v>
      </c>
      <c r="AA91" s="215"/>
      <c r="AB91" s="298">
        <f t="shared" si="19"/>
        <v>23.327717934180452</v>
      </c>
    </row>
    <row r="92" spans="15:28" s="214" customFormat="1" ht="12.75" x14ac:dyDescent="0.2">
      <c r="O92" s="212">
        <v>69</v>
      </c>
      <c r="P92" s="220">
        <f t="shared" si="20"/>
        <v>3.5999999999999992</v>
      </c>
      <c r="R92" s="232">
        <f t="shared" si="14"/>
        <v>43</v>
      </c>
      <c r="T92" s="279">
        <f t="shared" si="15"/>
        <v>-4.3999999999999968</v>
      </c>
      <c r="U92" s="215"/>
      <c r="V92" s="284">
        <f t="shared" si="16"/>
        <v>-7.720000000000006</v>
      </c>
      <c r="W92" s="215"/>
      <c r="X92" s="289">
        <f t="shared" si="17"/>
        <v>-4.0608000000000004</v>
      </c>
      <c r="Y92" s="215"/>
      <c r="Z92" s="294">
        <f t="shared" si="18"/>
        <v>-16.517797746815504</v>
      </c>
      <c r="AA92" s="215"/>
      <c r="AB92" s="299">
        <f t="shared" si="19"/>
        <v>23.18978471285709</v>
      </c>
    </row>
    <row r="93" spans="15:28" s="214" customFormat="1" ht="12.75" x14ac:dyDescent="0.2">
      <c r="O93" s="212">
        <v>70</v>
      </c>
      <c r="P93" s="224">
        <f t="shared" si="20"/>
        <v>3.7999999999999994</v>
      </c>
      <c r="R93" s="231">
        <f t="shared" si="14"/>
        <v>44</v>
      </c>
      <c r="T93" s="278">
        <f t="shared" si="15"/>
        <v>-5.1999999999999975</v>
      </c>
      <c r="U93" s="215"/>
      <c r="V93" s="283">
        <f t="shared" si="16"/>
        <v>-6.3800000000000026</v>
      </c>
      <c r="W93" s="215"/>
      <c r="X93" s="288">
        <f t="shared" si="17"/>
        <v>-3.6746000000000016</v>
      </c>
      <c r="Y93" s="215"/>
      <c r="Z93" s="293">
        <f t="shared" si="18"/>
        <v>-16.267868033852771</v>
      </c>
      <c r="AA93" s="215"/>
      <c r="AB93" s="298">
        <f t="shared" si="19"/>
        <v>23.053728192299307</v>
      </c>
    </row>
    <row r="94" spans="15:28" s="214" customFormat="1" ht="12.75" x14ac:dyDescent="0.2">
      <c r="O94" s="212">
        <v>71</v>
      </c>
      <c r="P94" s="220">
        <f t="shared" si="20"/>
        <v>3.9999999999999996</v>
      </c>
      <c r="R94" s="232">
        <f t="shared" si="14"/>
        <v>45</v>
      </c>
      <c r="T94" s="279">
        <f t="shared" si="15"/>
        <v>-5.9999999999999982</v>
      </c>
      <c r="U94" s="215"/>
      <c r="V94" s="284">
        <f t="shared" si="16"/>
        <v>-5.0000000000000036</v>
      </c>
      <c r="W94" s="215"/>
      <c r="X94" s="289">
        <f t="shared" si="17"/>
        <v>-3.2000000000000011</v>
      </c>
      <c r="Y94" s="215"/>
      <c r="Z94" s="294">
        <f t="shared" si="18"/>
        <v>-16</v>
      </c>
      <c r="AA94" s="215"/>
      <c r="AB94" s="299">
        <f t="shared" si="19"/>
        <v>22.919497988977898</v>
      </c>
    </row>
    <row r="95" spans="15:28" s="214" customFormat="1" ht="12.75" x14ac:dyDescent="0.2">
      <c r="O95" s="212">
        <v>72</v>
      </c>
      <c r="P95" s="224">
        <f t="shared" si="20"/>
        <v>4.1999999999999993</v>
      </c>
      <c r="R95" s="231">
        <f t="shared" si="14"/>
        <v>46</v>
      </c>
      <c r="T95" s="278">
        <f t="shared" si="15"/>
        <v>-6.7999999999999972</v>
      </c>
      <c r="U95" s="215"/>
      <c r="V95" s="283">
        <f t="shared" si="16"/>
        <v>-3.5800000000000054</v>
      </c>
      <c r="W95" s="215"/>
      <c r="X95" s="288">
        <f t="shared" si="17"/>
        <v>-2.6334000000000017</v>
      </c>
      <c r="Y95" s="215"/>
      <c r="Z95" s="293">
        <f t="shared" si="18"/>
        <v>-15.712906149854827</v>
      </c>
      <c r="AA95" s="215"/>
      <c r="AB95" s="298">
        <f t="shared" si="19"/>
        <v>22.787045721477696</v>
      </c>
    </row>
    <row r="96" spans="15:28" s="214" customFormat="1" ht="12.75" x14ac:dyDescent="0.2">
      <c r="O96" s="212">
        <v>73</v>
      </c>
      <c r="P96" s="220">
        <f t="shared" si="20"/>
        <v>4.3999999999999995</v>
      </c>
      <c r="R96" s="232">
        <f t="shared" si="14"/>
        <v>47</v>
      </c>
      <c r="T96" s="279">
        <f t="shared" si="15"/>
        <v>-7.5999999999999979</v>
      </c>
      <c r="U96" s="215"/>
      <c r="V96" s="284">
        <f t="shared" si="16"/>
        <v>-2.1200000000000045</v>
      </c>
      <c r="W96" s="215"/>
      <c r="X96" s="289">
        <f t="shared" si="17"/>
        <v>-1.9712000000000032</v>
      </c>
      <c r="Y96" s="215"/>
      <c r="Z96" s="294">
        <f t="shared" si="18"/>
        <v>-15.40520658001186</v>
      </c>
      <c r="AA96" s="215"/>
      <c r="AB96" s="299">
        <f t="shared" si="19"/>
        <v>22.656324905804169</v>
      </c>
    </row>
    <row r="97" spans="15:28" s="214" customFormat="1" ht="12.75" x14ac:dyDescent="0.2">
      <c r="O97" s="212">
        <v>74</v>
      </c>
      <c r="P97" s="224">
        <f t="shared" si="20"/>
        <v>4.5999999999999996</v>
      </c>
      <c r="R97" s="231">
        <f t="shared" si="14"/>
        <v>48</v>
      </c>
      <c r="T97" s="278">
        <f t="shared" si="15"/>
        <v>-8.3999999999999986</v>
      </c>
      <c r="U97" s="215"/>
      <c r="V97" s="283">
        <f t="shared" si="16"/>
        <v>-0.62000000000000455</v>
      </c>
      <c r="W97" s="215"/>
      <c r="X97" s="288">
        <f t="shared" si="17"/>
        <v>-1.2098000000000031</v>
      </c>
      <c r="Y97" s="215"/>
      <c r="Z97" s="293">
        <f t="shared" si="18"/>
        <v>-15.075422346620336</v>
      </c>
      <c r="AA97" s="215"/>
      <c r="AB97" s="298">
        <f t="shared" si="19"/>
        <v>22.527290857445088</v>
      </c>
    </row>
    <row r="98" spans="15:28" s="214" customFormat="1" ht="12.75" x14ac:dyDescent="0.2">
      <c r="O98" s="212">
        <v>75</v>
      </c>
      <c r="P98" s="220">
        <f t="shared" si="20"/>
        <v>4.8</v>
      </c>
      <c r="R98" s="232">
        <f t="shared" si="14"/>
        <v>49</v>
      </c>
      <c r="T98" s="279">
        <f t="shared" si="15"/>
        <v>-9.1999999999999993</v>
      </c>
      <c r="U98" s="215"/>
      <c r="V98" s="284">
        <f t="shared" si="16"/>
        <v>0.91999999999999815</v>
      </c>
      <c r="W98" s="215"/>
      <c r="X98" s="289">
        <f t="shared" si="17"/>
        <v>-0.34559999999999924</v>
      </c>
      <c r="Y98" s="215"/>
      <c r="Z98" s="294">
        <f t="shared" si="18"/>
        <v>-14.721968356908423</v>
      </c>
      <c r="AA98" s="215"/>
      <c r="AB98" s="299">
        <f t="shared" si="19"/>
        <v>22.39990059967079</v>
      </c>
    </row>
    <row r="99" spans="15:28" s="214" customFormat="1" ht="12.75" x14ac:dyDescent="0.2">
      <c r="O99" s="212">
        <v>76</v>
      </c>
      <c r="P99" s="224">
        <f t="shared" si="20"/>
        <v>5</v>
      </c>
      <c r="R99" s="231">
        <f t="shared" si="14"/>
        <v>50</v>
      </c>
      <c r="T99" s="278">
        <f t="shared" si="15"/>
        <v>-10</v>
      </c>
      <c r="U99" s="215"/>
      <c r="V99" s="283">
        <f t="shared" si="16"/>
        <v>2.5</v>
      </c>
      <c r="W99" s="215"/>
      <c r="X99" s="288">
        <f t="shared" si="17"/>
        <v>0.625</v>
      </c>
      <c r="Y99" s="215"/>
      <c r="Z99" s="293">
        <f t="shared" si="18"/>
        <v>-14.34314575050762</v>
      </c>
      <c r="AA99" s="215"/>
      <c r="AB99" s="298">
        <f t="shared" si="19"/>
        <v>22.274112777602188</v>
      </c>
    </row>
    <row r="100" spans="15:28" s="214" customFormat="1" ht="12.75" x14ac:dyDescent="0.2">
      <c r="O100" s="212">
        <v>77</v>
      </c>
      <c r="P100" s="220">
        <f t="shared" si="20"/>
        <v>5.2</v>
      </c>
      <c r="R100" s="232">
        <f t="shared" si="14"/>
        <v>49</v>
      </c>
      <c r="T100" s="279">
        <f t="shared" si="15"/>
        <v>-10.8</v>
      </c>
      <c r="U100" s="215"/>
      <c r="V100" s="284">
        <f t="shared" si="16"/>
        <v>4.1200000000000045</v>
      </c>
      <c r="W100" s="215"/>
      <c r="X100" s="289">
        <f t="shared" si="17"/>
        <v>1.7056000000000004</v>
      </c>
      <c r="Y100" s="215"/>
      <c r="Z100" s="294">
        <f t="shared" si="18"/>
        <v>-13.937133733958408</v>
      </c>
      <c r="AA100" s="215"/>
      <c r="AB100" s="299">
        <f t="shared" si="19"/>
        <v>22.149887577616617</v>
      </c>
    </row>
    <row r="101" spans="15:28" s="214" customFormat="1" ht="12.75" x14ac:dyDescent="0.2">
      <c r="O101" s="212">
        <v>78</v>
      </c>
      <c r="P101" s="224">
        <f t="shared" si="20"/>
        <v>5.4</v>
      </c>
      <c r="R101" s="231">
        <f t="shared" si="14"/>
        <v>48</v>
      </c>
      <c r="T101" s="278">
        <f t="shared" si="15"/>
        <v>-11.600000000000001</v>
      </c>
      <c r="U101" s="215"/>
      <c r="V101" s="283">
        <f t="shared" si="16"/>
        <v>5.7800000000000047</v>
      </c>
      <c r="W101" s="215"/>
      <c r="X101" s="288">
        <f t="shared" si="17"/>
        <v>2.899799999999999</v>
      </c>
      <c r="Y101" s="215"/>
      <c r="Z101" s="293">
        <f t="shared" si="18"/>
        <v>-13.501980829150115</v>
      </c>
      <c r="AA101" s="215"/>
      <c r="AB101" s="298">
        <f t="shared" si="19"/>
        <v>22.027186651698472</v>
      </c>
    </row>
    <row r="102" spans="15:28" s="214" customFormat="1" ht="12.75" x14ac:dyDescent="0.2">
      <c r="O102" s="212">
        <v>79</v>
      </c>
      <c r="P102" s="220">
        <f t="shared" si="20"/>
        <v>5.6000000000000005</v>
      </c>
      <c r="R102" s="232">
        <f t="shared" si="14"/>
        <v>47</v>
      </c>
      <c r="T102" s="279">
        <f t="shared" si="15"/>
        <v>-12.400000000000002</v>
      </c>
      <c r="U102" s="215"/>
      <c r="V102" s="284">
        <f t="shared" si="16"/>
        <v>7.480000000000004</v>
      </c>
      <c r="W102" s="215"/>
      <c r="X102" s="289">
        <f t="shared" si="17"/>
        <v>4.2112000000000016</v>
      </c>
      <c r="Y102" s="215"/>
      <c r="Z102" s="294">
        <f t="shared" si="18"/>
        <v>-13.035595493631007</v>
      </c>
      <c r="AA102" s="215"/>
      <c r="AB102" s="299">
        <f t="shared" si="19"/>
        <v>21.905973046375024</v>
      </c>
    </row>
    <row r="103" spans="15:28" s="214" customFormat="1" ht="12.75" x14ac:dyDescent="0.2">
      <c r="O103" s="212">
        <v>80</v>
      </c>
      <c r="P103" s="224">
        <f t="shared" si="20"/>
        <v>5.8000000000000007</v>
      </c>
      <c r="R103" s="231">
        <f t="shared" si="14"/>
        <v>46</v>
      </c>
      <c r="T103" s="278">
        <f t="shared" si="15"/>
        <v>-13.200000000000003</v>
      </c>
      <c r="U103" s="215"/>
      <c r="V103" s="283">
        <f t="shared" si="16"/>
        <v>9.220000000000006</v>
      </c>
      <c r="W103" s="215"/>
      <c r="X103" s="288">
        <f t="shared" si="17"/>
        <v>5.6434000000000033</v>
      </c>
      <c r="Y103" s="215"/>
      <c r="Z103" s="293">
        <f t="shared" si="18"/>
        <v>-12.535736067705539</v>
      </c>
      <c r="AA103" s="215"/>
      <c r="AB103" s="298">
        <f t="shared" si="19"/>
        <v>21.786211135907866</v>
      </c>
    </row>
    <row r="104" spans="15:28" s="214" customFormat="1" ht="12.75" x14ac:dyDescent="0.2">
      <c r="O104" s="212">
        <v>81</v>
      </c>
      <c r="P104" s="220">
        <f t="shared" si="20"/>
        <v>6.0000000000000009</v>
      </c>
      <c r="R104" s="232">
        <f t="shared" si="14"/>
        <v>45</v>
      </c>
      <c r="T104" s="279">
        <f t="shared" si="15"/>
        <v>-14.000000000000004</v>
      </c>
      <c r="U104" s="215"/>
      <c r="V104" s="284">
        <f t="shared" si="16"/>
        <v>11.000000000000014</v>
      </c>
      <c r="W104" s="215"/>
      <c r="X104" s="289">
        <f t="shared" si="17"/>
        <v>7.2000000000000064</v>
      </c>
      <c r="Y104" s="215"/>
      <c r="Z104" s="294">
        <f t="shared" si="18"/>
        <v>-11.999999999999998</v>
      </c>
      <c r="AA104" s="215"/>
      <c r="AB104" s="299">
        <f t="shared" si="19"/>
        <v>21.66786655943784</v>
      </c>
    </row>
    <row r="105" spans="15:28" s="214" customFormat="1" ht="12.75" x14ac:dyDescent="0.2">
      <c r="O105" s="212">
        <v>82</v>
      </c>
      <c r="P105" s="224">
        <f t="shared" si="20"/>
        <v>6.2000000000000011</v>
      </c>
      <c r="R105" s="231">
        <f t="shared" si="14"/>
        <v>43.999999999999993</v>
      </c>
      <c r="T105" s="278">
        <f t="shared" si="15"/>
        <v>-14.800000000000004</v>
      </c>
      <c r="U105" s="215"/>
      <c r="V105" s="283">
        <f t="shared" si="16"/>
        <v>12.820000000000007</v>
      </c>
      <c r="W105" s="215"/>
      <c r="X105" s="288">
        <f t="shared" si="17"/>
        <v>8.8846000000000096</v>
      </c>
      <c r="Y105" s="215"/>
      <c r="Z105" s="293">
        <f t="shared" si="18"/>
        <v>-11.425812299709653</v>
      </c>
      <c r="AA105" s="215"/>
      <c r="AB105" s="298">
        <f t="shared" si="19"/>
        <v>21.550906161805923</v>
      </c>
    </row>
    <row r="106" spans="15:28" s="214" customFormat="1" ht="12.75" x14ac:dyDescent="0.2">
      <c r="O106" s="212">
        <v>83</v>
      </c>
      <c r="P106" s="220">
        <f t="shared" si="20"/>
        <v>6.4000000000000012</v>
      </c>
      <c r="R106" s="232">
        <f t="shared" si="14"/>
        <v>42.999999999999993</v>
      </c>
      <c r="T106" s="279">
        <f t="shared" si="15"/>
        <v>-15.600000000000005</v>
      </c>
      <c r="U106" s="215"/>
      <c r="V106" s="284">
        <f t="shared" si="16"/>
        <v>14.680000000000007</v>
      </c>
      <c r="W106" s="215"/>
      <c r="X106" s="289">
        <f t="shared" si="17"/>
        <v>10.700800000000008</v>
      </c>
      <c r="Y106" s="215"/>
      <c r="Z106" s="294">
        <f t="shared" si="18"/>
        <v>-10.810413160023717</v>
      </c>
      <c r="AA106" s="215"/>
      <c r="AB106" s="299">
        <f t="shared" si="19"/>
        <v>21.435297937795163</v>
      </c>
    </row>
    <row r="107" spans="15:28" s="214" customFormat="1" ht="12.75" x14ac:dyDescent="0.2">
      <c r="O107" s="212">
        <v>84</v>
      </c>
      <c r="P107" s="224">
        <f t="shared" si="20"/>
        <v>6.6000000000000014</v>
      </c>
      <c r="R107" s="231">
        <f t="shared" si="14"/>
        <v>41.999999999999993</v>
      </c>
      <c r="T107" s="278">
        <f t="shared" si="15"/>
        <v>-16.400000000000006</v>
      </c>
      <c r="U107" s="215"/>
      <c r="V107" s="283">
        <f t="shared" si="16"/>
        <v>16.580000000000013</v>
      </c>
      <c r="W107" s="215"/>
      <c r="X107" s="288">
        <f t="shared" si="17"/>
        <v>12.652200000000015</v>
      </c>
      <c r="Y107" s="215"/>
      <c r="Z107" s="293">
        <f t="shared" si="18"/>
        <v>-10.150844693240668</v>
      </c>
      <c r="AA107" s="215"/>
      <c r="AB107" s="298">
        <f t="shared" si="19"/>
        <v>21.321010979558935</v>
      </c>
    </row>
    <row r="108" spans="15:28" s="214" customFormat="1" ht="12.75" x14ac:dyDescent="0.2">
      <c r="O108" s="212">
        <v>85</v>
      </c>
      <c r="P108" s="220">
        <f t="shared" si="20"/>
        <v>6.8000000000000016</v>
      </c>
      <c r="R108" s="232">
        <f t="shared" si="14"/>
        <v>40.999999999999993</v>
      </c>
      <c r="T108" s="279">
        <f t="shared" si="15"/>
        <v>-17.200000000000006</v>
      </c>
      <c r="U108" s="215"/>
      <c r="V108" s="284">
        <f t="shared" si="16"/>
        <v>18.520000000000017</v>
      </c>
      <c r="W108" s="215"/>
      <c r="X108" s="289">
        <f t="shared" si="17"/>
        <v>14.742400000000018</v>
      </c>
      <c r="Y108" s="215"/>
      <c r="Z108" s="294">
        <f t="shared" si="18"/>
        <v>-9.4439367138168429</v>
      </c>
      <c r="AA108" s="215"/>
      <c r="AB108" s="299">
        <f t="shared" si="19"/>
        <v>21.208015427019603</v>
      </c>
    </row>
    <row r="109" spans="15:28" s="214" customFormat="1" ht="12.75" x14ac:dyDescent="0.2">
      <c r="O109" s="212">
        <v>86</v>
      </c>
      <c r="P109" s="224">
        <f t="shared" si="20"/>
        <v>7.0000000000000018</v>
      </c>
      <c r="R109" s="231">
        <f t="shared" si="14"/>
        <v>39.999999999999993</v>
      </c>
      <c r="T109" s="278">
        <f t="shared" si="15"/>
        <v>-18.000000000000007</v>
      </c>
      <c r="U109" s="215"/>
      <c r="V109" s="283">
        <f t="shared" si="16"/>
        <v>20.500000000000021</v>
      </c>
      <c r="W109" s="215"/>
      <c r="X109" s="288">
        <f t="shared" si="17"/>
        <v>16.975000000000016</v>
      </c>
      <c r="Y109" s="215"/>
      <c r="Z109" s="293">
        <f t="shared" si="18"/>
        <v>-8.6862915010152317</v>
      </c>
      <c r="AA109" s="215"/>
      <c r="AB109" s="298">
        <f t="shared" si="19"/>
        <v>21.096282421038353</v>
      </c>
    </row>
    <row r="110" spans="15:28" s="214" customFormat="1" ht="12.75" x14ac:dyDescent="0.2">
      <c r="O110" s="212">
        <v>87</v>
      </c>
      <c r="P110" s="220">
        <f t="shared" si="20"/>
        <v>7.200000000000002</v>
      </c>
      <c r="R110" s="232">
        <f t="shared" si="14"/>
        <v>38.999999999999993</v>
      </c>
      <c r="T110" s="279">
        <f t="shared" si="15"/>
        <v>-18.800000000000008</v>
      </c>
      <c r="U110" s="215"/>
      <c r="V110" s="284">
        <f t="shared" si="16"/>
        <v>22.520000000000017</v>
      </c>
      <c r="W110" s="215"/>
      <c r="X110" s="289">
        <f t="shared" si="17"/>
        <v>19.353600000000018</v>
      </c>
      <c r="Y110" s="215"/>
      <c r="Z110" s="294">
        <f t="shared" si="18"/>
        <v>-7.8742674679168054</v>
      </c>
      <c r="AA110" s="215"/>
      <c r="AB110" s="299">
        <f t="shared" si="19"/>
        <v>20.985784059172502</v>
      </c>
    </row>
    <row r="111" spans="15:28" s="214" customFormat="1" ht="12.75" x14ac:dyDescent="0.2">
      <c r="O111" s="212">
        <v>88</v>
      </c>
      <c r="P111" s="224">
        <f t="shared" si="20"/>
        <v>7.4000000000000021</v>
      </c>
      <c r="R111" s="231">
        <f t="shared" si="14"/>
        <v>37.999999999999986</v>
      </c>
      <c r="T111" s="278">
        <f t="shared" si="15"/>
        <v>-19.600000000000009</v>
      </c>
      <c r="U111" s="215"/>
      <c r="V111" s="283">
        <f t="shared" si="16"/>
        <v>24.580000000000027</v>
      </c>
      <c r="W111" s="215"/>
      <c r="X111" s="288">
        <f t="shared" si="17"/>
        <v>21.88180000000003</v>
      </c>
      <c r="Y111" s="215"/>
      <c r="Z111" s="293">
        <f t="shared" si="18"/>
        <v>-7.0039616583002218</v>
      </c>
      <c r="AA111" s="215"/>
      <c r="AB111" s="298">
        <f t="shared" si="19"/>
        <v>20.876493353850599</v>
      </c>
    </row>
    <row r="112" spans="15:28" s="214" customFormat="1" ht="12.75" x14ac:dyDescent="0.2">
      <c r="O112" s="212">
        <v>89</v>
      </c>
      <c r="P112" s="220">
        <f t="shared" si="20"/>
        <v>7.6000000000000023</v>
      </c>
      <c r="R112" s="232">
        <f t="shared" si="14"/>
        <v>36.999999999999986</v>
      </c>
      <c r="T112" s="279">
        <f t="shared" si="15"/>
        <v>-20.400000000000009</v>
      </c>
      <c r="U112" s="215"/>
      <c r="V112" s="284">
        <f t="shared" si="16"/>
        <v>26.680000000000021</v>
      </c>
      <c r="W112" s="215"/>
      <c r="X112" s="289">
        <f t="shared" si="17"/>
        <v>24.563200000000027</v>
      </c>
      <c r="Y112" s="215"/>
      <c r="Z112" s="294">
        <f t="shared" si="18"/>
        <v>-6.0711909872620033</v>
      </c>
      <c r="AA112" s="215"/>
      <c r="AB112" s="299">
        <f t="shared" si="19"/>
        <v>20.768384192808441</v>
      </c>
    </row>
    <row r="113" spans="15:28" s="214" customFormat="1" ht="12.75" x14ac:dyDescent="0.2">
      <c r="O113" s="212">
        <v>90</v>
      </c>
      <c r="P113" s="224">
        <f t="shared" si="20"/>
        <v>7.8000000000000025</v>
      </c>
      <c r="R113" s="231">
        <f t="shared" si="14"/>
        <v>35.999999999999986</v>
      </c>
      <c r="T113" s="278">
        <f t="shared" si="15"/>
        <v>-21.20000000000001</v>
      </c>
      <c r="U113" s="215"/>
      <c r="V113" s="283">
        <f t="shared" si="16"/>
        <v>28.820000000000022</v>
      </c>
      <c r="W113" s="215"/>
      <c r="X113" s="288">
        <f t="shared" si="17"/>
        <v>27.401400000000038</v>
      </c>
      <c r="Y113" s="215"/>
      <c r="Z113" s="293">
        <f t="shared" si="18"/>
        <v>-5.071472135411069</v>
      </c>
      <c r="AA113" s="215"/>
      <c r="AB113" s="298">
        <f t="shared" si="19"/>
        <v>20.661431301640963</v>
      </c>
    </row>
    <row r="114" spans="15:28" s="214" customFormat="1" ht="12.75" x14ac:dyDescent="0.2">
      <c r="O114" s="212">
        <v>91</v>
      </c>
      <c r="P114" s="220">
        <f t="shared" si="20"/>
        <v>8.0000000000000018</v>
      </c>
      <c r="R114" s="232">
        <f t="shared" si="14"/>
        <v>34.999999999999993</v>
      </c>
      <c r="T114" s="279">
        <f t="shared" si="15"/>
        <v>-22.000000000000007</v>
      </c>
      <c r="U114" s="215"/>
      <c r="V114" s="284">
        <f t="shared" si="16"/>
        <v>31.000000000000021</v>
      </c>
      <c r="W114" s="215"/>
      <c r="X114" s="289">
        <f t="shared" si="17"/>
        <v>30.400000000000027</v>
      </c>
      <c r="Y114" s="215"/>
      <c r="Z114" s="294">
        <f t="shared" si="18"/>
        <v>-3.9999999999999929</v>
      </c>
      <c r="AA114" s="215"/>
      <c r="AB114" s="299">
        <f t="shared" si="19"/>
        <v>20.555610208335597</v>
      </c>
    </row>
    <row r="115" spans="15:28" s="214" customFormat="1" ht="12.75" x14ac:dyDescent="0.2">
      <c r="O115" s="212">
        <v>92</v>
      </c>
      <c r="P115" s="224">
        <f t="shared" si="20"/>
        <v>8.2000000000000011</v>
      </c>
      <c r="R115" s="231">
        <f t="shared" si="14"/>
        <v>33.999999999999993</v>
      </c>
      <c r="T115" s="278">
        <f t="shared" si="15"/>
        <v>-22.800000000000004</v>
      </c>
      <c r="U115" s="215"/>
      <c r="V115" s="283">
        <f t="shared" si="16"/>
        <v>33.220000000000013</v>
      </c>
      <c r="W115" s="215"/>
      <c r="X115" s="288">
        <f t="shared" si="17"/>
        <v>33.562600000000025</v>
      </c>
      <c r="Y115" s="215"/>
      <c r="Z115" s="293">
        <f t="shared" si="18"/>
        <v>-2.8516245994193028</v>
      </c>
      <c r="AA115" s="215"/>
      <c r="AB115" s="298">
        <f t="shared" si="19"/>
        <v>20.450897209662639</v>
      </c>
    </row>
    <row r="116" spans="15:28" s="214" customFormat="1" ht="12.75" x14ac:dyDescent="0.2">
      <c r="O116" s="212">
        <v>93</v>
      </c>
      <c r="P116" s="220">
        <f t="shared" si="20"/>
        <v>8.4</v>
      </c>
      <c r="R116" s="232">
        <f t="shared" si="14"/>
        <v>33</v>
      </c>
      <c r="T116" s="279">
        <f t="shared" si="15"/>
        <v>-23.6</v>
      </c>
      <c r="U116" s="215"/>
      <c r="V116" s="284">
        <f t="shared" si="16"/>
        <v>35.480000000000004</v>
      </c>
      <c r="W116" s="215"/>
      <c r="X116" s="289">
        <f t="shared" si="17"/>
        <v>36.892800000000001</v>
      </c>
      <c r="Y116" s="215"/>
      <c r="Z116" s="294">
        <f t="shared" si="18"/>
        <v>-1.620826320047442</v>
      </c>
      <c r="AA116" s="215"/>
      <c r="AB116" s="299">
        <f t="shared" si="19"/>
        <v>20.347269339307175</v>
      </c>
    </row>
    <row r="117" spans="15:28" s="214" customFormat="1" ht="12.75" x14ac:dyDescent="0.2">
      <c r="O117" s="212">
        <v>94</v>
      </c>
      <c r="P117" s="224">
        <f t="shared" si="20"/>
        <v>8.6</v>
      </c>
      <c r="R117" s="231">
        <f t="shared" si="14"/>
        <v>32</v>
      </c>
      <c r="T117" s="278">
        <f t="shared" si="15"/>
        <v>-24.4</v>
      </c>
      <c r="U117" s="215"/>
      <c r="V117" s="283">
        <f t="shared" si="16"/>
        <v>37.779999999999994</v>
      </c>
      <c r="W117" s="215"/>
      <c r="X117" s="288">
        <f t="shared" si="17"/>
        <v>40.394199999999998</v>
      </c>
      <c r="Y117" s="215"/>
      <c r="Z117" s="293">
        <f t="shared" si="18"/>
        <v>-0.30168938648133903</v>
      </c>
      <c r="AA117" s="215"/>
      <c r="AB117" s="298">
        <f t="shared" si="19"/>
        <v>20.244704337635284</v>
      </c>
    </row>
    <row r="118" spans="15:28" s="214" customFormat="1" ht="12.75" x14ac:dyDescent="0.2">
      <c r="O118" s="212">
        <v>95</v>
      </c>
      <c r="P118" s="220">
        <f t="shared" si="20"/>
        <v>8.7999999999999989</v>
      </c>
      <c r="R118" s="232">
        <f t="shared" si="14"/>
        <v>31.000000000000007</v>
      </c>
      <c r="T118" s="279">
        <f t="shared" si="15"/>
        <v>-25.199999999999996</v>
      </c>
      <c r="U118" s="215"/>
      <c r="V118" s="284">
        <f t="shared" si="16"/>
        <v>40.11999999999999</v>
      </c>
      <c r="W118" s="215"/>
      <c r="X118" s="289">
        <f t="shared" si="17"/>
        <v>44.070399999999971</v>
      </c>
      <c r="Y118" s="215"/>
      <c r="Z118" s="294">
        <f t="shared" si="18"/>
        <v>1.1121265723662965</v>
      </c>
      <c r="AA118" s="215"/>
      <c r="AB118" s="299">
        <f t="shared" si="19"/>
        <v>20.143180622995107</v>
      </c>
    </row>
    <row r="119" spans="15:28" s="214" customFormat="1" ht="12.75" x14ac:dyDescent="0.2">
      <c r="O119" s="212">
        <v>96</v>
      </c>
      <c r="P119" s="224">
        <f t="shared" si="20"/>
        <v>8.9999999999999982</v>
      </c>
      <c r="R119" s="231">
        <f t="shared" si="14"/>
        <v>30.000000000000007</v>
      </c>
      <c r="T119" s="278">
        <f t="shared" si="15"/>
        <v>-25.999999999999993</v>
      </c>
      <c r="U119" s="215"/>
      <c r="V119" s="283">
        <f t="shared" si="16"/>
        <v>42.499999999999972</v>
      </c>
      <c r="W119" s="215"/>
      <c r="X119" s="288">
        <f t="shared" si="17"/>
        <v>47.924999999999962</v>
      </c>
      <c r="Y119" s="215"/>
      <c r="Z119" s="293">
        <f t="shared" si="18"/>
        <v>2.627416997969501</v>
      </c>
      <c r="AA119" s="215"/>
      <c r="AB119" s="298">
        <f t="shared" si="19"/>
        <v>20.042677264460092</v>
      </c>
    </row>
    <row r="120" spans="15:28" s="214" customFormat="1" ht="12.75" x14ac:dyDescent="0.2">
      <c r="O120" s="212">
        <v>97</v>
      </c>
      <c r="P120" s="220">
        <f t="shared" si="20"/>
        <v>9.1999999999999975</v>
      </c>
      <c r="R120" s="232">
        <f t="shared" si="14"/>
        <v>29.000000000000014</v>
      </c>
      <c r="T120" s="279">
        <f t="shared" si="15"/>
        <v>-26.79999999999999</v>
      </c>
      <c r="U120" s="215"/>
      <c r="V120" s="284">
        <f t="shared" si="16"/>
        <v>44.919999999999973</v>
      </c>
      <c r="W120" s="215"/>
      <c r="X120" s="289">
        <f t="shared" si="17"/>
        <v>51.961599999999947</v>
      </c>
      <c r="Y120" s="215"/>
      <c r="Z120" s="294">
        <f t="shared" si="18"/>
        <v>4.2514650641663465</v>
      </c>
      <c r="AA120" s="215"/>
      <c r="AB120" s="299">
        <f t="shared" si="19"/>
        <v>19.943173955928412</v>
      </c>
    </row>
    <row r="121" spans="15:28" s="214" customFormat="1" ht="12.75" x14ac:dyDescent="0.2">
      <c r="O121" s="212">
        <v>98</v>
      </c>
      <c r="P121" s="224">
        <f t="shared" si="20"/>
        <v>9.3999999999999968</v>
      </c>
      <c r="R121" s="231">
        <f t="shared" si="14"/>
        <v>28.000000000000014</v>
      </c>
      <c r="T121" s="278">
        <f t="shared" si="15"/>
        <v>-27.599999999999987</v>
      </c>
      <c r="U121" s="215"/>
      <c r="V121" s="283">
        <f t="shared" si="16"/>
        <v>47.379999999999967</v>
      </c>
      <c r="W121" s="215"/>
      <c r="X121" s="288">
        <f t="shared" si="17"/>
        <v>56.183799999999934</v>
      </c>
      <c r="Y121" s="215"/>
      <c r="Z121" s="293">
        <f t="shared" si="18"/>
        <v>5.9920766833994996</v>
      </c>
      <c r="AA121" s="215"/>
      <c r="AB121" s="298">
        <f t="shared" si="19"/>
        <v>19.844650991498295</v>
      </c>
    </row>
    <row r="122" spans="15:28" s="214" customFormat="1" ht="12.75" x14ac:dyDescent="0.2">
      <c r="O122" s="212">
        <v>99</v>
      </c>
      <c r="P122" s="220">
        <f t="shared" si="20"/>
        <v>9.5999999999999961</v>
      </c>
      <c r="R122" s="232">
        <f t="shared" si="14"/>
        <v>27.000000000000021</v>
      </c>
      <c r="T122" s="279">
        <f t="shared" si="15"/>
        <v>-28.399999999999984</v>
      </c>
      <c r="U122" s="215"/>
      <c r="V122" s="284">
        <f t="shared" si="16"/>
        <v>49.879999999999953</v>
      </c>
      <c r="W122" s="215"/>
      <c r="X122" s="289">
        <f t="shared" si="17"/>
        <v>60.595199999999913</v>
      </c>
      <c r="Y122" s="215"/>
      <c r="Z122" s="294">
        <f t="shared" si="18"/>
        <v>7.8576180254759365</v>
      </c>
      <c r="AA122" s="215"/>
      <c r="AB122" s="299">
        <f t="shared" si="19"/>
        <v>19.747089242044652</v>
      </c>
    </row>
    <row r="123" spans="15:28" s="214" customFormat="1" ht="12.75" x14ac:dyDescent="0.2">
      <c r="O123" s="212">
        <v>100</v>
      </c>
      <c r="P123" s="224">
        <f t="shared" si="20"/>
        <v>9.7999999999999954</v>
      </c>
      <c r="R123" s="231">
        <f t="shared" si="14"/>
        <v>26.000000000000021</v>
      </c>
      <c r="T123" s="278">
        <f t="shared" si="15"/>
        <v>-29.199999999999982</v>
      </c>
      <c r="U123" s="215"/>
      <c r="V123" s="283">
        <f t="shared" si="16"/>
        <v>52.419999999999931</v>
      </c>
      <c r="W123" s="215"/>
      <c r="X123" s="288">
        <f t="shared" si="17"/>
        <v>65.199399999999883</v>
      </c>
      <c r="Y123" s="215"/>
      <c r="Z123" s="293">
        <f t="shared" si="18"/>
        <v>9.8570557291777838</v>
      </c>
      <c r="AA123" s="215"/>
      <c r="AB123" s="298">
        <f t="shared" si="19"/>
        <v>19.650470132927282</v>
      </c>
    </row>
    <row r="124" spans="15:28" s="214" customFormat="1" ht="13.5" thickBot="1" x14ac:dyDescent="0.25">
      <c r="O124" s="212">
        <v>101</v>
      </c>
      <c r="P124" s="221">
        <f t="shared" si="20"/>
        <v>9.9999999999999947</v>
      </c>
      <c r="R124" s="234">
        <f t="shared" si="14"/>
        <v>25.000000000000028</v>
      </c>
      <c r="T124" s="280">
        <f t="shared" si="15"/>
        <v>-29.999999999999979</v>
      </c>
      <c r="U124" s="215"/>
      <c r="V124" s="285">
        <f t="shared" si="16"/>
        <v>54.999999999999929</v>
      </c>
      <c r="W124" s="215"/>
      <c r="X124" s="290">
        <f t="shared" si="17"/>
        <v>69.999999999999858</v>
      </c>
      <c r="Y124" s="215"/>
      <c r="Z124" s="295">
        <f t="shared" si="18"/>
        <v>11.999999999999943</v>
      </c>
      <c r="AA124" s="215"/>
      <c r="AB124" s="300">
        <f t="shared" si="19"/>
        <v>19.554775622765774</v>
      </c>
    </row>
  </sheetData>
  <mergeCells count="8">
    <mergeCell ref="D20:E21"/>
    <mergeCell ref="B2:AB2"/>
    <mergeCell ref="F20:G20"/>
    <mergeCell ref="F21:G21"/>
    <mergeCell ref="H20:I20"/>
    <mergeCell ref="H21:I21"/>
    <mergeCell ref="J20:K20"/>
    <mergeCell ref="J21:K21"/>
  </mergeCells>
  <pageMargins left="0.7" right="0.7" top="0.75" bottom="0.75" header="0.3" footer="0.3"/>
  <pageSetup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U119"/>
  <sheetViews>
    <sheetView zoomScale="115" zoomScaleNormal="115" workbookViewId="0"/>
  </sheetViews>
  <sheetFormatPr baseColWidth="10" defaultColWidth="11.5703125" defaultRowHeight="10.15" customHeight="1" x14ac:dyDescent="0.2"/>
  <cols>
    <col min="1" max="1" width="1.140625" style="1" customWidth="1"/>
    <col min="2" max="2" width="0.5703125" style="1" customWidth="1"/>
    <col min="3" max="3" width="1.7109375" style="1" customWidth="1"/>
    <col min="4" max="4" width="0.5703125" style="1" customWidth="1"/>
    <col min="5" max="5" width="19.5703125" style="1" customWidth="1"/>
    <col min="6" max="6" width="33.28515625" style="4" customWidth="1"/>
    <col min="7" max="10" width="11.140625" style="5" customWidth="1"/>
    <col min="11" max="11" width="2.7109375" style="2" customWidth="1"/>
    <col min="12" max="12" width="3.28515625" style="2" hidden="1" customWidth="1"/>
    <col min="13" max="13" width="0.5703125" style="2" hidden="1" customWidth="1"/>
    <col min="14" max="14" width="11.140625" style="2" hidden="1" customWidth="1"/>
    <col min="15" max="15" width="0.7109375" style="2" hidden="1" customWidth="1"/>
    <col min="16" max="16" width="11.140625" style="2" hidden="1" customWidth="1"/>
    <col min="17" max="17" width="0.5703125" style="33" hidden="1" customWidth="1"/>
    <col min="18" max="18" width="11.140625" style="2" hidden="1" customWidth="1"/>
    <col min="19" max="19" width="0.5703125" style="33" hidden="1" customWidth="1"/>
    <col min="20" max="20" width="11.140625" style="2" hidden="1" customWidth="1"/>
    <col min="21" max="16384" width="11.5703125" style="1"/>
  </cols>
  <sheetData>
    <row r="1" spans="2:21" ht="6" customHeight="1" x14ac:dyDescent="0.2"/>
    <row r="2" spans="2:21" ht="18" customHeight="1" x14ac:dyDescent="0.2">
      <c r="B2" s="308" t="s">
        <v>30</v>
      </c>
      <c r="C2" s="308"/>
      <c r="D2" s="308"/>
      <c r="E2" s="308"/>
      <c r="F2" s="308"/>
      <c r="G2" s="308"/>
      <c r="H2" s="308"/>
      <c r="I2" s="308"/>
      <c r="J2" s="308"/>
      <c r="K2" s="70"/>
      <c r="L2" s="70"/>
      <c r="M2" s="70"/>
      <c r="N2" s="70"/>
      <c r="O2" s="70"/>
      <c r="P2" s="70"/>
      <c r="Q2" s="70"/>
      <c r="R2" s="70"/>
      <c r="S2" s="70"/>
      <c r="T2" s="70"/>
    </row>
    <row r="3" spans="2:21" ht="15" customHeight="1" thickBot="1" x14ac:dyDescent="0.25"/>
    <row r="4" spans="2:21" ht="10.15" customHeight="1" x14ac:dyDescent="0.2">
      <c r="C4" s="29"/>
      <c r="D4" s="27"/>
      <c r="E4" s="309" t="s">
        <v>22</v>
      </c>
      <c r="F4" s="309"/>
      <c r="G4" s="311" t="s">
        <v>23</v>
      </c>
      <c r="H4" s="312"/>
      <c r="I4" s="312"/>
      <c r="J4" s="312"/>
      <c r="K4" s="56"/>
      <c r="L4" s="54"/>
      <c r="M4" s="54"/>
      <c r="N4" s="57"/>
      <c r="O4" s="57"/>
      <c r="P4" s="54"/>
      <c r="Q4" s="54"/>
      <c r="R4" s="54"/>
      <c r="S4" s="54"/>
      <c r="T4" s="54"/>
    </row>
    <row r="5" spans="2:21" ht="10.15" customHeight="1" thickBot="1" x14ac:dyDescent="0.25">
      <c r="C5" s="30"/>
      <c r="D5" s="28"/>
      <c r="E5" s="310"/>
      <c r="F5" s="310"/>
      <c r="G5" s="17" t="s">
        <v>16</v>
      </c>
      <c r="H5" s="18" t="s">
        <v>17</v>
      </c>
      <c r="I5" s="18" t="s">
        <v>18</v>
      </c>
      <c r="J5" s="19" t="s">
        <v>19</v>
      </c>
      <c r="K5" s="56"/>
      <c r="L5" s="54"/>
      <c r="M5" s="54"/>
      <c r="N5" s="58"/>
      <c r="O5" s="58"/>
      <c r="P5" s="54"/>
      <c r="Q5" s="54"/>
      <c r="R5" s="54"/>
      <c r="S5" s="54"/>
      <c r="T5" s="54"/>
    </row>
    <row r="6" spans="2:21" ht="3" customHeight="1" thickBot="1" x14ac:dyDescent="0.25">
      <c r="E6" s="20"/>
      <c r="F6" s="20"/>
      <c r="G6" s="21"/>
      <c r="H6" s="21"/>
      <c r="I6" s="21"/>
      <c r="J6" s="21"/>
      <c r="K6" s="59"/>
      <c r="L6" s="54"/>
      <c r="M6" s="54"/>
      <c r="N6" s="58"/>
      <c r="O6" s="58"/>
      <c r="P6" s="54"/>
      <c r="Q6" s="54"/>
      <c r="R6" s="54"/>
      <c r="S6" s="54"/>
      <c r="T6" s="54"/>
    </row>
    <row r="7" spans="2:21" s="11" customFormat="1" ht="13.15" customHeight="1" thickBot="1" x14ac:dyDescent="0.3">
      <c r="C7" s="24"/>
      <c r="D7" s="335" t="s">
        <v>27</v>
      </c>
      <c r="E7" s="335"/>
      <c r="F7" s="193" t="s">
        <v>52</v>
      </c>
      <c r="G7" s="185">
        <v>2</v>
      </c>
      <c r="H7" s="186">
        <v>2</v>
      </c>
      <c r="I7" s="186">
        <v>0</v>
      </c>
      <c r="J7" s="186">
        <v>0</v>
      </c>
      <c r="K7" s="60"/>
      <c r="L7" s="61"/>
      <c r="M7" s="61"/>
      <c r="N7" s="58"/>
      <c r="O7" s="58"/>
      <c r="P7" s="62"/>
      <c r="Q7" s="62"/>
      <c r="R7" s="62"/>
      <c r="S7" s="62"/>
      <c r="T7" s="62"/>
    </row>
    <row r="8" spans="2:21" s="11" customFormat="1" ht="3" customHeight="1" thickBot="1" x14ac:dyDescent="0.3">
      <c r="C8" s="22"/>
      <c r="D8" s="197"/>
      <c r="E8" s="109"/>
      <c r="F8" s="194"/>
      <c r="G8" s="84"/>
      <c r="H8" s="84"/>
      <c r="I8" s="84"/>
      <c r="J8" s="84"/>
      <c r="K8" s="60"/>
      <c r="L8" s="61"/>
      <c r="M8" s="61"/>
      <c r="N8" s="58"/>
      <c r="O8" s="58"/>
      <c r="P8" s="62"/>
      <c r="Q8" s="62"/>
      <c r="R8" s="62"/>
      <c r="S8" s="62"/>
      <c r="T8" s="62"/>
    </row>
    <row r="9" spans="2:21" s="11" customFormat="1" ht="13.15" customHeight="1" thickBot="1" x14ac:dyDescent="0.25">
      <c r="C9" s="25"/>
      <c r="D9" s="336" t="s">
        <v>28</v>
      </c>
      <c r="E9" s="336"/>
      <c r="F9" s="195" t="s">
        <v>52</v>
      </c>
      <c r="G9" s="187">
        <v>2</v>
      </c>
      <c r="H9" s="188">
        <v>1</v>
      </c>
      <c r="I9" s="188">
        <v>0</v>
      </c>
      <c r="J9" s="188">
        <v>0</v>
      </c>
      <c r="K9" s="60"/>
      <c r="L9" s="61"/>
      <c r="M9" s="61"/>
      <c r="N9" s="61"/>
      <c r="O9" s="61"/>
      <c r="P9" s="63"/>
      <c r="Q9" s="63"/>
      <c r="R9" s="63"/>
      <c r="S9" s="63"/>
      <c r="T9" s="63"/>
      <c r="U9" s="22"/>
    </row>
    <row r="10" spans="2:21" s="11" customFormat="1" ht="3" customHeight="1" thickBot="1" x14ac:dyDescent="0.25">
      <c r="C10" s="22"/>
      <c r="D10" s="197"/>
      <c r="E10" s="109"/>
      <c r="F10" s="194"/>
      <c r="G10" s="84"/>
      <c r="H10" s="84"/>
      <c r="I10" s="84"/>
      <c r="J10" s="60"/>
      <c r="K10" s="60"/>
      <c r="L10" s="61"/>
      <c r="M10" s="61"/>
      <c r="N10" s="61"/>
      <c r="O10" s="61"/>
      <c r="P10" s="63"/>
      <c r="Q10" s="63"/>
      <c r="R10" s="63"/>
      <c r="S10" s="63"/>
      <c r="T10" s="63"/>
      <c r="U10" s="22"/>
    </row>
    <row r="11" spans="2:21" s="11" customFormat="1" ht="13.15" customHeight="1" thickBot="1" x14ac:dyDescent="0.3">
      <c r="C11" s="26"/>
      <c r="D11" s="337" t="s">
        <v>29</v>
      </c>
      <c r="E11" s="337"/>
      <c r="F11" s="196" t="s">
        <v>53</v>
      </c>
      <c r="G11" s="189">
        <v>1</v>
      </c>
      <c r="H11" s="190">
        <v>1</v>
      </c>
      <c r="I11" s="190">
        <v>0</v>
      </c>
      <c r="J11" s="190">
        <v>0</v>
      </c>
      <c r="K11" s="84"/>
      <c r="L11" s="61"/>
      <c r="M11" s="61"/>
      <c r="N11" s="61"/>
      <c r="O11" s="61"/>
      <c r="P11" s="85"/>
      <c r="Q11" s="85"/>
      <c r="R11" s="85"/>
      <c r="S11" s="85"/>
      <c r="T11" s="64"/>
      <c r="U11" s="22"/>
    </row>
    <row r="12" spans="2:21" s="11" customFormat="1" ht="3" customHeight="1" x14ac:dyDescent="0.25">
      <c r="C12" s="22"/>
      <c r="D12" s="12"/>
      <c r="E12" s="22"/>
      <c r="F12" s="23"/>
      <c r="G12" s="83"/>
      <c r="H12" s="83"/>
      <c r="I12" s="83"/>
      <c r="J12" s="83"/>
      <c r="K12" s="60"/>
      <c r="L12" s="61"/>
      <c r="M12" s="61"/>
      <c r="N12" s="61"/>
      <c r="O12" s="61"/>
      <c r="P12" s="85"/>
      <c r="Q12" s="85"/>
      <c r="R12" s="85"/>
      <c r="S12" s="85"/>
      <c r="T12" s="64"/>
      <c r="U12" s="22"/>
    </row>
    <row r="13" spans="2:21" ht="9" customHeight="1" thickBot="1" x14ac:dyDescent="0.25">
      <c r="K13" s="54"/>
      <c r="L13" s="54"/>
      <c r="M13" s="54"/>
      <c r="N13" s="54"/>
      <c r="O13" s="54"/>
      <c r="P13" s="54"/>
      <c r="Q13" s="54"/>
      <c r="R13" s="54"/>
      <c r="S13" s="54"/>
      <c r="T13" s="54"/>
    </row>
    <row r="14" spans="2:21" ht="11.25" customHeight="1" x14ac:dyDescent="0.2">
      <c r="B14" s="27"/>
      <c r="C14" s="27"/>
      <c r="D14" s="27"/>
      <c r="E14" s="309" t="s">
        <v>26</v>
      </c>
      <c r="F14" s="313"/>
      <c r="G14" s="71" t="s">
        <v>24</v>
      </c>
      <c r="H14" s="72" t="s">
        <v>25</v>
      </c>
      <c r="I14" s="72" t="s">
        <v>36</v>
      </c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</row>
    <row r="15" spans="2:21" ht="11.25" customHeight="1" thickBot="1" x14ac:dyDescent="0.25">
      <c r="B15" s="28"/>
      <c r="C15" s="28"/>
      <c r="D15" s="28"/>
      <c r="E15" s="314"/>
      <c r="F15" s="315"/>
      <c r="G15" s="191">
        <f>-2*PI()</f>
        <v>-6.2831853071795862</v>
      </c>
      <c r="H15" s="73">
        <f>(I15-G15)/100</f>
        <v>0.12566370614359174</v>
      </c>
      <c r="I15" s="192">
        <f>2*PI()</f>
        <v>6.2831853071795862</v>
      </c>
      <c r="J15" s="54"/>
      <c r="K15" s="55"/>
      <c r="L15" s="54"/>
      <c r="M15" s="54"/>
      <c r="N15" s="54"/>
      <c r="O15" s="54"/>
      <c r="P15" s="54"/>
      <c r="Q15" s="54"/>
      <c r="R15" s="54"/>
      <c r="S15" s="54"/>
      <c r="T15" s="54"/>
    </row>
    <row r="16" spans="2:21" ht="9" customHeight="1" x14ac:dyDescent="0.2">
      <c r="K16" s="54"/>
      <c r="L16" s="54"/>
      <c r="M16" s="54"/>
      <c r="N16" s="54"/>
      <c r="O16" s="54"/>
      <c r="P16" s="54"/>
      <c r="Q16" s="54"/>
      <c r="R16" s="54"/>
      <c r="S16" s="54"/>
      <c r="T16" s="54"/>
    </row>
    <row r="17" spans="6:20" ht="10.15" customHeight="1" x14ac:dyDescent="0.2">
      <c r="K17" s="54"/>
      <c r="L17" s="54"/>
      <c r="M17" s="54"/>
      <c r="N17" s="54"/>
      <c r="O17" s="54"/>
      <c r="P17" s="54"/>
      <c r="Q17" s="54"/>
      <c r="R17" s="54"/>
      <c r="S17" s="54"/>
      <c r="T17" s="54"/>
    </row>
    <row r="18" spans="6:20" s="7" customFormat="1" ht="10.15" customHeight="1" x14ac:dyDescent="0.2">
      <c r="G18" s="8"/>
      <c r="H18" s="8"/>
      <c r="I18" s="8"/>
      <c r="J18" s="8"/>
      <c r="K18" s="65"/>
      <c r="L18" s="66"/>
      <c r="M18" s="66"/>
      <c r="N18" s="67" t="s">
        <v>21</v>
      </c>
      <c r="O18" s="67"/>
      <c r="P18" s="67" t="s">
        <v>27</v>
      </c>
      <c r="Q18" s="67"/>
      <c r="R18" s="67" t="s">
        <v>28</v>
      </c>
      <c r="S18" s="67"/>
      <c r="T18" s="67" t="s">
        <v>29</v>
      </c>
    </row>
    <row r="19" spans="6:20" ht="10.15" customHeight="1" x14ac:dyDescent="0.2">
      <c r="F19" s="1"/>
      <c r="K19" s="54"/>
      <c r="L19" s="59">
        <v>1</v>
      </c>
      <c r="M19" s="59"/>
      <c r="N19" s="68">
        <f>G15</f>
        <v>-6.2831853071795862</v>
      </c>
      <c r="O19" s="68"/>
      <c r="P19" s="68">
        <f>$G$7*COS($H$7*N19+$I$7)+$J$7</f>
        <v>2</v>
      </c>
      <c r="Q19" s="68"/>
      <c r="R19" s="68">
        <f>$G$9*SIN($H$9*N19+$I$9)+$J$9</f>
        <v>4.90059381963448E-16</v>
      </c>
      <c r="S19" s="68"/>
      <c r="T19" s="74">
        <f>$G$11*TAN($H$11*N19+$I$11)+$J$11</f>
        <v>2.45029690981724E-16</v>
      </c>
    </row>
    <row r="20" spans="6:20" ht="10.15" customHeight="1" x14ac:dyDescent="0.2">
      <c r="K20" s="54"/>
      <c r="L20" s="59">
        <v>2</v>
      </c>
      <c r="M20" s="59"/>
      <c r="N20" s="68">
        <f>N19+$H$15</f>
        <v>-6.1575216010359943</v>
      </c>
      <c r="O20" s="68"/>
      <c r="P20" s="68">
        <f t="shared" ref="P20:P83" si="0">$G$7*COS($H$7*N20+$I$7)+$J$7</f>
        <v>1.9371663222572619</v>
      </c>
      <c r="Q20" s="68"/>
      <c r="R20" s="68">
        <f t="shared" ref="R20:R83" si="1">$G$9*SIN($H$9*N20+$I$9)+$J$9</f>
        <v>0.25066646712860929</v>
      </c>
      <c r="S20" s="68"/>
      <c r="T20" s="74">
        <f t="shared" ref="T20:T83" si="2">$G$11*TAN($H$11*N20+$I$11)+$J$11</f>
        <v>0.12632937844610859</v>
      </c>
    </row>
    <row r="21" spans="6:20" ht="10.15" customHeight="1" x14ac:dyDescent="0.2">
      <c r="K21" s="54"/>
      <c r="L21" s="59">
        <v>3</v>
      </c>
      <c r="M21" s="59"/>
      <c r="N21" s="68">
        <f t="shared" ref="N21:N84" si="3">N20+$H$15</f>
        <v>-6.0318578948924024</v>
      </c>
      <c r="O21" s="68"/>
      <c r="P21" s="68">
        <f t="shared" si="0"/>
        <v>1.7526133600877261</v>
      </c>
      <c r="Q21" s="68"/>
      <c r="R21" s="68">
        <f t="shared" si="1"/>
        <v>0.4973797743297107</v>
      </c>
      <c r="S21" s="68"/>
      <c r="T21" s="74">
        <f t="shared" si="2"/>
        <v>0.25675636036772742</v>
      </c>
    </row>
    <row r="22" spans="6:20" ht="10.15" customHeight="1" x14ac:dyDescent="0.2">
      <c r="F22" s="1"/>
      <c r="G22" s="1"/>
      <c r="H22" s="1"/>
      <c r="I22" s="1"/>
      <c r="J22" s="1"/>
      <c r="K22" s="69"/>
      <c r="L22" s="59">
        <v>4</v>
      </c>
      <c r="M22" s="59"/>
      <c r="N22" s="68">
        <f t="shared" si="3"/>
        <v>-5.9061941887488105</v>
      </c>
      <c r="O22" s="68"/>
      <c r="P22" s="68">
        <f t="shared" si="0"/>
        <v>1.4579372548428209</v>
      </c>
      <c r="Q22" s="68"/>
      <c r="R22" s="68">
        <f t="shared" si="1"/>
        <v>0.73624910536935739</v>
      </c>
      <c r="S22" s="68"/>
      <c r="T22" s="74">
        <f t="shared" si="2"/>
        <v>0.39592800879772216</v>
      </c>
    </row>
    <row r="23" spans="6:20" ht="10.15" customHeight="1" x14ac:dyDescent="0.2">
      <c r="F23" s="1"/>
      <c r="G23" s="1"/>
      <c r="H23" s="1"/>
      <c r="I23" s="1"/>
      <c r="J23" s="1"/>
      <c r="K23" s="69"/>
      <c r="L23" s="59">
        <v>5</v>
      </c>
      <c r="M23" s="59"/>
      <c r="N23" s="68">
        <f t="shared" si="3"/>
        <v>-5.7805304826052186</v>
      </c>
      <c r="O23" s="68"/>
      <c r="P23" s="68">
        <f t="shared" si="0"/>
        <v>1.07165358995799</v>
      </c>
      <c r="Q23" s="68"/>
      <c r="R23" s="68">
        <f t="shared" si="1"/>
        <v>0.9635073482034322</v>
      </c>
      <c r="S23" s="68"/>
      <c r="T23" s="74">
        <f t="shared" si="2"/>
        <v>0.54975465219277131</v>
      </c>
    </row>
    <row r="24" spans="6:20" ht="10.15" customHeight="1" x14ac:dyDescent="0.2">
      <c r="F24" s="1"/>
      <c r="G24" s="1"/>
      <c r="H24" s="1"/>
      <c r="I24" s="1"/>
      <c r="J24" s="1"/>
      <c r="K24" s="69"/>
      <c r="L24" s="59">
        <v>6</v>
      </c>
      <c r="M24" s="59"/>
      <c r="N24" s="68">
        <f t="shared" si="3"/>
        <v>-5.6548667764616267</v>
      </c>
      <c r="O24" s="68"/>
      <c r="P24" s="68">
        <f t="shared" si="0"/>
        <v>0.61803398874989068</v>
      </c>
      <c r="Q24" s="68"/>
      <c r="R24" s="68">
        <f t="shared" si="1"/>
        <v>1.1755705045849481</v>
      </c>
      <c r="S24" s="68"/>
      <c r="T24" s="74">
        <f t="shared" si="2"/>
        <v>0.72654252800536256</v>
      </c>
    </row>
    <row r="25" spans="6:20" ht="10.15" customHeight="1" x14ac:dyDescent="0.2">
      <c r="F25" s="1"/>
      <c r="G25" s="1"/>
      <c r="H25" s="1"/>
      <c r="I25" s="1"/>
      <c r="J25" s="1"/>
      <c r="K25" s="69"/>
      <c r="L25" s="59">
        <v>7</v>
      </c>
      <c r="M25" s="59"/>
      <c r="N25" s="68">
        <f t="shared" si="3"/>
        <v>-5.5292030703180348</v>
      </c>
      <c r="O25" s="68"/>
      <c r="P25" s="68">
        <f t="shared" si="0"/>
        <v>0.12558103905862164</v>
      </c>
      <c r="Q25" s="68"/>
      <c r="R25" s="68">
        <f t="shared" si="1"/>
        <v>1.3690942118573792</v>
      </c>
      <c r="S25" s="68"/>
      <c r="T25" s="74">
        <f t="shared" si="2"/>
        <v>0.93906250581749473</v>
      </c>
    </row>
    <row r="26" spans="6:20" ht="10.15" customHeight="1" x14ac:dyDescent="0.2">
      <c r="F26" s="1"/>
      <c r="G26" s="1"/>
      <c r="H26" s="1"/>
      <c r="I26" s="1"/>
      <c r="J26" s="1"/>
      <c r="K26" s="69"/>
      <c r="L26" s="59">
        <v>8</v>
      </c>
      <c r="M26" s="59"/>
      <c r="N26" s="68">
        <f t="shared" si="3"/>
        <v>-5.4035393641744429</v>
      </c>
      <c r="O26" s="68"/>
      <c r="P26" s="68">
        <f t="shared" si="0"/>
        <v>-0.37476262917145498</v>
      </c>
      <c r="Q26" s="68"/>
      <c r="R26" s="68">
        <f t="shared" si="1"/>
        <v>1.5410264855515803</v>
      </c>
      <c r="S26" s="68"/>
      <c r="T26" s="74">
        <f t="shared" si="2"/>
        <v>1.2087923504096127</v>
      </c>
    </row>
    <row r="27" spans="6:20" ht="10.15" customHeight="1" x14ac:dyDescent="0.2">
      <c r="F27" s="1"/>
      <c r="G27" s="1"/>
      <c r="H27" s="1"/>
      <c r="I27" s="1"/>
      <c r="J27" s="1"/>
      <c r="K27" s="69"/>
      <c r="L27" s="59">
        <v>9</v>
      </c>
      <c r="M27" s="59"/>
      <c r="N27" s="68">
        <f t="shared" si="3"/>
        <v>-5.277875658030851</v>
      </c>
      <c r="O27" s="68"/>
      <c r="P27" s="68">
        <f t="shared" si="0"/>
        <v>-0.8515585831301512</v>
      </c>
      <c r="Q27" s="68"/>
      <c r="R27" s="68">
        <f t="shared" si="1"/>
        <v>1.6886558510040319</v>
      </c>
      <c r="S27" s="68"/>
      <c r="T27" s="74">
        <f t="shared" si="2"/>
        <v>1.5757478599686567</v>
      </c>
    </row>
    <row r="28" spans="6:20" ht="10.15" customHeight="1" x14ac:dyDescent="0.2">
      <c r="F28" s="1"/>
      <c r="G28" s="1"/>
      <c r="H28" s="1"/>
      <c r="I28" s="1"/>
      <c r="J28" s="1"/>
      <c r="K28" s="69"/>
      <c r="L28" s="59">
        <v>10</v>
      </c>
      <c r="M28" s="59"/>
      <c r="N28" s="68">
        <f t="shared" si="3"/>
        <v>-5.1522119518872591</v>
      </c>
      <c r="O28" s="68"/>
      <c r="P28" s="68">
        <f t="shared" si="0"/>
        <v>-1.274847979497385</v>
      </c>
      <c r="Q28" s="68"/>
      <c r="R28" s="68">
        <f t="shared" si="1"/>
        <v>1.8096541049320405</v>
      </c>
      <c r="S28" s="68"/>
      <c r="T28" s="74">
        <f t="shared" si="2"/>
        <v>2.1251081731572126</v>
      </c>
    </row>
    <row r="29" spans="6:20" ht="10.15" customHeight="1" x14ac:dyDescent="0.2">
      <c r="F29" s="1"/>
      <c r="G29" s="1"/>
      <c r="H29" s="1"/>
      <c r="I29" s="1"/>
      <c r="J29" s="1"/>
      <c r="K29" s="69"/>
      <c r="L29" s="59">
        <v>11</v>
      </c>
      <c r="M29" s="59"/>
      <c r="N29" s="68">
        <f t="shared" si="3"/>
        <v>-5.0265482457436672</v>
      </c>
      <c r="O29" s="68"/>
      <c r="P29" s="68">
        <f t="shared" si="0"/>
        <v>-1.6180339887498996</v>
      </c>
      <c r="Q29" s="68"/>
      <c r="R29" s="68">
        <f t="shared" si="1"/>
        <v>1.9021130325903084</v>
      </c>
      <c r="S29" s="68"/>
      <c r="T29" s="74">
        <f t="shared" si="2"/>
        <v>3.077683537175274</v>
      </c>
    </row>
    <row r="30" spans="6:20" ht="10.15" customHeight="1" x14ac:dyDescent="0.2">
      <c r="F30" s="1"/>
      <c r="G30" s="1"/>
      <c r="H30" s="1"/>
      <c r="I30" s="1"/>
      <c r="J30" s="1"/>
      <c r="K30" s="69"/>
      <c r="L30" s="59">
        <v>12</v>
      </c>
      <c r="M30" s="59"/>
      <c r="N30" s="68">
        <f t="shared" si="3"/>
        <v>-4.9008845396000753</v>
      </c>
      <c r="O30" s="68"/>
      <c r="P30" s="68">
        <f t="shared" si="0"/>
        <v>-1.859552971776506</v>
      </c>
      <c r="Q30" s="68"/>
      <c r="R30" s="68">
        <f t="shared" si="1"/>
        <v>1.9645745014573781</v>
      </c>
      <c r="S30" s="68"/>
      <c r="T30" s="74">
        <f t="shared" si="2"/>
        <v>5.2421835811132382</v>
      </c>
    </row>
    <row r="31" spans="6:20" ht="10.15" customHeight="1" x14ac:dyDescent="0.2">
      <c r="F31" s="1"/>
      <c r="G31" s="1"/>
      <c r="H31" s="1"/>
      <c r="I31" s="1"/>
      <c r="J31" s="1"/>
      <c r="K31" s="69"/>
      <c r="L31" s="59">
        <v>13</v>
      </c>
      <c r="M31" s="59"/>
      <c r="N31" s="68">
        <f t="shared" si="3"/>
        <v>-4.7752208334564834</v>
      </c>
      <c r="O31" s="68"/>
      <c r="P31" s="68">
        <f t="shared" si="0"/>
        <v>-1.9842294026289569</v>
      </c>
      <c r="Q31" s="68"/>
      <c r="R31" s="68">
        <f t="shared" si="1"/>
        <v>1.9960534568565433</v>
      </c>
      <c r="S31" s="68"/>
      <c r="T31" s="74">
        <f t="shared" si="2"/>
        <v>15.894544843865891</v>
      </c>
    </row>
    <row r="32" spans="6:20" ht="10.15" customHeight="1" x14ac:dyDescent="0.2">
      <c r="F32" s="1"/>
      <c r="G32" s="1"/>
      <c r="H32" s="1"/>
      <c r="I32" s="1"/>
      <c r="J32" s="1"/>
      <c r="K32" s="69"/>
      <c r="L32" s="59">
        <v>14</v>
      </c>
      <c r="M32" s="59"/>
      <c r="N32" s="68">
        <f t="shared" si="3"/>
        <v>-4.6495571273128915</v>
      </c>
      <c r="O32" s="68"/>
      <c r="P32" s="68">
        <f t="shared" si="0"/>
        <v>-1.9842294026289544</v>
      </c>
      <c r="Q32" s="68"/>
      <c r="R32" s="68">
        <f t="shared" si="1"/>
        <v>1.9960534568565429</v>
      </c>
      <c r="S32" s="68"/>
      <c r="T32" s="74">
        <f t="shared" si="2"/>
        <v>-15.894544843864672</v>
      </c>
    </row>
    <row r="33" spans="6:20" ht="10.15" customHeight="1" x14ac:dyDescent="0.2">
      <c r="F33" s="1"/>
      <c r="G33" s="1"/>
      <c r="H33" s="1"/>
      <c r="I33" s="1"/>
      <c r="J33" s="1"/>
      <c r="K33" s="69"/>
      <c r="L33" s="59">
        <v>15</v>
      </c>
      <c r="M33" s="59"/>
      <c r="N33" s="68">
        <f t="shared" si="3"/>
        <v>-4.5238934211692996</v>
      </c>
      <c r="O33" s="68"/>
      <c r="P33" s="68">
        <f t="shared" si="0"/>
        <v>-1.8595529717764989</v>
      </c>
      <c r="Q33" s="68"/>
      <c r="R33" s="68">
        <f t="shared" si="1"/>
        <v>1.9645745014573763</v>
      </c>
      <c r="S33" s="68"/>
      <c r="T33" s="74">
        <f t="shared" si="2"/>
        <v>-5.2421835811131006</v>
      </c>
    </row>
    <row r="34" spans="6:20" ht="10.15" customHeight="1" x14ac:dyDescent="0.2">
      <c r="F34" s="1"/>
      <c r="G34" s="1"/>
      <c r="H34" s="1"/>
      <c r="I34" s="1"/>
      <c r="J34" s="1"/>
      <c r="K34" s="69"/>
      <c r="L34" s="59">
        <v>16</v>
      </c>
      <c r="M34" s="59"/>
      <c r="N34" s="68">
        <f t="shared" si="3"/>
        <v>-4.3982297150257077</v>
      </c>
      <c r="O34" s="68"/>
      <c r="P34" s="68">
        <f t="shared" si="0"/>
        <v>-1.6180339887498882</v>
      </c>
      <c r="Q34" s="68"/>
      <c r="R34" s="68">
        <f t="shared" si="1"/>
        <v>1.9021130325903053</v>
      </c>
      <c r="S34" s="68"/>
      <c r="T34" s="74">
        <f t="shared" si="2"/>
        <v>-3.0776835371752238</v>
      </c>
    </row>
    <row r="35" spans="6:20" ht="10.15" customHeight="1" x14ac:dyDescent="0.2">
      <c r="F35" s="1"/>
      <c r="G35" s="1"/>
      <c r="H35" s="1"/>
      <c r="I35" s="1"/>
      <c r="J35" s="1"/>
      <c r="K35" s="69"/>
      <c r="L35" s="59">
        <v>17</v>
      </c>
      <c r="M35" s="59"/>
      <c r="N35" s="68">
        <f t="shared" si="3"/>
        <v>-4.2725660088821158</v>
      </c>
      <c r="O35" s="68"/>
      <c r="P35" s="68">
        <f t="shared" si="0"/>
        <v>-1.2748479794973702</v>
      </c>
      <c r="Q35" s="68"/>
      <c r="R35" s="68">
        <f t="shared" si="1"/>
        <v>1.8096541049320365</v>
      </c>
      <c r="S35" s="68"/>
      <c r="T35" s="74">
        <f t="shared" si="2"/>
        <v>-2.1251081731571864</v>
      </c>
    </row>
    <row r="36" spans="6:20" ht="10.15" customHeight="1" x14ac:dyDescent="0.2">
      <c r="F36" s="1"/>
      <c r="G36" s="1"/>
      <c r="H36" s="1"/>
      <c r="I36" s="1"/>
      <c r="J36" s="1"/>
      <c r="K36" s="69"/>
      <c r="L36" s="59">
        <v>18</v>
      </c>
      <c r="M36" s="59"/>
      <c r="N36" s="68">
        <f t="shared" si="3"/>
        <v>-4.1469023027385239</v>
      </c>
      <c r="O36" s="68"/>
      <c r="P36" s="68">
        <f t="shared" si="0"/>
        <v>-0.85155858313013377</v>
      </c>
      <c r="Q36" s="68"/>
      <c r="R36" s="68">
        <f t="shared" si="1"/>
        <v>1.6886558510040268</v>
      </c>
      <c r="S36" s="68"/>
      <c r="T36" s="74">
        <f t="shared" si="2"/>
        <v>-1.5757478599686401</v>
      </c>
    </row>
    <row r="37" spans="6:20" ht="10.15" customHeight="1" x14ac:dyDescent="0.2">
      <c r="F37" s="1"/>
      <c r="G37" s="1"/>
      <c r="H37" s="1"/>
      <c r="I37" s="1"/>
      <c r="J37" s="1"/>
      <c r="K37" s="69"/>
      <c r="L37" s="59">
        <v>19</v>
      </c>
      <c r="M37" s="59"/>
      <c r="N37" s="68">
        <f t="shared" si="3"/>
        <v>-4.021238596594932</v>
      </c>
      <c r="O37" s="68"/>
      <c r="P37" s="68">
        <f t="shared" si="0"/>
        <v>-0.3747626291714361</v>
      </c>
      <c r="Q37" s="68"/>
      <c r="R37" s="68">
        <f t="shared" si="1"/>
        <v>1.5410264855515743</v>
      </c>
      <c r="S37" s="68"/>
      <c r="T37" s="74">
        <f t="shared" si="2"/>
        <v>-1.208792350409601</v>
      </c>
    </row>
    <row r="38" spans="6:20" ht="10.15" customHeight="1" x14ac:dyDescent="0.2">
      <c r="F38" s="1"/>
      <c r="G38" s="1"/>
      <c r="H38" s="1"/>
      <c r="I38" s="1"/>
      <c r="J38" s="1"/>
      <c r="K38" s="69"/>
      <c r="L38" s="59">
        <v>20</v>
      </c>
      <c r="M38" s="59"/>
      <c r="N38" s="68">
        <f t="shared" si="3"/>
        <v>-3.8955748904513401</v>
      </c>
      <c r="O38" s="68"/>
      <c r="P38" s="68">
        <f t="shared" si="0"/>
        <v>0.12558103905864082</v>
      </c>
      <c r="Q38" s="68"/>
      <c r="R38" s="68">
        <f t="shared" si="1"/>
        <v>1.3690942118573721</v>
      </c>
      <c r="S38" s="68"/>
      <c r="T38" s="74">
        <f t="shared" si="2"/>
        <v>-0.93906250581748574</v>
      </c>
    </row>
    <row r="39" spans="6:20" ht="10.15" customHeight="1" x14ac:dyDescent="0.2">
      <c r="F39" s="1"/>
      <c r="G39" s="1"/>
      <c r="H39" s="1"/>
      <c r="I39" s="1"/>
      <c r="J39" s="1"/>
      <c r="K39" s="69"/>
      <c r="L39" s="59">
        <v>21</v>
      </c>
      <c r="M39" s="59"/>
      <c r="N39" s="68">
        <f t="shared" si="3"/>
        <v>-3.7699111843077482</v>
      </c>
      <c r="O39" s="68"/>
      <c r="P39" s="68">
        <f t="shared" si="0"/>
        <v>0.61803398874990889</v>
      </c>
      <c r="Q39" s="68"/>
      <c r="R39" s="68">
        <f t="shared" si="1"/>
        <v>1.1755705045849403</v>
      </c>
      <c r="S39" s="68"/>
      <c r="T39" s="74">
        <f t="shared" si="2"/>
        <v>-0.72654252800535524</v>
      </c>
    </row>
    <row r="40" spans="6:20" ht="10.15" customHeight="1" x14ac:dyDescent="0.2">
      <c r="F40" s="1"/>
      <c r="G40" s="1"/>
      <c r="H40" s="1"/>
      <c r="I40" s="1"/>
      <c r="J40" s="1"/>
      <c r="K40" s="69"/>
      <c r="L40" s="59">
        <v>22</v>
      </c>
      <c r="M40" s="59"/>
      <c r="N40" s="68">
        <f t="shared" si="3"/>
        <v>-3.6442474781641563</v>
      </c>
      <c r="O40" s="68"/>
      <c r="P40" s="68">
        <f t="shared" si="0"/>
        <v>1.0716535899580064</v>
      </c>
      <c r="Q40" s="68"/>
      <c r="R40" s="68">
        <f t="shared" si="1"/>
        <v>0.96350734820342376</v>
      </c>
      <c r="S40" s="68"/>
      <c r="T40" s="74">
        <f t="shared" si="2"/>
        <v>-0.54975465219276498</v>
      </c>
    </row>
    <row r="41" spans="6:20" ht="10.15" customHeight="1" x14ac:dyDescent="0.2">
      <c r="F41" s="1"/>
      <c r="G41" s="1"/>
      <c r="H41" s="1"/>
      <c r="I41" s="1"/>
      <c r="J41" s="1"/>
      <c r="K41" s="69"/>
      <c r="L41" s="59">
        <v>23</v>
      </c>
      <c r="M41" s="59"/>
      <c r="N41" s="68">
        <f t="shared" si="3"/>
        <v>-3.5185837720205644</v>
      </c>
      <c r="O41" s="68"/>
      <c r="P41" s="68">
        <f t="shared" si="0"/>
        <v>1.4579372548428342</v>
      </c>
      <c r="Q41" s="68"/>
      <c r="R41" s="68">
        <f t="shared" si="1"/>
        <v>0.7362491053693484</v>
      </c>
      <c r="S41" s="68"/>
      <c r="T41" s="74">
        <f t="shared" si="2"/>
        <v>-0.39592800879771656</v>
      </c>
    </row>
    <row r="42" spans="6:20" ht="10.15" customHeight="1" x14ac:dyDescent="0.2">
      <c r="F42" s="1"/>
      <c r="G42" s="1"/>
      <c r="H42" s="1"/>
      <c r="I42" s="1"/>
      <c r="J42" s="1"/>
      <c r="K42" s="69"/>
      <c r="L42" s="59">
        <v>24</v>
      </c>
      <c r="M42" s="59"/>
      <c r="N42" s="68">
        <f t="shared" si="3"/>
        <v>-3.3929200658769725</v>
      </c>
      <c r="O42" s="68"/>
      <c r="P42" s="68">
        <f t="shared" si="0"/>
        <v>1.7526133600877354</v>
      </c>
      <c r="Q42" s="68"/>
      <c r="R42" s="68">
        <f t="shared" si="1"/>
        <v>0.49737977432970143</v>
      </c>
      <c r="S42" s="68"/>
      <c r="T42" s="74">
        <f t="shared" si="2"/>
        <v>-0.25675636036772231</v>
      </c>
    </row>
    <row r="43" spans="6:20" ht="10.15" customHeight="1" x14ac:dyDescent="0.2">
      <c r="F43" s="1"/>
      <c r="G43" s="1"/>
      <c r="H43" s="1"/>
      <c r="I43" s="1"/>
      <c r="J43" s="1"/>
      <c r="K43" s="69"/>
      <c r="L43" s="59">
        <v>25</v>
      </c>
      <c r="M43" s="59"/>
      <c r="N43" s="68">
        <f t="shared" si="3"/>
        <v>-3.2672563597333806</v>
      </c>
      <c r="O43" s="68"/>
      <c r="P43" s="68">
        <f t="shared" si="0"/>
        <v>1.9371663222572666</v>
      </c>
      <c r="Q43" s="68"/>
      <c r="R43" s="68">
        <f t="shared" si="1"/>
        <v>0.2506664671285998</v>
      </c>
      <c r="S43" s="68"/>
      <c r="T43" s="74">
        <f t="shared" si="2"/>
        <v>-0.1263293784461037</v>
      </c>
    </row>
    <row r="44" spans="6:20" ht="10.15" customHeight="1" x14ac:dyDescent="0.2">
      <c r="F44" s="1"/>
      <c r="G44" s="1"/>
      <c r="H44" s="1"/>
      <c r="I44" s="1"/>
      <c r="J44" s="1"/>
      <c r="K44" s="69"/>
      <c r="L44" s="59">
        <v>26</v>
      </c>
      <c r="M44" s="59"/>
      <c r="N44" s="68">
        <f t="shared" si="3"/>
        <v>-3.1415926535897887</v>
      </c>
      <c r="O44" s="68"/>
      <c r="P44" s="68">
        <f t="shared" si="0"/>
        <v>2</v>
      </c>
      <c r="Q44" s="68"/>
      <c r="R44" s="68">
        <f t="shared" si="1"/>
        <v>-9.1268138879829763E-15</v>
      </c>
      <c r="S44" s="68"/>
      <c r="T44" s="74">
        <f t="shared" si="2"/>
        <v>4.5634069439914882E-15</v>
      </c>
    </row>
    <row r="45" spans="6:20" ht="10.15" customHeight="1" x14ac:dyDescent="0.2">
      <c r="F45" s="1"/>
      <c r="G45" s="1"/>
      <c r="H45" s="1"/>
      <c r="I45" s="1"/>
      <c r="J45" s="1"/>
      <c r="K45" s="69"/>
      <c r="L45" s="59">
        <v>27</v>
      </c>
      <c r="M45" s="59"/>
      <c r="N45" s="68">
        <f t="shared" si="3"/>
        <v>-3.0159289474461968</v>
      </c>
      <c r="O45" s="68"/>
      <c r="P45" s="68">
        <f t="shared" si="0"/>
        <v>1.9371663222572575</v>
      </c>
      <c r="Q45" s="68"/>
      <c r="R45" s="68">
        <f t="shared" si="1"/>
        <v>-0.2506664671286179</v>
      </c>
      <c r="S45" s="68"/>
      <c r="T45" s="74">
        <f t="shared" si="2"/>
        <v>0.126329378446113</v>
      </c>
    </row>
    <row r="46" spans="6:20" ht="10.15" customHeight="1" x14ac:dyDescent="0.2">
      <c r="F46" s="1"/>
      <c r="G46" s="1"/>
      <c r="H46" s="1"/>
      <c r="I46" s="1"/>
      <c r="J46" s="1"/>
      <c r="K46" s="69"/>
      <c r="L46" s="59">
        <v>28</v>
      </c>
      <c r="M46" s="59"/>
      <c r="N46" s="68">
        <f t="shared" si="3"/>
        <v>-2.8902652413026049</v>
      </c>
      <c r="O46" s="68"/>
      <c r="P46" s="68">
        <f t="shared" si="0"/>
        <v>1.7526133600877176</v>
      </c>
      <c r="Q46" s="68"/>
      <c r="R46" s="68">
        <f t="shared" si="1"/>
        <v>-0.49737977432971908</v>
      </c>
      <c r="S46" s="68"/>
      <c r="T46" s="74">
        <f t="shared" si="2"/>
        <v>0.25675636036773203</v>
      </c>
    </row>
    <row r="47" spans="6:20" ht="10.15" customHeight="1" x14ac:dyDescent="0.2">
      <c r="F47" s="1"/>
      <c r="G47" s="1"/>
      <c r="H47" s="1"/>
      <c r="I47" s="1"/>
      <c r="J47" s="1"/>
      <c r="K47" s="69"/>
      <c r="L47" s="59">
        <v>29</v>
      </c>
      <c r="M47" s="59"/>
      <c r="N47" s="68">
        <f t="shared" si="3"/>
        <v>-2.764601535159013</v>
      </c>
      <c r="O47" s="68"/>
      <c r="P47" s="68">
        <f t="shared" si="0"/>
        <v>1.4579372548428091</v>
      </c>
      <c r="Q47" s="68"/>
      <c r="R47" s="68">
        <f t="shared" si="1"/>
        <v>-0.73624910536936539</v>
      </c>
      <c r="S47" s="68"/>
      <c r="T47" s="74">
        <f t="shared" si="2"/>
        <v>0.39592800879772716</v>
      </c>
    </row>
    <row r="48" spans="6:20" ht="10.15" customHeight="1" x14ac:dyDescent="0.2">
      <c r="F48" s="1"/>
      <c r="G48" s="1"/>
      <c r="H48" s="1"/>
      <c r="I48" s="1"/>
      <c r="J48" s="1"/>
      <c r="K48" s="69"/>
      <c r="L48" s="59">
        <v>30</v>
      </c>
      <c r="M48" s="59"/>
      <c r="N48" s="68">
        <f t="shared" si="3"/>
        <v>-2.6389378290154211</v>
      </c>
      <c r="O48" s="68"/>
      <c r="P48" s="68">
        <f t="shared" si="0"/>
        <v>1.0716535899579755</v>
      </c>
      <c r="Q48" s="68"/>
      <c r="R48" s="68">
        <f t="shared" si="1"/>
        <v>-0.96350734820343975</v>
      </c>
      <c r="S48" s="68"/>
      <c r="T48" s="74">
        <f t="shared" si="2"/>
        <v>0.54975465219277697</v>
      </c>
    </row>
    <row r="49" spans="6:20" ht="10.15" customHeight="1" x14ac:dyDescent="0.2">
      <c r="F49" s="1"/>
      <c r="G49" s="1"/>
      <c r="H49" s="1"/>
      <c r="I49" s="1"/>
      <c r="J49" s="1"/>
      <c r="K49" s="69"/>
      <c r="L49" s="59">
        <v>31</v>
      </c>
      <c r="M49" s="59"/>
      <c r="N49" s="68">
        <f t="shared" si="3"/>
        <v>-2.5132741228718292</v>
      </c>
      <c r="O49" s="68"/>
      <c r="P49" s="68">
        <f t="shared" si="0"/>
        <v>0.61803398874987425</v>
      </c>
      <c r="Q49" s="68"/>
      <c r="R49" s="68">
        <f t="shared" si="1"/>
        <v>-1.1755705045849549</v>
      </c>
      <c r="S49" s="68"/>
      <c r="T49" s="74">
        <f t="shared" si="2"/>
        <v>0.72654252800536923</v>
      </c>
    </row>
    <row r="50" spans="6:20" ht="10.15" customHeight="1" x14ac:dyDescent="0.2">
      <c r="F50" s="1"/>
      <c r="G50" s="1"/>
      <c r="H50" s="1"/>
      <c r="I50" s="1"/>
      <c r="J50" s="1"/>
      <c r="K50" s="69"/>
      <c r="L50" s="59">
        <v>32</v>
      </c>
      <c r="M50" s="59"/>
      <c r="N50" s="68">
        <f t="shared" si="3"/>
        <v>-2.3876104167282373</v>
      </c>
      <c r="O50" s="68"/>
      <c r="P50" s="68">
        <f t="shared" si="0"/>
        <v>0.1255810390586044</v>
      </c>
      <c r="Q50" s="68"/>
      <c r="R50" s="68">
        <f t="shared" si="1"/>
        <v>-1.3690942118573854</v>
      </c>
      <c r="S50" s="68"/>
      <c r="T50" s="74">
        <f t="shared" si="2"/>
        <v>0.93906250581750284</v>
      </c>
    </row>
    <row r="51" spans="6:20" ht="10.15" customHeight="1" x14ac:dyDescent="0.2">
      <c r="F51" s="1"/>
      <c r="G51" s="1"/>
      <c r="H51" s="1"/>
      <c r="I51" s="1"/>
      <c r="J51" s="1"/>
      <c r="K51" s="69"/>
      <c r="L51" s="59">
        <v>33</v>
      </c>
      <c r="M51" s="59"/>
      <c r="N51" s="68">
        <f t="shared" si="3"/>
        <v>-2.2619467105846454</v>
      </c>
      <c r="O51" s="68"/>
      <c r="P51" s="68">
        <f t="shared" si="0"/>
        <v>-0.37476262917147196</v>
      </c>
      <c r="Q51" s="68"/>
      <c r="R51" s="68">
        <f t="shared" si="1"/>
        <v>-1.5410264855515858</v>
      </c>
      <c r="S51" s="68"/>
      <c r="T51" s="74">
        <f t="shared" si="2"/>
        <v>1.2087923504096234</v>
      </c>
    </row>
    <row r="52" spans="6:20" ht="10.15" customHeight="1" x14ac:dyDescent="0.2">
      <c r="F52" s="1"/>
      <c r="G52" s="1"/>
      <c r="H52" s="1"/>
      <c r="I52" s="1"/>
      <c r="J52" s="1"/>
      <c r="K52" s="69"/>
      <c r="L52" s="59">
        <v>34</v>
      </c>
      <c r="M52" s="59"/>
      <c r="N52" s="68">
        <f t="shared" si="3"/>
        <v>-2.1362830044410535</v>
      </c>
      <c r="O52" s="68"/>
      <c r="P52" s="68">
        <f t="shared" si="0"/>
        <v>-0.85155858313016686</v>
      </c>
      <c r="Q52" s="68"/>
      <c r="R52" s="68">
        <f t="shared" si="1"/>
        <v>-1.6886558510040366</v>
      </c>
      <c r="S52" s="68"/>
      <c r="T52" s="74">
        <f t="shared" si="2"/>
        <v>1.5757478599686718</v>
      </c>
    </row>
    <row r="53" spans="6:20" ht="10.15" customHeight="1" x14ac:dyDescent="0.2">
      <c r="F53" s="1"/>
      <c r="G53" s="1"/>
      <c r="H53" s="1"/>
      <c r="I53" s="1"/>
      <c r="J53" s="1"/>
      <c r="K53" s="69"/>
      <c r="L53" s="59">
        <v>35</v>
      </c>
      <c r="M53" s="59"/>
      <c r="N53" s="68">
        <f t="shared" si="3"/>
        <v>-2.0106192982974616</v>
      </c>
      <c r="O53" s="68"/>
      <c r="P53" s="68">
        <f t="shared" si="0"/>
        <v>-1.2748479794973984</v>
      </c>
      <c r="Q53" s="68"/>
      <c r="R53" s="68">
        <f t="shared" si="1"/>
        <v>-1.8096541049320443</v>
      </c>
      <c r="S53" s="68"/>
      <c r="T53" s="74">
        <f t="shared" si="2"/>
        <v>2.1251081731572365</v>
      </c>
    </row>
    <row r="54" spans="6:20" ht="10.15" customHeight="1" x14ac:dyDescent="0.2">
      <c r="F54" s="1"/>
      <c r="G54" s="1"/>
      <c r="H54" s="1"/>
      <c r="I54" s="1"/>
      <c r="J54" s="1"/>
      <c r="K54" s="69"/>
      <c r="L54" s="59">
        <v>36</v>
      </c>
      <c r="M54" s="59"/>
      <c r="N54" s="68">
        <f t="shared" si="3"/>
        <v>-1.8849555921538699</v>
      </c>
      <c r="O54" s="68"/>
      <c r="P54" s="68">
        <f t="shared" si="0"/>
        <v>-1.6180339887499091</v>
      </c>
      <c r="Q54" s="68"/>
      <c r="R54" s="68">
        <f t="shared" si="1"/>
        <v>-1.9021130325903108</v>
      </c>
      <c r="S54" s="68"/>
      <c r="T54" s="74">
        <f t="shared" si="2"/>
        <v>3.0776835371753171</v>
      </c>
    </row>
    <row r="55" spans="6:20" ht="10.15" customHeight="1" x14ac:dyDescent="0.2">
      <c r="F55" s="1"/>
      <c r="G55" s="1"/>
      <c r="H55" s="1"/>
      <c r="I55" s="1"/>
      <c r="J55" s="1"/>
      <c r="K55" s="69"/>
      <c r="L55" s="59">
        <v>37</v>
      </c>
      <c r="M55" s="59"/>
      <c r="N55" s="68">
        <f t="shared" si="3"/>
        <v>-1.7592918860102782</v>
      </c>
      <c r="O55" s="68"/>
      <c r="P55" s="68">
        <f t="shared" si="0"/>
        <v>-1.8595529717765116</v>
      </c>
      <c r="Q55" s="68"/>
      <c r="R55" s="68">
        <f t="shared" si="1"/>
        <v>-1.9645745014573797</v>
      </c>
      <c r="S55" s="68"/>
      <c r="T55" s="74">
        <f t="shared" si="2"/>
        <v>5.2421835811133484</v>
      </c>
    </row>
    <row r="56" spans="6:20" ht="10.15" customHeight="1" x14ac:dyDescent="0.2">
      <c r="F56" s="1"/>
      <c r="G56" s="1"/>
      <c r="H56" s="1"/>
      <c r="I56" s="1"/>
      <c r="J56" s="1"/>
      <c r="K56" s="69"/>
      <c r="L56" s="59">
        <v>38</v>
      </c>
      <c r="M56" s="59"/>
      <c r="N56" s="68">
        <f t="shared" si="3"/>
        <v>-1.6336281798666865</v>
      </c>
      <c r="O56" s="68"/>
      <c r="P56" s="68">
        <f t="shared" si="0"/>
        <v>-1.9842294026289586</v>
      </c>
      <c r="Q56" s="68"/>
      <c r="R56" s="68">
        <f t="shared" si="1"/>
        <v>-1.9960534568565438</v>
      </c>
      <c r="S56" s="68"/>
      <c r="T56" s="74">
        <f t="shared" si="2"/>
        <v>15.894544843866818</v>
      </c>
    </row>
    <row r="57" spans="6:20" ht="10.15" customHeight="1" x14ac:dyDescent="0.2">
      <c r="F57" s="1"/>
      <c r="G57" s="1"/>
      <c r="H57" s="1"/>
      <c r="I57" s="1"/>
      <c r="J57" s="1"/>
      <c r="K57" s="69"/>
      <c r="L57" s="59">
        <v>39</v>
      </c>
      <c r="M57" s="59"/>
      <c r="N57" s="68">
        <f t="shared" si="3"/>
        <v>-1.5079644737230948</v>
      </c>
      <c r="O57" s="68"/>
      <c r="P57" s="68">
        <f t="shared" si="0"/>
        <v>-1.9842294026289526</v>
      </c>
      <c r="Q57" s="68"/>
      <c r="R57" s="68">
        <f t="shared" si="1"/>
        <v>-1.9960534568565425</v>
      </c>
      <c r="S57" s="68"/>
      <c r="T57" s="74">
        <f t="shared" si="2"/>
        <v>-15.894544843863802</v>
      </c>
    </row>
    <row r="58" spans="6:20" ht="10.15" customHeight="1" x14ac:dyDescent="0.2">
      <c r="F58" s="1"/>
      <c r="G58" s="1"/>
      <c r="H58" s="1"/>
      <c r="I58" s="1"/>
      <c r="J58" s="1"/>
      <c r="K58" s="69"/>
      <c r="L58" s="59">
        <v>40</v>
      </c>
      <c r="M58" s="59"/>
      <c r="N58" s="68">
        <f t="shared" si="3"/>
        <v>-1.3823007675795032</v>
      </c>
      <c r="O58" s="68"/>
      <c r="P58" s="68">
        <f t="shared" si="0"/>
        <v>-1.8595529717764943</v>
      </c>
      <c r="Q58" s="68"/>
      <c r="R58" s="68">
        <f t="shared" si="1"/>
        <v>-1.9645745014573752</v>
      </c>
      <c r="S58" s="68"/>
      <c r="T58" s="74">
        <f t="shared" si="2"/>
        <v>-5.2421835811130091</v>
      </c>
    </row>
    <row r="59" spans="6:20" ht="10.15" customHeight="1" x14ac:dyDescent="0.2">
      <c r="F59" s="1"/>
      <c r="G59" s="1"/>
      <c r="H59" s="1"/>
      <c r="I59" s="1"/>
      <c r="J59" s="1"/>
      <c r="K59" s="69"/>
      <c r="L59" s="59">
        <v>41</v>
      </c>
      <c r="M59" s="59"/>
      <c r="N59" s="68">
        <f t="shared" si="3"/>
        <v>-1.2566370614359115</v>
      </c>
      <c r="O59" s="68"/>
      <c r="P59" s="68">
        <f t="shared" si="0"/>
        <v>-1.6180339887498811</v>
      </c>
      <c r="Q59" s="68"/>
      <c r="R59" s="68">
        <f t="shared" si="1"/>
        <v>-1.9021130325903035</v>
      </c>
      <c r="S59" s="68"/>
      <c r="T59" s="74">
        <f t="shared" si="2"/>
        <v>-3.0776835371751923</v>
      </c>
    </row>
    <row r="60" spans="6:20" ht="10.15" customHeight="1" x14ac:dyDescent="0.2">
      <c r="F60" s="1"/>
      <c r="G60" s="1"/>
      <c r="H60" s="1"/>
      <c r="I60" s="1"/>
      <c r="J60" s="1"/>
      <c r="K60" s="69"/>
      <c r="L60" s="59">
        <v>42</v>
      </c>
      <c r="M60" s="54"/>
      <c r="N60" s="68">
        <f t="shared" si="3"/>
        <v>-1.1309733552923198</v>
      </c>
      <c r="O60" s="55"/>
      <c r="P60" s="68">
        <f t="shared" si="0"/>
        <v>-1.2748479794973617</v>
      </c>
      <c r="Q60" s="68"/>
      <c r="R60" s="68">
        <f t="shared" si="1"/>
        <v>-1.809654104932034</v>
      </c>
      <c r="S60" s="68"/>
      <c r="T60" s="74">
        <f t="shared" si="2"/>
        <v>-2.1251081731571708</v>
      </c>
    </row>
    <row r="61" spans="6:20" ht="10.15" customHeight="1" x14ac:dyDescent="0.2">
      <c r="F61" s="1"/>
      <c r="G61" s="1"/>
      <c r="H61" s="1"/>
      <c r="I61" s="1"/>
      <c r="J61" s="1"/>
      <c r="K61" s="69"/>
      <c r="L61" s="59">
        <v>43</v>
      </c>
      <c r="M61" s="54"/>
      <c r="N61" s="68">
        <f t="shared" si="3"/>
        <v>-1.0053096491487281</v>
      </c>
      <c r="O61" s="55"/>
      <c r="P61" s="68">
        <f t="shared" si="0"/>
        <v>-0.85155858313012456</v>
      </c>
      <c r="Q61" s="68"/>
      <c r="R61" s="68">
        <f t="shared" si="1"/>
        <v>-1.6886558510040239</v>
      </c>
      <c r="S61" s="68"/>
      <c r="T61" s="74">
        <f t="shared" si="2"/>
        <v>-1.5757478599686312</v>
      </c>
    </row>
    <row r="62" spans="6:20" ht="10.15" customHeight="1" x14ac:dyDescent="0.2">
      <c r="F62" s="1"/>
      <c r="G62" s="1"/>
      <c r="H62" s="1"/>
      <c r="I62" s="1"/>
      <c r="J62" s="1"/>
      <c r="K62" s="69"/>
      <c r="L62" s="59">
        <v>44</v>
      </c>
      <c r="M62" s="54"/>
      <c r="N62" s="68">
        <f t="shared" si="3"/>
        <v>-0.87964594300513643</v>
      </c>
      <c r="O62" s="55"/>
      <c r="P62" s="68">
        <f t="shared" si="0"/>
        <v>-0.37476262917142694</v>
      </c>
      <c r="Q62" s="68"/>
      <c r="R62" s="68">
        <f t="shared" si="1"/>
        <v>-1.5410264855515712</v>
      </c>
      <c r="S62" s="68"/>
      <c r="T62" s="74">
        <f t="shared" si="2"/>
        <v>-1.2087923504095952</v>
      </c>
    </row>
    <row r="63" spans="6:20" ht="10.15" customHeight="1" x14ac:dyDescent="0.2">
      <c r="F63" s="1"/>
      <c r="G63" s="1"/>
      <c r="H63" s="1"/>
      <c r="I63" s="1"/>
      <c r="J63" s="1"/>
      <c r="K63" s="69"/>
      <c r="L63" s="59">
        <v>45</v>
      </c>
      <c r="M63" s="54"/>
      <c r="N63" s="68">
        <f t="shared" si="3"/>
        <v>-0.75398223686154475</v>
      </c>
      <c r="O63" s="55"/>
      <c r="P63" s="68">
        <f t="shared" si="0"/>
        <v>0.1255810390586492</v>
      </c>
      <c r="Q63" s="68"/>
      <c r="R63" s="68">
        <f t="shared" si="1"/>
        <v>-1.3690942118573692</v>
      </c>
      <c r="S63" s="68"/>
      <c r="T63" s="74">
        <f t="shared" si="2"/>
        <v>-0.93906250581748174</v>
      </c>
    </row>
    <row r="64" spans="6:20" ht="10.15" customHeight="1" x14ac:dyDescent="0.2">
      <c r="F64" s="1"/>
      <c r="G64" s="1"/>
      <c r="H64" s="1"/>
      <c r="I64" s="1"/>
      <c r="J64" s="1"/>
      <c r="K64" s="1"/>
      <c r="L64" s="59">
        <v>46</v>
      </c>
      <c r="M64" s="13"/>
      <c r="N64" s="68">
        <f t="shared" si="3"/>
        <v>-0.62831853071795307</v>
      </c>
      <c r="O64" s="14"/>
      <c r="P64" s="68">
        <f t="shared" si="0"/>
        <v>0.61803398874991611</v>
      </c>
      <c r="Q64" s="68"/>
      <c r="R64" s="68">
        <f t="shared" si="1"/>
        <v>-1.1755705045849372</v>
      </c>
      <c r="S64" s="68"/>
      <c r="T64" s="74">
        <f t="shared" si="2"/>
        <v>-0.72654252800535235</v>
      </c>
    </row>
    <row r="65" spans="6:20" ht="10.15" customHeight="1" x14ac:dyDescent="0.2">
      <c r="F65" s="1"/>
      <c r="G65" s="1"/>
      <c r="H65" s="1"/>
      <c r="I65" s="1"/>
      <c r="J65" s="1"/>
      <c r="K65" s="1"/>
      <c r="L65" s="59">
        <v>47</v>
      </c>
      <c r="M65" s="13"/>
      <c r="N65" s="68">
        <f t="shared" si="3"/>
        <v>-0.50265482457436139</v>
      </c>
      <c r="O65" s="14"/>
      <c r="P65" s="68">
        <f t="shared" si="0"/>
        <v>1.071653589958012</v>
      </c>
      <c r="Q65" s="68"/>
      <c r="R65" s="68">
        <f t="shared" si="1"/>
        <v>-0.96350734820342088</v>
      </c>
      <c r="S65" s="68"/>
      <c r="T65" s="74">
        <f t="shared" si="2"/>
        <v>-0.54975465219276287</v>
      </c>
    </row>
    <row r="66" spans="6:20" ht="10.15" customHeight="1" x14ac:dyDescent="0.2">
      <c r="F66" s="1"/>
      <c r="G66" s="1"/>
      <c r="H66" s="1"/>
      <c r="I66" s="1"/>
      <c r="J66" s="1"/>
      <c r="K66" s="1"/>
      <c r="L66" s="59">
        <v>48</v>
      </c>
      <c r="M66" s="13"/>
      <c r="N66" s="68">
        <f t="shared" si="3"/>
        <v>-0.37699111843076966</v>
      </c>
      <c r="O66" s="14"/>
      <c r="P66" s="68">
        <f t="shared" si="0"/>
        <v>1.4579372548428382</v>
      </c>
      <c r="Q66" s="68"/>
      <c r="R66" s="68">
        <f t="shared" si="1"/>
        <v>-0.73624910536934562</v>
      </c>
      <c r="S66" s="68"/>
      <c r="T66" s="74">
        <f t="shared" si="2"/>
        <v>-0.39592800879771484</v>
      </c>
    </row>
    <row r="67" spans="6:20" ht="10.15" customHeight="1" x14ac:dyDescent="0.2">
      <c r="L67" s="59">
        <v>49</v>
      </c>
      <c r="N67" s="68">
        <f t="shared" si="3"/>
        <v>-0.25132741228717792</v>
      </c>
      <c r="P67" s="68">
        <f t="shared" si="0"/>
        <v>1.7526133600877378</v>
      </c>
      <c r="Q67" s="68"/>
      <c r="R67" s="68">
        <f t="shared" si="1"/>
        <v>-0.49737977432969882</v>
      </c>
      <c r="S67" s="68"/>
      <c r="T67" s="74">
        <f t="shared" si="2"/>
        <v>-0.25675636036772087</v>
      </c>
    </row>
    <row r="68" spans="6:20" ht="10.15" customHeight="1" x14ac:dyDescent="0.2">
      <c r="L68" s="59">
        <v>50</v>
      </c>
      <c r="N68" s="68">
        <f t="shared" si="3"/>
        <v>-0.12566370614358618</v>
      </c>
      <c r="P68" s="68">
        <f t="shared" si="0"/>
        <v>1.9371663222572677</v>
      </c>
      <c r="Q68" s="68"/>
      <c r="R68" s="68">
        <f t="shared" si="1"/>
        <v>-0.25066646712859747</v>
      </c>
      <c r="S68" s="68"/>
      <c r="T68" s="74">
        <f t="shared" si="2"/>
        <v>-0.12632937844610254</v>
      </c>
    </row>
    <row r="69" spans="6:20" ht="10.15" customHeight="1" x14ac:dyDescent="0.2">
      <c r="L69" s="59">
        <v>51</v>
      </c>
      <c r="N69" s="68">
        <f t="shared" si="3"/>
        <v>5.5511151231257827E-15</v>
      </c>
      <c r="P69" s="68">
        <f t="shared" si="0"/>
        <v>2</v>
      </c>
      <c r="Q69" s="68"/>
      <c r="R69" s="68">
        <f t="shared" si="1"/>
        <v>1.1102230246251565E-14</v>
      </c>
      <c r="S69" s="68"/>
      <c r="T69" s="74">
        <f t="shared" si="2"/>
        <v>5.5511151231257827E-15</v>
      </c>
    </row>
    <row r="70" spans="6:20" ht="10.15" customHeight="1" x14ac:dyDescent="0.2">
      <c r="L70" s="59">
        <v>52</v>
      </c>
      <c r="N70" s="68">
        <f t="shared" si="3"/>
        <v>0.12566370614359729</v>
      </c>
      <c r="P70" s="68">
        <f t="shared" si="0"/>
        <v>1.9371663222572566</v>
      </c>
      <c r="Q70" s="68"/>
      <c r="R70" s="68">
        <f t="shared" si="1"/>
        <v>0.25066646712861951</v>
      </c>
      <c r="S70" s="68"/>
      <c r="T70" s="74">
        <f t="shared" si="2"/>
        <v>0.12632937844611383</v>
      </c>
    </row>
    <row r="71" spans="6:20" ht="10.15" customHeight="1" x14ac:dyDescent="0.2">
      <c r="L71" s="59">
        <v>53</v>
      </c>
      <c r="N71" s="68">
        <f t="shared" si="3"/>
        <v>0.25132741228718902</v>
      </c>
      <c r="P71" s="68">
        <f t="shared" si="0"/>
        <v>1.7526133600877165</v>
      </c>
      <c r="Q71" s="68"/>
      <c r="R71" s="68">
        <f t="shared" si="1"/>
        <v>0.49737977432972036</v>
      </c>
      <c r="S71" s="68"/>
      <c r="T71" s="74">
        <f t="shared" si="2"/>
        <v>0.25675636036773269</v>
      </c>
    </row>
    <row r="72" spans="6:20" ht="10.15" customHeight="1" x14ac:dyDescent="0.2">
      <c r="L72" s="59">
        <v>54</v>
      </c>
      <c r="N72" s="68">
        <f t="shared" si="3"/>
        <v>0.37699111843078076</v>
      </c>
      <c r="P72" s="68">
        <f t="shared" si="0"/>
        <v>1.4579372548428078</v>
      </c>
      <c r="Q72" s="68"/>
      <c r="R72" s="68">
        <f t="shared" si="1"/>
        <v>0.73624910536936627</v>
      </c>
      <c r="S72" s="68"/>
      <c r="T72" s="74">
        <f t="shared" si="2"/>
        <v>0.39592800879772772</v>
      </c>
    </row>
    <row r="73" spans="6:20" ht="10.15" customHeight="1" x14ac:dyDescent="0.2">
      <c r="L73" s="59">
        <v>55</v>
      </c>
      <c r="N73" s="68">
        <f t="shared" si="3"/>
        <v>0.50265482457437249</v>
      </c>
      <c r="P73" s="68">
        <f t="shared" si="0"/>
        <v>1.0716535899579744</v>
      </c>
      <c r="Q73" s="68"/>
      <c r="R73" s="68">
        <f t="shared" si="1"/>
        <v>0.96350734820344031</v>
      </c>
      <c r="S73" s="68"/>
      <c r="T73" s="74">
        <f t="shared" si="2"/>
        <v>0.5497546521927773</v>
      </c>
    </row>
    <row r="74" spans="6:20" ht="10.15" customHeight="1" x14ac:dyDescent="0.2">
      <c r="L74" s="59">
        <v>56</v>
      </c>
      <c r="N74" s="68">
        <f t="shared" si="3"/>
        <v>0.62831853071796417</v>
      </c>
      <c r="P74" s="68">
        <f t="shared" si="0"/>
        <v>0.61803398874987381</v>
      </c>
      <c r="Q74" s="68"/>
      <c r="R74" s="68">
        <f t="shared" si="1"/>
        <v>1.1755705045849552</v>
      </c>
      <c r="S74" s="68"/>
      <c r="T74" s="74">
        <f t="shared" si="2"/>
        <v>0.72654252800536934</v>
      </c>
    </row>
    <row r="75" spans="6:20" ht="10.15" customHeight="1" x14ac:dyDescent="0.2">
      <c r="L75" s="59">
        <v>57</v>
      </c>
      <c r="N75" s="68">
        <f t="shared" si="3"/>
        <v>0.75398223686155585</v>
      </c>
      <c r="P75" s="68">
        <f t="shared" si="0"/>
        <v>0.12558103905860488</v>
      </c>
      <c r="Q75" s="68"/>
      <c r="R75" s="68">
        <f t="shared" si="1"/>
        <v>1.3690942118573852</v>
      </c>
      <c r="S75" s="68"/>
      <c r="T75" s="74">
        <f t="shared" si="2"/>
        <v>0.93906250581750261</v>
      </c>
    </row>
    <row r="76" spans="6:20" ht="10.15" customHeight="1" x14ac:dyDescent="0.2">
      <c r="L76" s="59">
        <v>58</v>
      </c>
      <c r="N76" s="68">
        <f t="shared" si="3"/>
        <v>0.87964594300514753</v>
      </c>
      <c r="P76" s="68">
        <f t="shared" si="0"/>
        <v>-0.37476262917147057</v>
      </c>
      <c r="Q76" s="68"/>
      <c r="R76" s="68">
        <f t="shared" si="1"/>
        <v>1.5410264855515854</v>
      </c>
      <c r="S76" s="68"/>
      <c r="T76" s="74">
        <f t="shared" si="2"/>
        <v>1.2087923504096225</v>
      </c>
    </row>
    <row r="77" spans="6:20" ht="10.15" customHeight="1" x14ac:dyDescent="0.2">
      <c r="L77" s="59">
        <v>59</v>
      </c>
      <c r="N77" s="68">
        <f t="shared" si="3"/>
        <v>1.0053096491487392</v>
      </c>
      <c r="P77" s="68">
        <f t="shared" si="0"/>
        <v>-0.85155858313016475</v>
      </c>
      <c r="Q77" s="68"/>
      <c r="R77" s="68">
        <f t="shared" si="1"/>
        <v>1.6886558510040359</v>
      </c>
      <c r="S77" s="68"/>
      <c r="T77" s="74">
        <f t="shared" si="2"/>
        <v>1.5757478599686698</v>
      </c>
    </row>
    <row r="78" spans="6:20" ht="10.15" customHeight="1" x14ac:dyDescent="0.2">
      <c r="L78" s="59">
        <v>60</v>
      </c>
      <c r="N78" s="68">
        <f t="shared" si="3"/>
        <v>1.1309733552923309</v>
      </c>
      <c r="P78" s="68">
        <f t="shared" si="0"/>
        <v>-1.2748479794973959</v>
      </c>
      <c r="Q78" s="68"/>
      <c r="R78" s="68">
        <f t="shared" si="1"/>
        <v>1.8096541049320436</v>
      </c>
      <c r="S78" s="68"/>
      <c r="T78" s="74">
        <f t="shared" si="2"/>
        <v>2.1251081731572321</v>
      </c>
    </row>
    <row r="79" spans="6:20" ht="10.15" customHeight="1" x14ac:dyDescent="0.2">
      <c r="L79" s="59">
        <v>61</v>
      </c>
      <c r="N79" s="68">
        <f t="shared" si="3"/>
        <v>1.2566370614359226</v>
      </c>
      <c r="P79" s="68">
        <f t="shared" si="0"/>
        <v>-1.6180339887499073</v>
      </c>
      <c r="Q79" s="68"/>
      <c r="R79" s="68">
        <f t="shared" si="1"/>
        <v>1.9021130325903104</v>
      </c>
      <c r="S79" s="68"/>
      <c r="T79" s="74">
        <f t="shared" si="2"/>
        <v>3.0776835371753086</v>
      </c>
    </row>
    <row r="80" spans="6:20" ht="10.15" customHeight="1" x14ac:dyDescent="0.2">
      <c r="L80" s="59">
        <v>62</v>
      </c>
      <c r="N80" s="68">
        <f t="shared" si="3"/>
        <v>1.3823007675795143</v>
      </c>
      <c r="P80" s="68">
        <f t="shared" si="0"/>
        <v>-1.8595529717765105</v>
      </c>
      <c r="Q80" s="68"/>
      <c r="R80" s="68">
        <f t="shared" si="1"/>
        <v>1.9645745014573792</v>
      </c>
      <c r="S80" s="68"/>
      <c r="T80" s="74">
        <f t="shared" si="2"/>
        <v>5.2421835811133253</v>
      </c>
    </row>
    <row r="81" spans="12:20" ht="10.15" customHeight="1" x14ac:dyDescent="0.2">
      <c r="L81" s="59">
        <v>63</v>
      </c>
      <c r="N81" s="68">
        <f t="shared" si="3"/>
        <v>1.5079644737231059</v>
      </c>
      <c r="P81" s="68">
        <f t="shared" si="0"/>
        <v>-1.9842294026289582</v>
      </c>
      <c r="Q81" s="68"/>
      <c r="R81" s="68">
        <f t="shared" si="1"/>
        <v>1.9960534568565438</v>
      </c>
      <c r="S81" s="68"/>
      <c r="T81" s="74">
        <f t="shared" si="2"/>
        <v>15.894544843866617</v>
      </c>
    </row>
    <row r="82" spans="12:20" ht="10.15" customHeight="1" x14ac:dyDescent="0.2">
      <c r="L82" s="59">
        <v>64</v>
      </c>
      <c r="N82" s="68">
        <f t="shared" si="3"/>
        <v>1.6336281798666976</v>
      </c>
      <c r="P82" s="68">
        <f t="shared" si="0"/>
        <v>-1.9842294026289531</v>
      </c>
      <c r="Q82" s="68"/>
      <c r="R82" s="68">
        <f t="shared" si="1"/>
        <v>1.9960534568565425</v>
      </c>
      <c r="S82" s="68"/>
      <c r="T82" s="74">
        <f t="shared" si="2"/>
        <v>-15.894544843864002</v>
      </c>
    </row>
    <row r="83" spans="12:20" ht="10.15" customHeight="1" x14ac:dyDescent="0.2">
      <c r="L83" s="59">
        <v>65</v>
      </c>
      <c r="N83" s="68">
        <f t="shared" si="3"/>
        <v>1.7592918860102893</v>
      </c>
      <c r="P83" s="68">
        <f t="shared" si="0"/>
        <v>-1.8595529717764954</v>
      </c>
      <c r="Q83" s="68"/>
      <c r="R83" s="68">
        <f t="shared" si="1"/>
        <v>1.9645745014573754</v>
      </c>
      <c r="S83" s="68"/>
      <c r="T83" s="74">
        <f t="shared" si="2"/>
        <v>-5.2421835811130322</v>
      </c>
    </row>
    <row r="84" spans="12:20" ht="10.15" customHeight="1" x14ac:dyDescent="0.2">
      <c r="L84" s="59">
        <v>66</v>
      </c>
      <c r="N84" s="68">
        <f t="shared" si="3"/>
        <v>1.884955592153881</v>
      </c>
      <c r="P84" s="68">
        <f t="shared" ref="P84:P119" si="4">$G$7*COS($H$7*N84+$I$7)+$J$7</f>
        <v>-1.6180339887498829</v>
      </c>
      <c r="Q84" s="68"/>
      <c r="R84" s="68">
        <f t="shared" ref="R84:R119" si="5">$G$9*SIN($H$9*N84+$I$9)+$J$9</f>
        <v>1.902113032590304</v>
      </c>
      <c r="S84" s="68"/>
      <c r="T84" s="74">
        <f t="shared" ref="T84:T119" si="6">$G$11*TAN($H$11*N84+$I$11)+$J$11</f>
        <v>-3.0776835371752007</v>
      </c>
    </row>
    <row r="85" spans="12:20" ht="10.15" customHeight="1" x14ac:dyDescent="0.2">
      <c r="L85" s="59">
        <v>67</v>
      </c>
      <c r="N85" s="68">
        <f t="shared" ref="N85:N119" si="7">N84+$H$15</f>
        <v>2.0106192982974727</v>
      </c>
      <c r="P85" s="68">
        <f t="shared" si="4"/>
        <v>-1.2748479794973639</v>
      </c>
      <c r="Q85" s="68"/>
      <c r="R85" s="68">
        <f t="shared" si="5"/>
        <v>1.8096541049320347</v>
      </c>
      <c r="S85" s="68"/>
      <c r="T85" s="74">
        <f t="shared" si="6"/>
        <v>-2.1251081731571753</v>
      </c>
    </row>
    <row r="86" spans="12:20" ht="10.15" customHeight="1" x14ac:dyDescent="0.2">
      <c r="L86" s="59">
        <v>68</v>
      </c>
      <c r="N86" s="68">
        <f t="shared" si="7"/>
        <v>2.1362830044410646</v>
      </c>
      <c r="P86" s="68">
        <f t="shared" si="4"/>
        <v>-0.85155858313012667</v>
      </c>
      <c r="Q86" s="68"/>
      <c r="R86" s="68">
        <f t="shared" si="5"/>
        <v>1.6886558510040246</v>
      </c>
      <c r="S86" s="68"/>
      <c r="T86" s="74">
        <f t="shared" si="6"/>
        <v>-1.5757478599686332</v>
      </c>
    </row>
    <row r="87" spans="12:20" ht="10.15" customHeight="1" x14ac:dyDescent="0.2">
      <c r="L87" s="59">
        <v>69</v>
      </c>
      <c r="N87" s="68">
        <f t="shared" si="7"/>
        <v>2.2619467105846565</v>
      </c>
      <c r="P87" s="68">
        <f t="shared" si="4"/>
        <v>-0.37476262917142833</v>
      </c>
      <c r="Q87" s="68"/>
      <c r="R87" s="68">
        <f t="shared" si="5"/>
        <v>1.5410264855515716</v>
      </c>
      <c r="S87" s="68"/>
      <c r="T87" s="74">
        <f t="shared" si="6"/>
        <v>-1.2087923504095961</v>
      </c>
    </row>
    <row r="88" spans="12:20" ht="10.15" customHeight="1" x14ac:dyDescent="0.2">
      <c r="L88" s="59">
        <v>70</v>
      </c>
      <c r="N88" s="68">
        <f t="shared" si="7"/>
        <v>2.3876104167282484</v>
      </c>
      <c r="P88" s="68">
        <f t="shared" si="4"/>
        <v>0.12558103905864873</v>
      </c>
      <c r="Q88" s="68"/>
      <c r="R88" s="68">
        <f t="shared" si="5"/>
        <v>1.3690942118573692</v>
      </c>
      <c r="S88" s="68"/>
      <c r="T88" s="74">
        <f t="shared" si="6"/>
        <v>-0.93906250581748196</v>
      </c>
    </row>
    <row r="89" spans="12:20" ht="10.15" customHeight="1" x14ac:dyDescent="0.2">
      <c r="L89" s="59">
        <v>71</v>
      </c>
      <c r="N89" s="68">
        <f t="shared" si="7"/>
        <v>2.5132741228718403</v>
      </c>
      <c r="P89" s="68">
        <f t="shared" si="4"/>
        <v>0.61803398874991644</v>
      </c>
      <c r="Q89" s="68"/>
      <c r="R89" s="68">
        <f t="shared" si="5"/>
        <v>1.1755705045849372</v>
      </c>
      <c r="S89" s="68"/>
      <c r="T89" s="74">
        <f t="shared" si="6"/>
        <v>-0.72654252800535224</v>
      </c>
    </row>
    <row r="90" spans="12:20" ht="10.15" customHeight="1" x14ac:dyDescent="0.2">
      <c r="L90" s="59">
        <v>72</v>
      </c>
      <c r="N90" s="68">
        <f t="shared" si="7"/>
        <v>2.6389378290154322</v>
      </c>
      <c r="P90" s="68">
        <f t="shared" si="4"/>
        <v>1.0716535899580131</v>
      </c>
      <c r="Q90" s="68"/>
      <c r="R90" s="68">
        <f t="shared" si="5"/>
        <v>0.96350734820342032</v>
      </c>
      <c r="S90" s="68"/>
      <c r="T90" s="74">
        <f t="shared" si="6"/>
        <v>-0.54975465219276243</v>
      </c>
    </row>
    <row r="91" spans="12:20" ht="10.15" customHeight="1" x14ac:dyDescent="0.2">
      <c r="L91" s="59">
        <v>73</v>
      </c>
      <c r="N91" s="68">
        <f t="shared" si="7"/>
        <v>2.7646015351590241</v>
      </c>
      <c r="P91" s="68">
        <f t="shared" si="4"/>
        <v>1.4579372548428395</v>
      </c>
      <c r="Q91" s="68"/>
      <c r="R91" s="68">
        <f t="shared" si="5"/>
        <v>0.73624910536934474</v>
      </c>
      <c r="S91" s="68"/>
      <c r="T91" s="74">
        <f t="shared" si="6"/>
        <v>-0.39592800879771428</v>
      </c>
    </row>
    <row r="92" spans="12:20" ht="10.15" customHeight="1" x14ac:dyDescent="0.2">
      <c r="L92" s="59">
        <v>74</v>
      </c>
      <c r="N92" s="68">
        <f t="shared" si="7"/>
        <v>2.890265241302616</v>
      </c>
      <c r="P92" s="68">
        <f t="shared" si="4"/>
        <v>1.7526133600877392</v>
      </c>
      <c r="Q92" s="68"/>
      <c r="R92" s="68">
        <f t="shared" si="5"/>
        <v>0.4973797743296976</v>
      </c>
      <c r="S92" s="68"/>
      <c r="T92" s="74">
        <f t="shared" si="6"/>
        <v>-0.2567563603677202</v>
      </c>
    </row>
    <row r="93" spans="12:20" ht="10.15" customHeight="1" x14ac:dyDescent="0.2">
      <c r="L93" s="59">
        <v>75</v>
      </c>
      <c r="N93" s="68">
        <f t="shared" si="7"/>
        <v>3.0159289474462079</v>
      </c>
      <c r="P93" s="68">
        <f t="shared" si="4"/>
        <v>1.9371663222572686</v>
      </c>
      <c r="Q93" s="68"/>
      <c r="R93" s="68">
        <f t="shared" si="5"/>
        <v>0.25066646712859586</v>
      </c>
      <c r="S93" s="68"/>
      <c r="T93" s="74">
        <f t="shared" si="6"/>
        <v>-0.1263293784461017</v>
      </c>
    </row>
    <row r="94" spans="12:20" ht="10.15" customHeight="1" x14ac:dyDescent="0.2">
      <c r="L94" s="59">
        <v>76</v>
      </c>
      <c r="N94" s="68">
        <f t="shared" si="7"/>
        <v>3.1415926535897998</v>
      </c>
      <c r="P94" s="68">
        <f t="shared" si="4"/>
        <v>2</v>
      </c>
      <c r="Q94" s="68"/>
      <c r="R94" s="68">
        <f t="shared" si="5"/>
        <v>-1.3077646604520154E-14</v>
      </c>
      <c r="S94" s="68"/>
      <c r="T94" s="74">
        <f t="shared" si="6"/>
        <v>6.5388233022600772E-15</v>
      </c>
    </row>
    <row r="95" spans="12:20" ht="10.15" customHeight="1" x14ac:dyDescent="0.2">
      <c r="L95" s="59">
        <v>77</v>
      </c>
      <c r="N95" s="68">
        <f t="shared" si="7"/>
        <v>3.2672563597333917</v>
      </c>
      <c r="P95" s="68">
        <f t="shared" si="4"/>
        <v>1.9371663222572555</v>
      </c>
      <c r="Q95" s="68"/>
      <c r="R95" s="68">
        <f t="shared" si="5"/>
        <v>-0.25066646712862178</v>
      </c>
      <c r="S95" s="68"/>
      <c r="T95" s="74">
        <f t="shared" si="6"/>
        <v>0.126329378446115</v>
      </c>
    </row>
    <row r="96" spans="12:20" ht="10.15" customHeight="1" x14ac:dyDescent="0.2">
      <c r="L96" s="59">
        <v>78</v>
      </c>
      <c r="N96" s="68">
        <f t="shared" si="7"/>
        <v>3.3929200658769836</v>
      </c>
      <c r="P96" s="68">
        <f t="shared" si="4"/>
        <v>1.7526133600877138</v>
      </c>
      <c r="Q96" s="68"/>
      <c r="R96" s="68">
        <f t="shared" si="5"/>
        <v>-0.49737977432972291</v>
      </c>
      <c r="S96" s="68"/>
      <c r="T96" s="74">
        <f t="shared" si="6"/>
        <v>0.25675636036773414</v>
      </c>
    </row>
    <row r="97" spans="12:20" ht="10.15" customHeight="1" x14ac:dyDescent="0.2">
      <c r="L97" s="59">
        <v>79</v>
      </c>
      <c r="N97" s="68">
        <f t="shared" si="7"/>
        <v>3.5185837720205755</v>
      </c>
      <c r="P97" s="68">
        <f t="shared" si="4"/>
        <v>1.4579372548428038</v>
      </c>
      <c r="Q97" s="68"/>
      <c r="R97" s="68">
        <f t="shared" si="5"/>
        <v>-0.73624910536936905</v>
      </c>
      <c r="S97" s="68"/>
      <c r="T97" s="74">
        <f t="shared" si="6"/>
        <v>0.39592800879772944</v>
      </c>
    </row>
    <row r="98" spans="12:20" ht="10.15" customHeight="1" x14ac:dyDescent="0.2">
      <c r="L98" s="59">
        <v>80</v>
      </c>
      <c r="N98" s="68">
        <f t="shared" si="7"/>
        <v>3.6442474781641674</v>
      </c>
      <c r="P98" s="68">
        <f t="shared" si="4"/>
        <v>1.0716535899579689</v>
      </c>
      <c r="Q98" s="68"/>
      <c r="R98" s="68">
        <f t="shared" si="5"/>
        <v>-0.96350734820344319</v>
      </c>
      <c r="S98" s="68"/>
      <c r="T98" s="74">
        <f t="shared" si="6"/>
        <v>0.54975465219277952</v>
      </c>
    </row>
    <row r="99" spans="12:20" ht="10.15" customHeight="1" x14ac:dyDescent="0.2">
      <c r="L99" s="59">
        <v>81</v>
      </c>
      <c r="N99" s="68">
        <f t="shared" si="7"/>
        <v>3.7699111843077593</v>
      </c>
      <c r="P99" s="68">
        <f t="shared" si="4"/>
        <v>0.6180339887498667</v>
      </c>
      <c r="Q99" s="68"/>
      <c r="R99" s="68">
        <f t="shared" si="5"/>
        <v>-1.1755705045849583</v>
      </c>
      <c r="S99" s="68"/>
      <c r="T99" s="74">
        <f t="shared" si="6"/>
        <v>0.72654252800537222</v>
      </c>
    </row>
    <row r="100" spans="12:20" ht="10.15" customHeight="1" x14ac:dyDescent="0.2">
      <c r="L100" s="59">
        <v>82</v>
      </c>
      <c r="N100" s="68">
        <f t="shared" si="7"/>
        <v>3.8955748904513512</v>
      </c>
      <c r="P100" s="68">
        <f t="shared" si="4"/>
        <v>0.12558103905859652</v>
      </c>
      <c r="Q100" s="68"/>
      <c r="R100" s="68">
        <f t="shared" si="5"/>
        <v>-1.3690942118573883</v>
      </c>
      <c r="S100" s="68"/>
      <c r="T100" s="74">
        <f t="shared" si="6"/>
        <v>0.93906250581750661</v>
      </c>
    </row>
    <row r="101" spans="12:20" ht="10.15" customHeight="1" x14ac:dyDescent="0.2">
      <c r="L101" s="59">
        <v>83</v>
      </c>
      <c r="N101" s="68">
        <f t="shared" si="7"/>
        <v>4.0212385965949426</v>
      </c>
      <c r="P101" s="68">
        <f t="shared" si="4"/>
        <v>-0.37476262917147796</v>
      </c>
      <c r="Q101" s="68"/>
      <c r="R101" s="68">
        <f t="shared" si="5"/>
        <v>-1.5410264855515878</v>
      </c>
      <c r="S101" s="68"/>
      <c r="T101" s="74">
        <f t="shared" si="6"/>
        <v>1.2087923504096272</v>
      </c>
    </row>
    <row r="102" spans="12:20" ht="10.15" customHeight="1" x14ac:dyDescent="0.2">
      <c r="L102" s="59">
        <v>84</v>
      </c>
      <c r="N102" s="68">
        <f t="shared" si="7"/>
        <v>4.1469023027385346</v>
      </c>
      <c r="P102" s="68">
        <f t="shared" si="4"/>
        <v>-0.85155858313017241</v>
      </c>
      <c r="Q102" s="68"/>
      <c r="R102" s="68">
        <f t="shared" si="5"/>
        <v>-1.6886558510040381</v>
      </c>
      <c r="S102" s="68"/>
      <c r="T102" s="74">
        <f t="shared" si="6"/>
        <v>1.5757478599686772</v>
      </c>
    </row>
    <row r="103" spans="12:20" ht="10.15" customHeight="1" x14ac:dyDescent="0.2">
      <c r="L103" s="59">
        <v>85</v>
      </c>
      <c r="N103" s="68">
        <f t="shared" si="7"/>
        <v>4.2725660088821265</v>
      </c>
      <c r="P103" s="68">
        <f t="shared" si="4"/>
        <v>-1.274847979497403</v>
      </c>
      <c r="Q103" s="68"/>
      <c r="R103" s="68">
        <f t="shared" si="5"/>
        <v>-1.8096541049320456</v>
      </c>
      <c r="S103" s="68"/>
      <c r="T103" s="74">
        <f t="shared" si="6"/>
        <v>2.125108173157245</v>
      </c>
    </row>
    <row r="104" spans="12:20" ht="10.15" customHeight="1" x14ac:dyDescent="0.2">
      <c r="L104" s="59">
        <v>86</v>
      </c>
      <c r="N104" s="68">
        <f t="shared" si="7"/>
        <v>4.3982297150257184</v>
      </c>
      <c r="P104" s="68">
        <f t="shared" si="4"/>
        <v>-1.6180339887499133</v>
      </c>
      <c r="Q104" s="68"/>
      <c r="R104" s="68">
        <f t="shared" si="5"/>
        <v>-1.9021130325903119</v>
      </c>
      <c r="S104" s="68"/>
      <c r="T104" s="74">
        <f t="shared" si="6"/>
        <v>3.0776835371753353</v>
      </c>
    </row>
    <row r="105" spans="12:20" ht="10.15" customHeight="1" x14ac:dyDescent="0.2">
      <c r="L105" s="59">
        <v>87</v>
      </c>
      <c r="N105" s="68">
        <f t="shared" si="7"/>
        <v>4.5238934211693103</v>
      </c>
      <c r="P105" s="68">
        <f t="shared" si="4"/>
        <v>-1.8595529717765147</v>
      </c>
      <c r="Q105" s="68"/>
      <c r="R105" s="68">
        <f t="shared" si="5"/>
        <v>-1.9645745014573803</v>
      </c>
      <c r="S105" s="68"/>
      <c r="T105" s="74">
        <f t="shared" si="6"/>
        <v>5.2421835811134043</v>
      </c>
    </row>
    <row r="106" spans="12:20" ht="10.15" customHeight="1" x14ac:dyDescent="0.2">
      <c r="L106" s="59">
        <v>88</v>
      </c>
      <c r="N106" s="68">
        <f t="shared" si="7"/>
        <v>4.6495571273129022</v>
      </c>
      <c r="P106" s="68">
        <f t="shared" si="4"/>
        <v>-1.9842294026289597</v>
      </c>
      <c r="Q106" s="68"/>
      <c r="R106" s="68">
        <f t="shared" si="5"/>
        <v>-1.9960534568565442</v>
      </c>
      <c r="S106" s="68"/>
      <c r="T106" s="74">
        <f t="shared" si="6"/>
        <v>15.894544843867376</v>
      </c>
    </row>
    <row r="107" spans="12:20" ht="10.15" customHeight="1" x14ac:dyDescent="0.2">
      <c r="L107" s="59">
        <v>89</v>
      </c>
      <c r="N107" s="68">
        <f t="shared" si="7"/>
        <v>4.7752208334564941</v>
      </c>
      <c r="P107" s="68">
        <f t="shared" si="4"/>
        <v>-1.9842294026289515</v>
      </c>
      <c r="Q107" s="68"/>
      <c r="R107" s="68">
        <f t="shared" si="5"/>
        <v>-1.996053456856542</v>
      </c>
      <c r="S107" s="68"/>
      <c r="T107" s="74">
        <f t="shared" si="6"/>
        <v>-15.894544843863189</v>
      </c>
    </row>
    <row r="108" spans="12:20" ht="10.15" customHeight="1" x14ac:dyDescent="0.2">
      <c r="L108" s="59">
        <v>90</v>
      </c>
      <c r="N108" s="68">
        <f t="shared" si="7"/>
        <v>4.900884539600086</v>
      </c>
      <c r="P108" s="68">
        <f t="shared" si="4"/>
        <v>-1.8595529717764903</v>
      </c>
      <c r="Q108" s="68"/>
      <c r="R108" s="68">
        <f t="shared" si="5"/>
        <v>-1.9645745014573741</v>
      </c>
      <c r="S108" s="68"/>
      <c r="T108" s="74">
        <f t="shared" si="6"/>
        <v>-5.2421835811129345</v>
      </c>
    </row>
    <row r="109" spans="12:20" ht="10.15" customHeight="1" x14ac:dyDescent="0.2">
      <c r="L109" s="59">
        <v>91</v>
      </c>
      <c r="N109" s="68">
        <f t="shared" si="7"/>
        <v>5.0265482457436779</v>
      </c>
      <c r="P109" s="68">
        <f t="shared" si="4"/>
        <v>-1.6180339887498745</v>
      </c>
      <c r="Q109" s="68"/>
      <c r="R109" s="68">
        <f t="shared" si="5"/>
        <v>-1.9021130325903017</v>
      </c>
      <c r="S109" s="68"/>
      <c r="T109" s="74">
        <f t="shared" si="6"/>
        <v>-3.0776835371751625</v>
      </c>
    </row>
    <row r="110" spans="12:20" ht="10.15" customHeight="1" x14ac:dyDescent="0.2">
      <c r="L110" s="59">
        <v>92</v>
      </c>
      <c r="N110" s="68">
        <f t="shared" si="7"/>
        <v>5.1522119518872698</v>
      </c>
      <c r="P110" s="68">
        <f t="shared" si="4"/>
        <v>-1.2748479794973522</v>
      </c>
      <c r="Q110" s="68"/>
      <c r="R110" s="68">
        <f t="shared" si="5"/>
        <v>-1.8096541049320316</v>
      </c>
      <c r="S110" s="68"/>
      <c r="T110" s="74">
        <f t="shared" si="6"/>
        <v>-2.1251081731571539</v>
      </c>
    </row>
    <row r="111" spans="12:20" ht="10.15" customHeight="1" x14ac:dyDescent="0.2">
      <c r="L111" s="59">
        <v>93</v>
      </c>
      <c r="N111" s="68">
        <f t="shared" si="7"/>
        <v>5.2778756580308617</v>
      </c>
      <c r="P111" s="68">
        <f t="shared" si="4"/>
        <v>-0.85155858313011257</v>
      </c>
      <c r="Q111" s="68"/>
      <c r="R111" s="68">
        <f t="shared" si="5"/>
        <v>-1.6886558510040204</v>
      </c>
      <c r="S111" s="68"/>
      <c r="T111" s="74">
        <f t="shared" si="6"/>
        <v>-1.5757478599686197</v>
      </c>
    </row>
    <row r="112" spans="12:20" ht="10.15" customHeight="1" x14ac:dyDescent="0.2">
      <c r="L112" s="59">
        <v>94</v>
      </c>
      <c r="N112" s="68">
        <f t="shared" si="7"/>
        <v>5.4035393641744536</v>
      </c>
      <c r="P112" s="68">
        <f t="shared" si="4"/>
        <v>-0.37476262917141312</v>
      </c>
      <c r="Q112" s="68"/>
      <c r="R112" s="68">
        <f t="shared" si="5"/>
        <v>-1.5410264855515667</v>
      </c>
      <c r="S112" s="68"/>
      <c r="T112" s="74">
        <f t="shared" si="6"/>
        <v>-1.2087923504095865</v>
      </c>
    </row>
    <row r="113" spans="12:20" ht="10.15" customHeight="1" x14ac:dyDescent="0.2">
      <c r="L113" s="59">
        <v>95</v>
      </c>
      <c r="N113" s="68">
        <f t="shared" si="7"/>
        <v>5.5292030703180455</v>
      </c>
      <c r="P113" s="68">
        <f t="shared" si="4"/>
        <v>0.12558103905866419</v>
      </c>
      <c r="Q113" s="68"/>
      <c r="R113" s="68">
        <f t="shared" si="5"/>
        <v>-1.3690942118573637</v>
      </c>
      <c r="S113" s="68"/>
      <c r="T113" s="74">
        <f t="shared" si="6"/>
        <v>-0.93906250581747475</v>
      </c>
    </row>
    <row r="114" spans="12:20" ht="10.15" customHeight="1" x14ac:dyDescent="0.2">
      <c r="L114" s="59">
        <v>96</v>
      </c>
      <c r="N114" s="68">
        <f t="shared" si="7"/>
        <v>5.6548667764616374</v>
      </c>
      <c r="P114" s="68">
        <f t="shared" si="4"/>
        <v>0.61803398874993121</v>
      </c>
      <c r="Q114" s="68"/>
      <c r="R114" s="68">
        <f t="shared" si="5"/>
        <v>-1.1755705045849307</v>
      </c>
      <c r="S114" s="68"/>
      <c r="T114" s="74">
        <f t="shared" si="6"/>
        <v>-0.72654252800534624</v>
      </c>
    </row>
    <row r="115" spans="12:20" ht="10.15" customHeight="1" x14ac:dyDescent="0.2">
      <c r="L115" s="59">
        <v>97</v>
      </c>
      <c r="N115" s="68">
        <f t="shared" si="7"/>
        <v>5.7805304826052293</v>
      </c>
      <c r="P115" s="68">
        <f t="shared" si="4"/>
        <v>1.0716535899580262</v>
      </c>
      <c r="Q115" s="68"/>
      <c r="R115" s="68">
        <f t="shared" si="5"/>
        <v>-0.96350734820341355</v>
      </c>
      <c r="S115" s="68"/>
      <c r="T115" s="74">
        <f t="shared" si="6"/>
        <v>-0.54975465219275743</v>
      </c>
    </row>
    <row r="116" spans="12:20" ht="10.15" customHeight="1" x14ac:dyDescent="0.2">
      <c r="L116" s="59">
        <v>98</v>
      </c>
      <c r="N116" s="68">
        <f t="shared" si="7"/>
        <v>5.9061941887488212</v>
      </c>
      <c r="P116" s="68">
        <f t="shared" si="4"/>
        <v>1.4579372548428502</v>
      </c>
      <c r="Q116" s="68"/>
      <c r="R116" s="68">
        <f t="shared" si="5"/>
        <v>-0.73624910536933752</v>
      </c>
      <c r="S116" s="68"/>
      <c r="T116" s="74">
        <f t="shared" si="6"/>
        <v>-0.39592800879770984</v>
      </c>
    </row>
    <row r="117" spans="12:20" ht="10.15" customHeight="1" x14ac:dyDescent="0.2">
      <c r="L117" s="59">
        <v>99</v>
      </c>
      <c r="N117" s="68">
        <f t="shared" si="7"/>
        <v>6.0318578948924131</v>
      </c>
      <c r="P117" s="68">
        <f t="shared" si="4"/>
        <v>1.7526133600877465</v>
      </c>
      <c r="Q117" s="68"/>
      <c r="R117" s="68">
        <f t="shared" si="5"/>
        <v>-0.49737977432969005</v>
      </c>
      <c r="S117" s="68"/>
      <c r="T117" s="74">
        <f t="shared" si="6"/>
        <v>-0.25675636036771604</v>
      </c>
    </row>
    <row r="118" spans="12:20" ht="10.15" customHeight="1" x14ac:dyDescent="0.2">
      <c r="L118" s="59">
        <v>100</v>
      </c>
      <c r="N118" s="68">
        <f t="shared" si="7"/>
        <v>6.157521601036005</v>
      </c>
      <c r="P118" s="68">
        <f t="shared" si="4"/>
        <v>1.9371663222572724</v>
      </c>
      <c r="Q118" s="68"/>
      <c r="R118" s="68">
        <f t="shared" si="5"/>
        <v>-0.25066646712858814</v>
      </c>
      <c r="S118" s="68"/>
      <c r="T118" s="74">
        <f t="shared" si="6"/>
        <v>-0.12632937844609776</v>
      </c>
    </row>
    <row r="119" spans="12:20" ht="10.15" customHeight="1" x14ac:dyDescent="0.2">
      <c r="L119" s="59">
        <v>101</v>
      </c>
      <c r="N119" s="68">
        <f t="shared" si="7"/>
        <v>6.2831853071795969</v>
      </c>
      <c r="P119" s="68">
        <f t="shared" si="4"/>
        <v>2</v>
      </c>
      <c r="Q119" s="68"/>
      <c r="R119" s="68">
        <f t="shared" si="5"/>
        <v>2.0826222690839558E-14</v>
      </c>
      <c r="S119" s="68"/>
      <c r="T119" s="74">
        <f t="shared" si="6"/>
        <v>1.0413111345419779E-14</v>
      </c>
    </row>
  </sheetData>
  <sheetProtection algorithmName="SHA-512" hashValue="pJbIzaKNMGGs5Cnjwm1Nb6yyHhKX15jNbVI2a5pOrvbUa35+sWMx+oBkoXv3dFjIj+pAPA4+XhwINiec2wC4IQ==" saltValue="PW8zQKE5EX8XAArpEYgZmg==" spinCount="100000" sheet="1" objects="1" scenarios="1" selectLockedCells="1"/>
  <mergeCells count="7">
    <mergeCell ref="E14:F15"/>
    <mergeCell ref="E4:F5"/>
    <mergeCell ref="G4:J4"/>
    <mergeCell ref="B2:J2"/>
    <mergeCell ref="D7:E7"/>
    <mergeCell ref="D9:E9"/>
    <mergeCell ref="D11:E11"/>
  </mergeCells>
  <pageMargins left="0.7" right="0.7" top="0.75" bottom="0.75" header="0.3" footer="0.3"/>
  <pageSetup orientation="portrait" r:id="rId1"/>
  <ignoredErrors>
    <ignoredError sqref="G15 I15" unlockedFormula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E31D0-C35B-43BD-8C5C-D97C54BC7397}">
  <dimension ref="B2:S118"/>
  <sheetViews>
    <sheetView tabSelected="1" zoomScale="160" zoomScaleNormal="160" workbookViewId="0">
      <selection activeCell="M12" sqref="M12"/>
    </sheetView>
  </sheetViews>
  <sheetFormatPr baseColWidth="10" defaultRowHeight="15" x14ac:dyDescent="0.25"/>
  <cols>
    <col min="1" max="4" width="0.85546875" customWidth="1"/>
    <col min="6" max="6" width="21.42578125" bestFit="1" customWidth="1"/>
    <col min="7" max="7" width="15.85546875" bestFit="1" customWidth="1"/>
    <col min="8" max="8" width="10.140625" bestFit="1" customWidth="1"/>
    <col min="9" max="9" width="12.42578125" bestFit="1" customWidth="1"/>
    <col min="15" max="16" width="0" hidden="1" customWidth="1"/>
    <col min="17" max="17" width="14" hidden="1" customWidth="1"/>
    <col min="18" max="19" width="0" hidden="1" customWidth="1"/>
  </cols>
  <sheetData>
    <row r="2" spans="2:10" x14ac:dyDescent="0.25">
      <c r="B2" s="338" t="s">
        <v>30</v>
      </c>
      <c r="C2" s="338"/>
      <c r="D2" s="338"/>
      <c r="E2" s="338"/>
      <c r="F2" s="338"/>
      <c r="G2" s="338"/>
      <c r="H2" s="338"/>
      <c r="I2" s="338"/>
      <c r="J2" s="338"/>
    </row>
    <row r="4" spans="2:10" x14ac:dyDescent="0.25">
      <c r="E4" s="340" t="s">
        <v>22</v>
      </c>
      <c r="F4" s="340"/>
      <c r="G4" s="341" t="s">
        <v>23</v>
      </c>
      <c r="H4" s="341"/>
      <c r="I4" s="341"/>
      <c r="J4" s="341"/>
    </row>
    <row r="5" spans="2:10" ht="15.75" x14ac:dyDescent="0.25">
      <c r="E5" s="340"/>
      <c r="F5" s="340"/>
      <c r="G5" s="304" t="s">
        <v>16</v>
      </c>
      <c r="H5" s="304" t="s">
        <v>17</v>
      </c>
      <c r="I5" s="304" t="s">
        <v>18</v>
      </c>
      <c r="J5" s="304" t="s">
        <v>19</v>
      </c>
    </row>
    <row r="7" spans="2:10" x14ac:dyDescent="0.25">
      <c r="E7" s="344" t="s">
        <v>27</v>
      </c>
      <c r="F7" s="344" t="s">
        <v>61</v>
      </c>
      <c r="G7" s="360">
        <v>2</v>
      </c>
      <c r="H7" s="360">
        <v>2</v>
      </c>
      <c r="I7" s="360">
        <v>0</v>
      </c>
      <c r="J7" s="360">
        <v>0</v>
      </c>
    </row>
    <row r="8" spans="2:10" x14ac:dyDescent="0.25">
      <c r="G8" s="198"/>
      <c r="H8" s="198"/>
      <c r="I8" s="198"/>
      <c r="J8" s="198"/>
    </row>
    <row r="9" spans="2:10" x14ac:dyDescent="0.25">
      <c r="E9" s="345" t="s">
        <v>28</v>
      </c>
      <c r="F9" s="345" t="s">
        <v>67</v>
      </c>
      <c r="G9" s="361">
        <v>2</v>
      </c>
      <c r="H9" s="361">
        <v>1</v>
      </c>
      <c r="I9" s="361">
        <v>0</v>
      </c>
      <c r="J9" s="361">
        <v>0</v>
      </c>
    </row>
    <row r="10" spans="2:10" x14ac:dyDescent="0.25">
      <c r="G10" s="198"/>
      <c r="H10" s="198"/>
      <c r="I10" s="198"/>
      <c r="J10" s="198"/>
    </row>
    <row r="11" spans="2:10" x14ac:dyDescent="0.25">
      <c r="E11" s="346" t="s">
        <v>29</v>
      </c>
      <c r="F11" s="346" t="s">
        <v>62</v>
      </c>
      <c r="G11" s="362">
        <v>1</v>
      </c>
      <c r="H11" s="362">
        <v>1</v>
      </c>
      <c r="I11" s="362">
        <v>0</v>
      </c>
      <c r="J11" s="362">
        <v>0</v>
      </c>
    </row>
    <row r="14" spans="2:10" x14ac:dyDescent="0.25">
      <c r="E14" s="339" t="s">
        <v>63</v>
      </c>
      <c r="F14" s="339"/>
      <c r="G14" s="303" t="s">
        <v>64</v>
      </c>
      <c r="H14" s="303" t="s">
        <v>65</v>
      </c>
      <c r="I14" s="303" t="s">
        <v>36</v>
      </c>
    </row>
    <row r="15" spans="2:10" x14ac:dyDescent="0.25">
      <c r="E15" s="339"/>
      <c r="F15" s="339"/>
      <c r="G15">
        <v>-6.2830000000000004</v>
      </c>
      <c r="H15">
        <v>0.126</v>
      </c>
      <c r="I15">
        <v>6.2830000000000004</v>
      </c>
    </row>
    <row r="17" spans="15:19" x14ac:dyDescent="0.25">
      <c r="P17" s="347" t="s">
        <v>66</v>
      </c>
      <c r="Q17" s="349" t="s">
        <v>27</v>
      </c>
      <c r="R17" s="357" t="s">
        <v>28</v>
      </c>
      <c r="S17" s="354" t="s">
        <v>29</v>
      </c>
    </row>
    <row r="18" spans="15:19" x14ac:dyDescent="0.25">
      <c r="O18">
        <v>1</v>
      </c>
      <c r="P18">
        <f>$G$15</f>
        <v>-6.2830000000000004</v>
      </c>
      <c r="Q18" s="350">
        <f>$G$7*COS($H$7*P18+I7)+J7</f>
        <v>1.9999998626449984</v>
      </c>
      <c r="R18" s="358">
        <f>$G$9*SIN($H$9*P18+$I$9)+$J$9</f>
        <v>3.7061435705115694E-4</v>
      </c>
      <c r="S18" s="355">
        <f>$G$11*TAN($H$11*P18+$I$11)+$J$11</f>
        <v>1.8530718170718704E-4</v>
      </c>
    </row>
    <row r="19" spans="15:19" x14ac:dyDescent="0.25">
      <c r="O19">
        <v>2</v>
      </c>
      <c r="P19">
        <f>P18+$H$15</f>
        <v>-6.157</v>
      </c>
      <c r="Q19" s="351">
        <f>$G$7*COS($H$7*P19+$I$8)+$J$8</f>
        <v>1.9366464006597808</v>
      </c>
      <c r="R19" s="359">
        <f t="shared" ref="R19:R82" si="0">$G$9*SIN($H$9*P19+$I$9)+$J$9</f>
        <v>0.25170140909462396</v>
      </c>
      <c r="S19" s="356">
        <f t="shared" ref="S19:S82" si="1">$G$11*TAN($H$11*P19+$I$11)+$J$11</f>
        <v>0.12685933874040059</v>
      </c>
    </row>
    <row r="20" spans="15:19" x14ac:dyDescent="0.25">
      <c r="O20">
        <v>3</v>
      </c>
      <c r="P20">
        <f t="shared" ref="P20:P83" si="2">P19+$H$15</f>
        <v>-6.0309999999999997</v>
      </c>
      <c r="Q20" s="350">
        <f t="shared" ref="Q20:Q83" si="3">$G$7*COS($H$7*P20+$I$8)+$J$8</f>
        <v>1.7509576050443236</v>
      </c>
      <c r="R20" s="358">
        <f t="shared" si="0"/>
        <v>0.49904147618777767</v>
      </c>
      <c r="S20" s="355">
        <f t="shared" si="1"/>
        <v>0.25767101267078973</v>
      </c>
    </row>
    <row r="21" spans="15:19" x14ac:dyDescent="0.25">
      <c r="O21">
        <v>4</v>
      </c>
      <c r="P21">
        <f t="shared" si="2"/>
        <v>-5.9049999999999994</v>
      </c>
      <c r="Q21" s="351">
        <f t="shared" si="3"/>
        <v>1.4546631858558041</v>
      </c>
      <c r="R21" s="359">
        <f t="shared" si="0"/>
        <v>0.73846923710077184</v>
      </c>
      <c r="S21" s="356">
        <f t="shared" si="1"/>
        <v>0.39731005147085796</v>
      </c>
    </row>
    <row r="22" spans="15:19" x14ac:dyDescent="0.25">
      <c r="O22">
        <v>5</v>
      </c>
      <c r="P22">
        <f t="shared" si="2"/>
        <v>-5.778999999999999</v>
      </c>
      <c r="Q22" s="350">
        <f t="shared" si="3"/>
        <v>1.0664796607878269</v>
      </c>
      <c r="R22" s="358">
        <f t="shared" si="0"/>
        <v>0.96618856296903721</v>
      </c>
      <c r="S22" s="355">
        <f t="shared" si="1"/>
        <v>0.55174937272282631</v>
      </c>
    </row>
    <row r="23" spans="15:19" x14ac:dyDescent="0.25">
      <c r="O23">
        <v>6</v>
      </c>
      <c r="P23">
        <f t="shared" si="2"/>
        <v>-5.6529999999999987</v>
      </c>
      <c r="Q23" s="351">
        <f t="shared" si="3"/>
        <v>0.61092805806360073</v>
      </c>
      <c r="R23" s="359">
        <f t="shared" si="0"/>
        <v>1.1785889622495196</v>
      </c>
      <c r="S23" s="356">
        <f t="shared" si="1"/>
        <v>0.72939858560826298</v>
      </c>
    </row>
    <row r="24" spans="15:19" x14ac:dyDescent="0.25">
      <c r="O24">
        <v>7</v>
      </c>
      <c r="P24">
        <f t="shared" si="2"/>
        <v>-5.5269999999999984</v>
      </c>
      <c r="Q24" s="350">
        <f t="shared" si="3"/>
        <v>0.11678495625011225</v>
      </c>
      <c r="R24" s="358">
        <f t="shared" si="0"/>
        <v>1.3723028250899609</v>
      </c>
      <c r="S24" s="355">
        <f t="shared" si="1"/>
        <v>0.94321692959671877</v>
      </c>
    </row>
    <row r="25" spans="15:19" x14ac:dyDescent="0.25">
      <c r="O25">
        <v>8</v>
      </c>
      <c r="P25">
        <f t="shared" si="2"/>
        <v>-5.400999999999998</v>
      </c>
      <c r="Q25" s="351">
        <f t="shared" si="3"/>
        <v>-0.3847352932868755</v>
      </c>
      <c r="R25" s="359">
        <f t="shared" si="0"/>
        <v>1.5442588168072331</v>
      </c>
      <c r="S25" s="356">
        <f t="shared" si="1"/>
        <v>1.2150614368902624</v>
      </c>
    </row>
    <row r="26" spans="15:19" x14ac:dyDescent="0.25">
      <c r="O26">
        <v>9</v>
      </c>
      <c r="P26">
        <f t="shared" si="2"/>
        <v>-5.2749999999999977</v>
      </c>
      <c r="Q26" s="350">
        <f t="shared" si="3"/>
        <v>-0.86195233473820387</v>
      </c>
      <c r="R26" s="358">
        <f t="shared" si="0"/>
        <v>1.6917305739207422</v>
      </c>
      <c r="S26" s="355">
        <f t="shared" si="1"/>
        <v>1.5858093426187767</v>
      </c>
    </row>
    <row r="27" spans="15:19" x14ac:dyDescent="0.25">
      <c r="O27">
        <v>10</v>
      </c>
      <c r="P27">
        <f t="shared" si="2"/>
        <v>-5.1489999999999974</v>
      </c>
      <c r="Q27" s="351">
        <f t="shared" si="3"/>
        <v>-1.2847210130770723</v>
      </c>
      <c r="R27" s="359">
        <f t="shared" si="0"/>
        <v>1.8123799306649455</v>
      </c>
      <c r="S27" s="356">
        <f t="shared" si="1"/>
        <v>2.1429473993321628</v>
      </c>
    </row>
    <row r="28" spans="15:19" x14ac:dyDescent="0.25">
      <c r="O28">
        <v>11</v>
      </c>
      <c r="P28">
        <f t="shared" si="2"/>
        <v>-5.022999999999997</v>
      </c>
      <c r="Q28" s="350">
        <f t="shared" si="3"/>
        <v>-1.6263356027278775</v>
      </c>
      <c r="R28" s="358">
        <f t="shared" si="0"/>
        <v>1.9042939906243146</v>
      </c>
      <c r="S28" s="355">
        <f t="shared" si="1"/>
        <v>3.1152516648024537</v>
      </c>
    </row>
    <row r="29" spans="15:19" x14ac:dyDescent="0.25">
      <c r="O29">
        <v>12</v>
      </c>
      <c r="P29">
        <f t="shared" si="2"/>
        <v>-4.8969999999999967</v>
      </c>
      <c r="Q29" s="351">
        <f t="shared" si="3"/>
        <v>-1.8652167721287753</v>
      </c>
      <c r="R29" s="359">
        <f t="shared" si="0"/>
        <v>1.9660154557197091</v>
      </c>
      <c r="S29" s="356">
        <f t="shared" si="1"/>
        <v>5.3551174609773442</v>
      </c>
    </row>
    <row r="30" spans="15:19" x14ac:dyDescent="0.25">
      <c r="O30">
        <v>13</v>
      </c>
      <c r="P30">
        <f t="shared" si="2"/>
        <v>-4.7709999999999964</v>
      </c>
      <c r="Q30" s="350">
        <f t="shared" si="3"/>
        <v>-1.9862747209183347</v>
      </c>
      <c r="R30" s="358">
        <f t="shared" si="0"/>
        <v>1.99656573167986</v>
      </c>
      <c r="S30" s="355">
        <f t="shared" si="1"/>
        <v>17.042096526443199</v>
      </c>
    </row>
    <row r="31" spans="15:19" x14ac:dyDescent="0.25">
      <c r="O31">
        <v>14</v>
      </c>
      <c r="P31">
        <f t="shared" si="2"/>
        <v>-4.644999999999996</v>
      </c>
      <c r="Q31" s="351">
        <f t="shared" si="3"/>
        <v>-1.9818623822139703</v>
      </c>
      <c r="R31" s="359">
        <f t="shared" si="0"/>
        <v>1.9954604436605528</v>
      </c>
      <c r="S31" s="356">
        <f t="shared" si="1"/>
        <v>-14.816751605132295</v>
      </c>
    </row>
    <row r="32" spans="15:19" x14ac:dyDescent="0.25">
      <c r="O32">
        <v>15</v>
      </c>
      <c r="P32">
        <f t="shared" si="2"/>
        <v>-4.5189999999999957</v>
      </c>
      <c r="Q32" s="350">
        <f t="shared" si="3"/>
        <v>-1.8522584774835269</v>
      </c>
      <c r="R32" s="358">
        <f t="shared" si="0"/>
        <v>1.9627171160112522</v>
      </c>
      <c r="S32" s="355">
        <f t="shared" si="1"/>
        <v>-5.106301155025827</v>
      </c>
    </row>
    <row r="33" spans="15:19" x14ac:dyDescent="0.25">
      <c r="O33">
        <v>16</v>
      </c>
      <c r="P33">
        <f t="shared" si="2"/>
        <v>-4.3929999999999954</v>
      </c>
      <c r="Q33" s="351">
        <f t="shared" si="3"/>
        <v>-1.6056499100871529</v>
      </c>
      <c r="R33" s="359">
        <f t="shared" si="0"/>
        <v>1.8988548944264154</v>
      </c>
      <c r="S33" s="356">
        <f t="shared" si="1"/>
        <v>-3.0237842894140581</v>
      </c>
    </row>
    <row r="34" spans="15:19" x14ac:dyDescent="0.25">
      <c r="O34">
        <v>17</v>
      </c>
      <c r="P34">
        <f t="shared" si="2"/>
        <v>-4.266999999999995</v>
      </c>
      <c r="Q34" s="350">
        <f t="shared" si="3"/>
        <v>-1.2576146096656089</v>
      </c>
      <c r="R34" s="358">
        <f t="shared" si="0"/>
        <v>1.8048863148867877</v>
      </c>
      <c r="S34" s="355">
        <f t="shared" si="1"/>
        <v>-2.0947642028376494</v>
      </c>
    </row>
    <row r="35" spans="15:19" x14ac:dyDescent="0.25">
      <c r="O35">
        <v>18</v>
      </c>
      <c r="P35">
        <f t="shared" si="2"/>
        <v>-4.1409999999999947</v>
      </c>
      <c r="Q35" s="351">
        <f t="shared" si="3"/>
        <v>-0.83013749539550097</v>
      </c>
      <c r="R35" s="359">
        <f t="shared" si="0"/>
        <v>1.6823012498941743</v>
      </c>
      <c r="S35" s="356">
        <f t="shared" si="1"/>
        <v>-1.5553794504950544</v>
      </c>
    </row>
    <row r="36" spans="15:19" x14ac:dyDescent="0.25">
      <c r="O36">
        <v>19</v>
      </c>
      <c r="P36">
        <f t="shared" si="2"/>
        <v>-4.0149999999999944</v>
      </c>
      <c r="Q36" s="350">
        <f t="shared" si="3"/>
        <v>-0.35022171838159949</v>
      </c>
      <c r="R36" s="358">
        <f t="shared" si="0"/>
        <v>1.533043286532249</v>
      </c>
      <c r="S36" s="355">
        <f t="shared" si="1"/>
        <v>-1.193552774307163</v>
      </c>
    </row>
    <row r="37" spans="15:19" x14ac:dyDescent="0.25">
      <c r="O37">
        <v>20</v>
      </c>
      <c r="P37">
        <f t="shared" si="2"/>
        <v>-3.8889999999999945</v>
      </c>
      <c r="Q37" s="351">
        <f t="shared" si="3"/>
        <v>0.15181709087410353</v>
      </c>
      <c r="R37" s="359">
        <f t="shared" si="0"/>
        <v>1.359478910879421</v>
      </c>
      <c r="S37" s="356">
        <f t="shared" si="1"/>
        <v>-0.9267653727245575</v>
      </c>
    </row>
    <row r="38" spans="15:19" x14ac:dyDescent="0.25">
      <c r="O38">
        <v>21</v>
      </c>
      <c r="P38">
        <f t="shared" si="2"/>
        <v>-3.7629999999999946</v>
      </c>
      <c r="Q38" s="350">
        <f t="shared" si="3"/>
        <v>0.64426581984642162</v>
      </c>
      <c r="R38" s="358">
        <f t="shared" si="0"/>
        <v>1.1643599873551043</v>
      </c>
      <c r="S38" s="355">
        <f t="shared" si="1"/>
        <v>-0.71603576798111146</v>
      </c>
    </row>
    <row r="39" spans="15:19" x14ac:dyDescent="0.25">
      <c r="O39">
        <v>22</v>
      </c>
      <c r="P39">
        <f t="shared" si="2"/>
        <v>-3.6369999999999947</v>
      </c>
      <c r="Q39" s="351">
        <f t="shared" si="3"/>
        <v>1.0960171484101677</v>
      </c>
      <c r="R39" s="359">
        <f t="shared" si="0"/>
        <v>0.95078012788963584</v>
      </c>
      <c r="S39" s="356">
        <f t="shared" si="1"/>
        <v>-0.54035405793876157</v>
      </c>
    </row>
    <row r="40" spans="15:19" x14ac:dyDescent="0.25">
      <c r="O40">
        <v>23</v>
      </c>
      <c r="P40">
        <f t="shared" si="2"/>
        <v>-3.5109999999999948</v>
      </c>
      <c r="Q40" s="350">
        <f t="shared" si="3"/>
        <v>1.4785345561768382</v>
      </c>
      <c r="R40" s="358">
        <f t="shared" si="0"/>
        <v>0.72212564268495683</v>
      </c>
      <c r="S40" s="355">
        <f t="shared" si="1"/>
        <v>-0.38718150715586014</v>
      </c>
    </row>
    <row r="41" spans="15:19" x14ac:dyDescent="0.25">
      <c r="O41">
        <v>24</v>
      </c>
      <c r="P41">
        <f t="shared" si="2"/>
        <v>-3.3849999999999949</v>
      </c>
      <c r="Q41" s="351">
        <f t="shared" si="3"/>
        <v>1.7676549358891831</v>
      </c>
      <c r="R41" s="359">
        <f t="shared" si="0"/>
        <v>0.48202185024209948</v>
      </c>
      <c r="S41" s="356">
        <f t="shared" si="1"/>
        <v>-0.24833113019580119</v>
      </c>
    </row>
    <row r="42" spans="15:19" x14ac:dyDescent="0.25">
      <c r="O42">
        <v>25</v>
      </c>
      <c r="P42">
        <f t="shared" si="2"/>
        <v>-3.258999999999995</v>
      </c>
      <c r="Q42" s="350">
        <f t="shared" si="3"/>
        <v>1.9451149442237328</v>
      </c>
      <c r="R42" s="358">
        <f t="shared" si="0"/>
        <v>0.23427559791038235</v>
      </c>
      <c r="S42" s="355">
        <f t="shared" si="1"/>
        <v>-0.1179498042086834</v>
      </c>
    </row>
    <row r="43" spans="15:19" x14ac:dyDescent="0.25">
      <c r="O43">
        <v>26</v>
      </c>
      <c r="P43">
        <f t="shared" si="2"/>
        <v>-3.1329999999999951</v>
      </c>
      <c r="Q43" s="351">
        <f t="shared" si="3"/>
        <v>1.9997046724856242</v>
      </c>
      <c r="R43" s="359">
        <f t="shared" si="0"/>
        <v>-1.7185095704586758E-2</v>
      </c>
      <c r="S43" s="356">
        <f t="shared" si="1"/>
        <v>8.5928650718340941E-3</v>
      </c>
    </row>
    <row r="44" spans="15:19" x14ac:dyDescent="0.25">
      <c r="O44">
        <v>27</v>
      </c>
      <c r="P44">
        <f t="shared" si="2"/>
        <v>-3.0069999999999952</v>
      </c>
      <c r="Q44" s="350">
        <f t="shared" si="3"/>
        <v>1.9279757613783808</v>
      </c>
      <c r="R44" s="358">
        <f t="shared" si="0"/>
        <v>-0.26837331950404325</v>
      </c>
      <c r="S44" s="355">
        <f t="shared" si="1"/>
        <v>0.13541130963318615</v>
      </c>
    </row>
    <row r="45" spans="15:19" x14ac:dyDescent="0.25">
      <c r="O45">
        <v>28</v>
      </c>
      <c r="P45">
        <f t="shared" si="2"/>
        <v>-2.8809999999999953</v>
      </c>
      <c r="Q45" s="351">
        <f t="shared" si="3"/>
        <v>1.734459229196436</v>
      </c>
      <c r="R45" s="359">
        <f t="shared" si="0"/>
        <v>-0.51530648240009946</v>
      </c>
      <c r="S45" s="356">
        <f t="shared" si="1"/>
        <v>0.26665623604500688</v>
      </c>
    </row>
    <row r="46" spans="15:19" x14ac:dyDescent="0.25">
      <c r="O46">
        <v>29</v>
      </c>
      <c r="P46">
        <f t="shared" si="2"/>
        <v>-2.7549999999999955</v>
      </c>
      <c r="Q46" s="350">
        <f t="shared" si="3"/>
        <v>1.4313792535281096</v>
      </c>
      <c r="R46" s="358">
        <f t="shared" si="0"/>
        <v>-0.75406945732597497</v>
      </c>
      <c r="S46" s="355">
        <f t="shared" si="1"/>
        <v>0.40707739810346705</v>
      </c>
    </row>
    <row r="47" spans="15:19" x14ac:dyDescent="0.25">
      <c r="O47">
        <v>30</v>
      </c>
      <c r="P47">
        <f t="shared" si="2"/>
        <v>-2.6289999999999956</v>
      </c>
      <c r="Q47" s="351">
        <f t="shared" si="3"/>
        <v>1.0378809864917218</v>
      </c>
      <c r="R47" s="359">
        <f t="shared" si="0"/>
        <v>-0.98087665560368908</v>
      </c>
      <c r="S47" s="356">
        <f t="shared" si="1"/>
        <v>0.5627675154822025</v>
      </c>
    </row>
    <row r="48" spans="15:19" x14ac:dyDescent="0.25">
      <c r="O48">
        <v>31</v>
      </c>
      <c r="P48">
        <f t="shared" si="2"/>
        <v>-2.5029999999999957</v>
      </c>
      <c r="Q48" s="350">
        <f t="shared" si="3"/>
        <v>0.57882118137192895</v>
      </c>
      <c r="R48" s="358">
        <f t="shared" si="0"/>
        <v>-1.1921320474796704</v>
      </c>
      <c r="S48" s="355">
        <f t="shared" si="1"/>
        <v>0.74235860794953468</v>
      </c>
    </row>
    <row r="49" spans="15:19" x14ac:dyDescent="0.25">
      <c r="O49">
        <v>32</v>
      </c>
      <c r="P49">
        <f t="shared" si="2"/>
        <v>-2.3769999999999958</v>
      </c>
      <c r="Q49" s="351">
        <f t="shared" si="3"/>
        <v>8.3198025135866147E-2</v>
      </c>
      <c r="R49" s="359">
        <f t="shared" si="0"/>
        <v>-1.3844861772022623</v>
      </c>
      <c r="S49" s="356">
        <f t="shared" si="1"/>
        <v>0.95923131106856674</v>
      </c>
    </row>
    <row r="50" spans="15:19" x14ac:dyDescent="0.25">
      <c r="O50">
        <v>33</v>
      </c>
      <c r="P50">
        <f t="shared" si="2"/>
        <v>-2.2509999999999959</v>
      </c>
      <c r="Q50" s="350">
        <f t="shared" si="3"/>
        <v>-0.4176806378147449</v>
      </c>
      <c r="R50" s="358">
        <f t="shared" si="0"/>
        <v>-1.5548892686666613</v>
      </c>
      <c r="S50" s="355">
        <f t="shared" si="1"/>
        <v>1.2360965520547245</v>
      </c>
    </row>
    <row r="51" spans="15:19" x14ac:dyDescent="0.25">
      <c r="O51">
        <v>34</v>
      </c>
      <c r="P51">
        <f t="shared" si="2"/>
        <v>-2.124999999999996</v>
      </c>
      <c r="Q51" s="351">
        <f t="shared" si="3"/>
        <v>-0.89217497982759986</v>
      </c>
      <c r="R51" s="359">
        <f t="shared" si="0"/>
        <v>-1.7006395796369083</v>
      </c>
      <c r="S51" s="356">
        <f t="shared" si="1"/>
        <v>1.6157594239734745</v>
      </c>
    </row>
    <row r="52" spans="15:19" x14ac:dyDescent="0.25">
      <c r="O52">
        <v>35</v>
      </c>
      <c r="P52">
        <f t="shared" si="2"/>
        <v>-1.9989999999999961</v>
      </c>
      <c r="Q52" s="350">
        <f t="shared" si="3"/>
        <v>-1.3103118351167158</v>
      </c>
      <c r="R52" s="358">
        <f t="shared" si="0"/>
        <v>-1.8194262378883943</v>
      </c>
      <c r="S52" s="355">
        <f t="shared" si="1"/>
        <v>2.1908269093209292</v>
      </c>
    </row>
    <row r="53" spans="15:19" x14ac:dyDescent="0.25">
      <c r="O53">
        <v>36</v>
      </c>
      <c r="P53">
        <f t="shared" si="2"/>
        <v>-1.8729999999999962</v>
      </c>
      <c r="Q53" s="351">
        <f t="shared" si="3"/>
        <v>-1.6456780641035582</v>
      </c>
      <c r="R53" s="359">
        <f t="shared" si="0"/>
        <v>-1.909365880103538</v>
      </c>
      <c r="S53" s="356">
        <f t="shared" si="1"/>
        <v>3.2076733614779225</v>
      </c>
    </row>
    <row r="54" spans="15:19" x14ac:dyDescent="0.25">
      <c r="O54">
        <v>37</v>
      </c>
      <c r="P54">
        <f t="shared" si="2"/>
        <v>-1.7469999999999963</v>
      </c>
      <c r="Q54" s="350">
        <f t="shared" si="3"/>
        <v>-1.8770890357179211</v>
      </c>
      <c r="R54" s="358">
        <f t="shared" si="0"/>
        <v>-1.9690325126106782</v>
      </c>
      <c r="S54" s="355">
        <f t="shared" si="1"/>
        <v>5.6163940982019902</v>
      </c>
    </row>
    <row r="55" spans="15:19" x14ac:dyDescent="0.25">
      <c r="O55">
        <v>38</v>
      </c>
      <c r="P55">
        <f t="shared" si="2"/>
        <v>-1.6209999999999964</v>
      </c>
      <c r="Q55" s="351">
        <f t="shared" si="3"/>
        <v>-1.9899268318883914</v>
      </c>
      <c r="R55" s="359">
        <f t="shared" si="0"/>
        <v>-1.9974801205239545</v>
      </c>
      <c r="S55" s="356">
        <f t="shared" si="1"/>
        <v>19.902123863539483</v>
      </c>
    </row>
    <row r="56" spans="15:19" x14ac:dyDescent="0.25">
      <c r="O56">
        <v>39</v>
      </c>
      <c r="P56">
        <f t="shared" si="2"/>
        <v>-1.4949999999999966</v>
      </c>
      <c r="Q56" s="350">
        <f t="shared" si="3"/>
        <v>-1.97706364165479</v>
      </c>
      <c r="R56" s="358">
        <f t="shared" si="0"/>
        <v>-1.9942576668160987</v>
      </c>
      <c r="S56" s="355">
        <f t="shared" si="1"/>
        <v>-13.167976346854354</v>
      </c>
    </row>
    <row r="57" spans="15:19" x14ac:dyDescent="0.25">
      <c r="O57">
        <v>40</v>
      </c>
      <c r="P57">
        <f t="shared" si="2"/>
        <v>-1.3689999999999967</v>
      </c>
      <c r="Q57" s="351">
        <f t="shared" si="3"/>
        <v>-1.8393120153454783</v>
      </c>
      <c r="R57" s="359">
        <f t="shared" si="0"/>
        <v>-1.9594162435137354</v>
      </c>
      <c r="S57" s="356">
        <f t="shared" si="1"/>
        <v>-4.8880428238793456</v>
      </c>
    </row>
    <row r="58" spans="15:19" x14ac:dyDescent="0.25">
      <c r="O58">
        <v>41</v>
      </c>
      <c r="P58">
        <f t="shared" si="2"/>
        <v>-1.2429999999999968</v>
      </c>
      <c r="Q58" s="350">
        <f t="shared" si="3"/>
        <v>-1.5853735368721693</v>
      </c>
      <c r="R58" s="358">
        <f t="shared" si="0"/>
        <v>-1.8935082616329324</v>
      </c>
      <c r="S58" s="355">
        <f t="shared" si="1"/>
        <v>-2.9406185723143499</v>
      </c>
    </row>
    <row r="59" spans="15:19" x14ac:dyDescent="0.25">
      <c r="O59">
        <v>42</v>
      </c>
      <c r="P59">
        <f t="shared" si="2"/>
        <v>-1.1169999999999969</v>
      </c>
      <c r="Q59" s="351">
        <f t="shared" si="3"/>
        <v>-1.2312891564439479</v>
      </c>
      <c r="R59" s="359">
        <f t="shared" si="0"/>
        <v>-1.7975786926985833</v>
      </c>
      <c r="S59" s="356">
        <f t="shared" si="1"/>
        <v>-2.0502480520082926</v>
      </c>
    </row>
    <row r="60" spans="15:19" x14ac:dyDescent="0.25">
      <c r="O60">
        <v>43</v>
      </c>
      <c r="P60">
        <f t="shared" si="2"/>
        <v>-0.99099999999999688</v>
      </c>
      <c r="Q60" s="350">
        <f t="shared" si="3"/>
        <v>-0.79942590543948244</v>
      </c>
      <c r="R60" s="358">
        <f t="shared" si="0"/>
        <v>-1.6731485007133953</v>
      </c>
      <c r="S60" s="355">
        <f t="shared" si="1"/>
        <v>-1.5270034016933942</v>
      </c>
    </row>
    <row r="61" spans="15:19" x14ac:dyDescent="0.25">
      <c r="O61">
        <v>44</v>
      </c>
      <c r="P61">
        <f t="shared" si="2"/>
        <v>-0.86499999999999688</v>
      </c>
      <c r="Q61" s="351">
        <f t="shared" si="3"/>
        <v>-0.31706400128838325</v>
      </c>
      <c r="R61" s="359">
        <f t="shared" si="0"/>
        <v>-1.5221905272627285</v>
      </c>
      <c r="S61" s="356">
        <f t="shared" si="1"/>
        <v>-1.1733706337693091</v>
      </c>
    </row>
    <row r="62" spans="15:19" x14ac:dyDescent="0.25">
      <c r="O62">
        <v>45</v>
      </c>
      <c r="P62">
        <f t="shared" si="2"/>
        <v>-0.73899999999999688</v>
      </c>
      <c r="Q62" s="350">
        <f t="shared" si="3"/>
        <v>0.18532640696472361</v>
      </c>
      <c r="R62" s="358">
        <f t="shared" si="0"/>
        <v>-1.3470982120971271</v>
      </c>
      <c r="S62" s="355">
        <f t="shared" si="1"/>
        <v>-0.91125747300289139</v>
      </c>
    </row>
    <row r="63" spans="15:19" x14ac:dyDescent="0.25">
      <c r="O63">
        <v>46</v>
      </c>
      <c r="P63">
        <f t="shared" si="2"/>
        <v>-0.61299999999999688</v>
      </c>
      <c r="Q63" s="351">
        <f t="shared" si="3"/>
        <v>0.67600999676155527</v>
      </c>
      <c r="R63" s="359">
        <f t="shared" si="0"/>
        <v>-1.1506476451279275</v>
      </c>
      <c r="S63" s="356">
        <f t="shared" si="1"/>
        <v>-0.70339372111986542</v>
      </c>
    </row>
    <row r="64" spans="15:19" x14ac:dyDescent="0.25">
      <c r="O64">
        <v>47</v>
      </c>
      <c r="P64">
        <f t="shared" si="2"/>
        <v>-0.48699999999999688</v>
      </c>
      <c r="Q64" s="350">
        <f t="shared" si="3"/>
        <v>1.1239909494311202</v>
      </c>
      <c r="R64" s="358">
        <f t="shared" si="0"/>
        <v>-0.93595355150182513</v>
      </c>
      <c r="S64" s="355">
        <f t="shared" si="1"/>
        <v>-0.52954078276503691</v>
      </c>
    </row>
    <row r="65" spans="15:19" x14ac:dyDescent="0.25">
      <c r="O65">
        <v>48</v>
      </c>
      <c r="P65">
        <f t="shared" si="2"/>
        <v>-0.36099999999999688</v>
      </c>
      <c r="Q65" s="351">
        <f t="shared" si="3"/>
        <v>1.5009709141303569</v>
      </c>
      <c r="R65" s="359">
        <f t="shared" si="0"/>
        <v>-0.70641990761136042</v>
      </c>
      <c r="S65" s="356">
        <f t="shared" si="1"/>
        <v>-0.37754496102267854</v>
      </c>
    </row>
    <row r="66" spans="15:19" x14ac:dyDescent="0.25">
      <c r="O66">
        <v>49</v>
      </c>
      <c r="P66">
        <f t="shared" si="2"/>
        <v>-0.23499999999999688</v>
      </c>
      <c r="Q66" s="350">
        <f t="shared" si="3"/>
        <v>1.7831365763906635</v>
      </c>
      <c r="R66" s="358">
        <f t="shared" si="0"/>
        <v>-0.46568597102482751</v>
      </c>
      <c r="S66" s="355">
        <f t="shared" si="1"/>
        <v>-0.23942370370944582</v>
      </c>
    </row>
    <row r="67" spans="15:19" x14ac:dyDescent="0.25">
      <c r="O67">
        <v>50</v>
      </c>
      <c r="P67">
        <f t="shared" si="2"/>
        <v>-0.10899999999999688</v>
      </c>
      <c r="Q67" s="351">
        <f t="shared" si="3"/>
        <v>1.9526639129830954</v>
      </c>
      <c r="R67" s="359">
        <f t="shared" si="0"/>
        <v>-0.21756858003145702</v>
      </c>
      <c r="S67" s="356">
        <f t="shared" si="1"/>
        <v>-0.10943373774527267</v>
      </c>
    </row>
    <row r="68" spans="15:19" x14ac:dyDescent="0.25">
      <c r="O68">
        <v>51</v>
      </c>
      <c r="P68">
        <f t="shared" si="2"/>
        <v>1.7000000000003124E-2</v>
      </c>
      <c r="Q68" s="350">
        <f t="shared" si="3"/>
        <v>1.9988441113570419</v>
      </c>
      <c r="R68" s="358">
        <f t="shared" si="0"/>
        <v>3.3998362357003702E-2</v>
      </c>
      <c r="S68" s="355">
        <f t="shared" si="1"/>
        <v>1.7001637856006207E-2</v>
      </c>
    </row>
    <row r="69" spans="15:19" x14ac:dyDescent="0.25">
      <c r="O69">
        <v>52</v>
      </c>
      <c r="P69">
        <f t="shared" si="2"/>
        <v>0.14300000000000312</v>
      </c>
      <c r="Q69" s="351">
        <f t="shared" si="3"/>
        <v>1.9187600308443546</v>
      </c>
      <c r="R69" s="359">
        <f t="shared" si="0"/>
        <v>0.28502626046672513</v>
      </c>
      <c r="S69" s="356">
        <f t="shared" si="1"/>
        <v>0.14398277515784177</v>
      </c>
    </row>
    <row r="70" spans="15:19" x14ac:dyDescent="0.25">
      <c r="O70">
        <v>53</v>
      </c>
      <c r="P70">
        <f t="shared" si="2"/>
        <v>0.26900000000000313</v>
      </c>
      <c r="Q70" s="350">
        <f t="shared" si="3"/>
        <v>1.7174704744896434</v>
      </c>
      <c r="R70" s="358">
        <f t="shared" si="0"/>
        <v>0.531535065174779</v>
      </c>
      <c r="S70" s="355">
        <f t="shared" si="1"/>
        <v>0.27568183832459875</v>
      </c>
    </row>
    <row r="71" spans="15:19" x14ac:dyDescent="0.25">
      <c r="O71">
        <v>54</v>
      </c>
      <c r="P71">
        <f t="shared" si="2"/>
        <v>0.39500000000000313</v>
      </c>
      <c r="Q71" s="351">
        <f t="shared" si="3"/>
        <v>1.4076906313044633</v>
      </c>
      <c r="R71" s="359">
        <f t="shared" si="0"/>
        <v>0.76961637761649582</v>
      </c>
      <c r="S71" s="356">
        <f t="shared" si="1"/>
        <v>0.41691183224909656</v>
      </c>
    </row>
    <row r="72" spans="15:19" x14ac:dyDescent="0.25">
      <c r="O72">
        <v>55</v>
      </c>
      <c r="P72">
        <f t="shared" si="2"/>
        <v>0.52100000000000313</v>
      </c>
      <c r="Q72" s="350">
        <f t="shared" si="3"/>
        <v>1.0089888749759628</v>
      </c>
      <c r="R72" s="358">
        <f t="shared" si="0"/>
        <v>0.99549541687746468</v>
      </c>
      <c r="S72" s="355">
        <f t="shared" si="1"/>
        <v>0.57389041844288291</v>
      </c>
    </row>
    <row r="73" spans="15:19" x14ac:dyDescent="0.25">
      <c r="O73">
        <v>56</v>
      </c>
      <c r="P73">
        <f t="shared" si="2"/>
        <v>0.64700000000000313</v>
      </c>
      <c r="Q73" s="351">
        <f t="shared" si="3"/>
        <v>0.54655065616916398</v>
      </c>
      <c r="R73" s="359">
        <f t="shared" si="0"/>
        <v>1.2055908691719741</v>
      </c>
      <c r="S73" s="356">
        <f t="shared" si="1"/>
        <v>0.75548142405864793</v>
      </c>
    </row>
    <row r="74" spans="15:19" x14ac:dyDescent="0.25">
      <c r="O74">
        <v>57</v>
      </c>
      <c r="P74">
        <f t="shared" si="2"/>
        <v>0.77300000000000313</v>
      </c>
      <c r="Q74" s="350">
        <f t="shared" si="3"/>
        <v>4.9587571674182825E-2</v>
      </c>
      <c r="R74" s="358">
        <f t="shared" si="0"/>
        <v>1.3965716695987418</v>
      </c>
      <c r="S74" s="355">
        <f t="shared" si="1"/>
        <v>0.97550609757446871</v>
      </c>
    </row>
    <row r="75" spans="15:19" x14ac:dyDescent="0.25">
      <c r="O75">
        <v>58</v>
      </c>
      <c r="P75">
        <f t="shared" si="2"/>
        <v>0.89900000000000313</v>
      </c>
      <c r="Q75" s="351">
        <f t="shared" si="3"/>
        <v>-0.45050789265152419</v>
      </c>
      <c r="R75" s="359">
        <f t="shared" si="0"/>
        <v>1.5654098161987884</v>
      </c>
      <c r="S75" s="356">
        <f t="shared" si="1"/>
        <v>1.2575734751398955</v>
      </c>
    </row>
    <row r="76" spans="15:19" x14ac:dyDescent="0.25">
      <c r="O76">
        <v>59</v>
      </c>
      <c r="P76">
        <f t="shared" si="2"/>
        <v>1.025000000000003</v>
      </c>
      <c r="Q76" s="350">
        <f t="shared" si="3"/>
        <v>-0.92214538275343649</v>
      </c>
      <c r="R76" s="358">
        <f t="shared" si="0"/>
        <v>1.7094283789481899</v>
      </c>
      <c r="S76" s="355">
        <f t="shared" si="1"/>
        <v>1.6465344294765589</v>
      </c>
    </row>
    <row r="77" spans="15:19" x14ac:dyDescent="0.25">
      <c r="O77">
        <v>60</v>
      </c>
      <c r="P77">
        <f t="shared" si="2"/>
        <v>1.1510000000000029</v>
      </c>
      <c r="Q77" s="351">
        <f t="shared" si="3"/>
        <v>-1.3355321963166202</v>
      </c>
      <c r="R77" s="359">
        <f t="shared" si="0"/>
        <v>1.8263439425027861</v>
      </c>
      <c r="S77" s="356">
        <f t="shared" si="1"/>
        <v>2.2405033486537196</v>
      </c>
    </row>
    <row r="78" spans="15:19" x14ac:dyDescent="0.25">
      <c r="O78">
        <v>61</v>
      </c>
      <c r="P78">
        <f t="shared" si="2"/>
        <v>1.2770000000000028</v>
      </c>
      <c r="Q78" s="350">
        <f t="shared" si="3"/>
        <v>-1.6645552474734828</v>
      </c>
      <c r="R78" s="358">
        <f t="shared" si="0"/>
        <v>1.9143028097648196</v>
      </c>
      <c r="S78" s="355">
        <f t="shared" si="1"/>
        <v>3.3052182004054793</v>
      </c>
    </row>
    <row r="79" spans="15:19" x14ac:dyDescent="0.25">
      <c r="O79">
        <v>62</v>
      </c>
      <c r="P79">
        <f t="shared" si="2"/>
        <v>1.4030000000000027</v>
      </c>
      <c r="Q79" s="351">
        <f t="shared" si="3"/>
        <v>-1.888430595117583</v>
      </c>
      <c r="R79" s="359">
        <f t="shared" si="0"/>
        <v>1.9719103922637009</v>
      </c>
      <c r="S79" s="356">
        <f t="shared" si="1"/>
        <v>5.903568646087118</v>
      </c>
    </row>
    <row r="80" spans="15:19" x14ac:dyDescent="0.25">
      <c r="O80">
        <v>63</v>
      </c>
      <c r="P80">
        <f t="shared" si="2"/>
        <v>1.5290000000000026</v>
      </c>
      <c r="Q80" s="350">
        <f t="shared" si="3"/>
        <v>-1.993016336351058</v>
      </c>
      <c r="R80" s="358">
        <f t="shared" si="0"/>
        <v>1.9982533213662022</v>
      </c>
      <c r="S80" s="355">
        <f t="shared" si="1"/>
        <v>23.911613719025262</v>
      </c>
    </row>
    <row r="81" spans="15:19" x14ac:dyDescent="0.25">
      <c r="O81">
        <v>64</v>
      </c>
      <c r="P81">
        <f t="shared" si="2"/>
        <v>1.6550000000000025</v>
      </c>
      <c r="Q81" s="351">
        <f t="shared" si="3"/>
        <v>-1.9717059313624044</v>
      </c>
      <c r="R81" s="359">
        <f t="shared" si="0"/>
        <v>1.9929139297426781</v>
      </c>
      <c r="S81" s="356">
        <f t="shared" si="1"/>
        <v>-11.847885307064628</v>
      </c>
    </row>
    <row r="82" spans="15:19" x14ac:dyDescent="0.25">
      <c r="O82">
        <v>65</v>
      </c>
      <c r="P82">
        <f t="shared" si="2"/>
        <v>1.7810000000000024</v>
      </c>
      <c r="Q82" s="350">
        <f t="shared" si="3"/>
        <v>-1.8258455296103953</v>
      </c>
      <c r="R82" s="358">
        <f t="shared" si="0"/>
        <v>1.9559768734855725</v>
      </c>
      <c r="S82" s="355">
        <f t="shared" si="1"/>
        <v>-4.6870156339738278</v>
      </c>
    </row>
    <row r="83" spans="15:19" x14ac:dyDescent="0.25">
      <c r="O83">
        <v>66</v>
      </c>
      <c r="P83">
        <f t="shared" si="2"/>
        <v>1.9070000000000022</v>
      </c>
      <c r="Q83" s="351">
        <f t="shared" si="3"/>
        <v>-1.5646489353835642</v>
      </c>
      <c r="R83" s="359">
        <f t="shared" ref="R83:R118" si="4">$G$9*SIN($H$9*P83+$I$9)+$J$9</f>
        <v>1.8880277898864637</v>
      </c>
      <c r="S83" s="356">
        <f t="shared" ref="S83:S118" si="5">$G$11*TAN($H$11*P83+$I$11)+$J$11</f>
        <v>-2.8614659143282859</v>
      </c>
    </row>
    <row r="84" spans="15:19" x14ac:dyDescent="0.25">
      <c r="O84">
        <v>67</v>
      </c>
      <c r="P84">
        <f t="shared" ref="P84:P118" si="6">P83+$H$15</f>
        <v>2.0330000000000021</v>
      </c>
      <c r="Q84" s="350">
        <f t="shared" ref="Q84:Q118" si="7">$G$7*COS($H$7*P84+$I$8)+$J$8</f>
        <v>-1.204615584245851</v>
      </c>
      <c r="R84" s="358">
        <f t="shared" si="4"/>
        <v>1.790144012152612</v>
      </c>
      <c r="S84" s="355">
        <f t="shared" si="5"/>
        <v>-2.0072405939160722</v>
      </c>
    </row>
    <row r="85" spans="15:19" x14ac:dyDescent="0.25">
      <c r="O85">
        <v>68</v>
      </c>
      <c r="P85">
        <f t="shared" si="6"/>
        <v>2.159000000000002</v>
      </c>
      <c r="Q85" s="351">
        <f t="shared" si="7"/>
        <v>-0.76848829600909074</v>
      </c>
      <c r="R85" s="359">
        <f t="shared" si="4"/>
        <v>1.6638774882812408</v>
      </c>
      <c r="S85" s="356">
        <f t="shared" si="5"/>
        <v>-1.499346720636185</v>
      </c>
    </row>
    <row r="86" spans="15:19" x14ac:dyDescent="0.25">
      <c r="O86">
        <v>69</v>
      </c>
      <c r="P86">
        <f t="shared" si="6"/>
        <v>2.2850000000000019</v>
      </c>
      <c r="Q86" s="350">
        <f t="shared" si="7"/>
        <v>-0.28381664156733977</v>
      </c>
      <c r="R86" s="358">
        <f t="shared" si="4"/>
        <v>1.5112301749129216</v>
      </c>
      <c r="S86" s="355">
        <f t="shared" si="5"/>
        <v>-1.1535828036201592</v>
      </c>
    </row>
    <row r="87" spans="15:19" x14ac:dyDescent="0.25">
      <c r="O87">
        <v>70</v>
      </c>
      <c r="P87">
        <f t="shared" si="6"/>
        <v>2.4110000000000018</v>
      </c>
      <c r="Q87" s="351">
        <f t="shared" si="7"/>
        <v>0.2187833262330737</v>
      </c>
      <c r="R87" s="359">
        <f t="shared" si="4"/>
        <v>1.3346222962946956</v>
      </c>
      <c r="S87" s="356">
        <f t="shared" si="5"/>
        <v>-0.89598539218629791</v>
      </c>
    </row>
    <row r="88" spans="15:19" x14ac:dyDescent="0.25">
      <c r="O88">
        <v>71</v>
      </c>
      <c r="P88">
        <f t="shared" si="6"/>
        <v>2.5370000000000017</v>
      </c>
      <c r="Q88" s="350">
        <f t="shared" si="7"/>
        <v>0.70756304724071273</v>
      </c>
      <c r="R88" s="358">
        <f t="shared" si="4"/>
        <v>1.1368539716072981</v>
      </c>
      <c r="S88" s="355">
        <f t="shared" si="5"/>
        <v>-0.69090032061945306</v>
      </c>
    </row>
    <row r="89" spans="15:19" x14ac:dyDescent="0.25">
      <c r="O89">
        <v>72</v>
      </c>
      <c r="P89">
        <f t="shared" si="6"/>
        <v>2.6630000000000016</v>
      </c>
      <c r="Q89" s="351">
        <f t="shared" si="7"/>
        <v>1.151646967600835</v>
      </c>
      <c r="R89" s="359">
        <f t="shared" si="4"/>
        <v>0.92106081905548731</v>
      </c>
      <c r="S89" s="356">
        <f t="shared" si="5"/>
        <v>-0.51882336520009686</v>
      </c>
    </row>
    <row r="90" spans="15:19" x14ac:dyDescent="0.25">
      <c r="O90">
        <v>73</v>
      </c>
      <c r="P90">
        <f t="shared" si="6"/>
        <v>2.7890000000000015</v>
      </c>
      <c r="Q90" s="350">
        <f t="shared" si="7"/>
        <v>1.5229829067302567</v>
      </c>
      <c r="R90" s="358">
        <f t="shared" si="4"/>
        <v>0.69066424061894449</v>
      </c>
      <c r="S90" s="355">
        <f t="shared" si="5"/>
        <v>-0.36796939846559823</v>
      </c>
    </row>
    <row r="91" spans="15:19" x14ac:dyDescent="0.25">
      <c r="O91">
        <v>74</v>
      </c>
      <c r="P91">
        <f t="shared" si="6"/>
        <v>2.9150000000000014</v>
      </c>
      <c r="Q91" s="351">
        <f t="shared" si="7"/>
        <v>1.7981140756215379</v>
      </c>
      <c r="R91" s="359">
        <f t="shared" si="4"/>
        <v>0.44931717569937385</v>
      </c>
      <c r="S91" s="356">
        <f t="shared" si="5"/>
        <v>-0.2305520658652129</v>
      </c>
    </row>
    <row r="92" spans="15:19" x14ac:dyDescent="0.25">
      <c r="O92">
        <v>75</v>
      </c>
      <c r="P92">
        <f t="shared" si="6"/>
        <v>3.0410000000000013</v>
      </c>
      <c r="Q92" s="350">
        <f t="shared" si="7"/>
        <v>1.9596608104770303</v>
      </c>
      <c r="R92" s="358">
        <f t="shared" si="4"/>
        <v>0.20084618374011914</v>
      </c>
      <c r="S92" s="355">
        <f t="shared" si="5"/>
        <v>-0.10093332761480862</v>
      </c>
    </row>
    <row r="93" spans="15:19" x14ac:dyDescent="0.25">
      <c r="O93">
        <v>76</v>
      </c>
      <c r="P93">
        <f t="shared" si="6"/>
        <v>3.1670000000000011</v>
      </c>
      <c r="Q93" s="351">
        <f t="shared" si="7"/>
        <v>1.9974184225633183</v>
      </c>
      <c r="R93" s="359">
        <f t="shared" si="4"/>
        <v>-5.0809225901225066E-2</v>
      </c>
      <c r="S93" s="356">
        <f t="shared" si="5"/>
        <v>2.5412814917901309E-2</v>
      </c>
    </row>
    <row r="94" spans="15:19" x14ac:dyDescent="0.25">
      <c r="O94">
        <v>77</v>
      </c>
      <c r="P94">
        <f t="shared" si="6"/>
        <v>3.293000000000001</v>
      </c>
      <c r="Q94" s="350">
        <f t="shared" si="7"/>
        <v>1.909001814595692</v>
      </c>
      <c r="R94" s="358">
        <f t="shared" si="4"/>
        <v>-0.30165905490190098</v>
      </c>
      <c r="S94" s="355">
        <f t="shared" si="5"/>
        <v>0.15257501806538845</v>
      </c>
    </row>
    <row r="95" spans="15:19" x14ac:dyDescent="0.25">
      <c r="O95">
        <v>78</v>
      </c>
      <c r="P95">
        <f t="shared" si="6"/>
        <v>3.4190000000000009</v>
      </c>
      <c r="Q95" s="351">
        <f t="shared" si="7"/>
        <v>1.6999961441075493</v>
      </c>
      <c r="R95" s="359">
        <f t="shared" si="4"/>
        <v>-0.54772607742598001</v>
      </c>
      <c r="S95" s="356">
        <f t="shared" si="5"/>
        <v>0.28474937701885827</v>
      </c>
    </row>
    <row r="96" spans="15:19" x14ac:dyDescent="0.25">
      <c r="O96">
        <v>79</v>
      </c>
      <c r="P96">
        <f t="shared" si="6"/>
        <v>3.5450000000000008</v>
      </c>
      <c r="Q96" s="350">
        <f t="shared" si="7"/>
        <v>1.3836040166034722</v>
      </c>
      <c r="R96" s="358">
        <f t="shared" si="4"/>
        <v>-0.78510889906848458</v>
      </c>
      <c r="S96" s="355">
        <f t="shared" si="5"/>
        <v>0.4268154523167666</v>
      </c>
    </row>
    <row r="97" spans="15:19" x14ac:dyDescent="0.25">
      <c r="O97">
        <v>80</v>
      </c>
      <c r="P97">
        <f t="shared" si="6"/>
        <v>3.6710000000000007</v>
      </c>
      <c r="Q97" s="351">
        <f t="shared" si="7"/>
        <v>0.9798114948272868</v>
      </c>
      <c r="R97" s="359">
        <f t="shared" si="4"/>
        <v>-1.0100438134916292</v>
      </c>
      <c r="S97" s="356">
        <f t="shared" si="5"/>
        <v>0.58512117803174768</v>
      </c>
    </row>
    <row r="98" spans="15:19" x14ac:dyDescent="0.25">
      <c r="O98">
        <v>81</v>
      </c>
      <c r="P98">
        <f t="shared" si="6"/>
        <v>3.7970000000000006</v>
      </c>
      <c r="Q98" s="350">
        <f t="shared" si="7"/>
        <v>0.51412560621159842</v>
      </c>
      <c r="R98" s="358">
        <f t="shared" si="4"/>
        <v>-1.2189644760157703</v>
      </c>
      <c r="S98" s="355">
        <f t="shared" si="5"/>
        <v>0.7687720113361487</v>
      </c>
    </row>
    <row r="99" spans="15:19" x14ac:dyDescent="0.25">
      <c r="O99">
        <v>82</v>
      </c>
      <c r="P99">
        <f t="shared" si="6"/>
        <v>3.9230000000000005</v>
      </c>
      <c r="Q99" s="351">
        <f t="shared" si="7"/>
        <v>1.5963098455566684E-2</v>
      </c>
      <c r="R99" s="359">
        <f t="shared" si="4"/>
        <v>-1.408558448039851</v>
      </c>
      <c r="S99" s="356">
        <f t="shared" si="5"/>
        <v>0.99205005061325846</v>
      </c>
    </row>
    <row r="100" spans="15:19" x14ac:dyDescent="0.25">
      <c r="O100">
        <v>83</v>
      </c>
      <c r="P100">
        <f t="shared" si="6"/>
        <v>4.0490000000000004</v>
      </c>
      <c r="Q100" s="350">
        <f t="shared" si="7"/>
        <v>-0.48320777663828612</v>
      </c>
      <c r="R100" s="358">
        <f t="shared" si="4"/>
        <v>-1.5758197157791516</v>
      </c>
      <c r="S100" s="355">
        <f t="shared" si="5"/>
        <v>1.2795094068958039</v>
      </c>
    </row>
    <row r="101" spans="15:19" x14ac:dyDescent="0.25">
      <c r="O101">
        <v>84</v>
      </c>
      <c r="P101">
        <f t="shared" si="6"/>
        <v>4.1750000000000007</v>
      </c>
      <c r="Q101" s="351">
        <f t="shared" si="7"/>
        <v>-0.9518550700666224</v>
      </c>
      <c r="R101" s="359">
        <f t="shared" si="4"/>
        <v>-1.7180963506353835</v>
      </c>
      <c r="S101" s="356">
        <f t="shared" si="5"/>
        <v>1.6781734518083602</v>
      </c>
    </row>
    <row r="102" spans="15:19" x14ac:dyDescent="0.25">
      <c r="O102">
        <v>85</v>
      </c>
      <c r="P102">
        <f t="shared" si="6"/>
        <v>4.301000000000001</v>
      </c>
      <c r="Q102" s="350">
        <f t="shared" si="7"/>
        <v>-1.3603749661938487</v>
      </c>
      <c r="R102" s="358">
        <f t="shared" si="4"/>
        <v>-1.8331325555436107</v>
      </c>
      <c r="S102" s="355">
        <f t="shared" si="5"/>
        <v>2.2920872422041083</v>
      </c>
    </row>
    <row r="103" spans="15:19" x14ac:dyDescent="0.25">
      <c r="O103">
        <v>86</v>
      </c>
      <c r="P103">
        <f t="shared" si="6"/>
        <v>4.4270000000000014</v>
      </c>
      <c r="Q103" s="351">
        <f t="shared" si="7"/>
        <v>-1.6829618157438304</v>
      </c>
      <c r="R103" s="359">
        <f t="shared" si="4"/>
        <v>-1.919104430650878</v>
      </c>
      <c r="S103" s="356">
        <f t="shared" si="5"/>
        <v>3.4083392987317778</v>
      </c>
    </row>
    <row r="104" spans="15:19" x14ac:dyDescent="0.25">
      <c r="O104">
        <v>87</v>
      </c>
      <c r="P104">
        <f t="shared" si="6"/>
        <v>4.5530000000000017</v>
      </c>
      <c r="Q104" s="350">
        <f t="shared" si="7"/>
        <v>-1.8992382437600548</v>
      </c>
      <c r="R104" s="358">
        <f t="shared" si="4"/>
        <v>-1.9746488912614453</v>
      </c>
      <c r="S104" s="355">
        <f t="shared" si="5"/>
        <v>6.2207395900259765</v>
      </c>
    </row>
    <row r="105" spans="15:19" x14ac:dyDescent="0.25">
      <c r="O105">
        <v>88</v>
      </c>
      <c r="P105">
        <f t="shared" si="6"/>
        <v>4.679000000000002</v>
      </c>
      <c r="Q105" s="351">
        <f t="shared" si="7"/>
        <v>-1.9955423608192862</v>
      </c>
      <c r="R105" s="359">
        <f t="shared" si="4"/>
        <v>-1.9988852795544036</v>
      </c>
      <c r="S105" s="356">
        <f t="shared" si="5"/>
        <v>29.938870635093895</v>
      </c>
    </row>
    <row r="106" spans="15:19" x14ac:dyDescent="0.25">
      <c r="O106">
        <v>89</v>
      </c>
      <c r="P106">
        <f t="shared" si="6"/>
        <v>4.8050000000000024</v>
      </c>
      <c r="Q106" s="350">
        <f t="shared" si="7"/>
        <v>-1.9657907661074201</v>
      </c>
      <c r="R106" s="358">
        <f t="shared" si="4"/>
        <v>-1.9914293274197354</v>
      </c>
      <c r="S106" s="355">
        <f t="shared" si="5"/>
        <v>-10.766963094173494</v>
      </c>
    </row>
    <row r="107" spans="15:19" x14ac:dyDescent="0.25">
      <c r="O107">
        <v>90</v>
      </c>
      <c r="P107">
        <f t="shared" si="6"/>
        <v>4.9310000000000027</v>
      </c>
      <c r="Q107" s="351">
        <f t="shared" si="7"/>
        <v>-1.8118628276205282</v>
      </c>
      <c r="R107" s="359">
        <f t="shared" si="4"/>
        <v>-1.9523992490319515</v>
      </c>
      <c r="S107" s="356">
        <f t="shared" si="5"/>
        <v>-4.5012312539459511</v>
      </c>
    </row>
    <row r="108" spans="15:19" x14ac:dyDescent="0.25">
      <c r="O108">
        <v>91</v>
      </c>
      <c r="P108">
        <f t="shared" si="6"/>
        <v>5.057000000000003</v>
      </c>
      <c r="Q108" s="350">
        <f t="shared" si="7"/>
        <v>-1.543481965030572</v>
      </c>
      <c r="R108" s="358">
        <f t="shared" si="4"/>
        <v>-1.8824138665635068</v>
      </c>
      <c r="S108" s="355">
        <f t="shared" si="5"/>
        <v>-2.7860322782578582</v>
      </c>
    </row>
    <row r="109" spans="15:19" x14ac:dyDescent="0.25">
      <c r="O109">
        <v>92</v>
      </c>
      <c r="P109">
        <f t="shared" si="6"/>
        <v>5.1830000000000034</v>
      </c>
      <c r="Q109" s="351">
        <f t="shared" si="7"/>
        <v>-1.1776014344165799</v>
      </c>
      <c r="R109" s="359">
        <f t="shared" si="4"/>
        <v>-1.7825827987548235</v>
      </c>
      <c r="S109" s="356">
        <f t="shared" si="5"/>
        <v>-1.9656606301622808</v>
      </c>
    </row>
    <row r="110" spans="15:19" x14ac:dyDescent="0.25">
      <c r="O110">
        <v>93</v>
      </c>
      <c r="P110">
        <f t="shared" si="6"/>
        <v>5.3090000000000037</v>
      </c>
      <c r="Q110" s="350">
        <f t="shared" si="7"/>
        <v>-0.73733341400903485</v>
      </c>
      <c r="R110" s="358">
        <f t="shared" si="4"/>
        <v>-1.6544888679012122</v>
      </c>
      <c r="S110" s="355">
        <f t="shared" si="5"/>
        <v>-1.4723786298540331</v>
      </c>
    </row>
    <row r="111" spans="15:19" x14ac:dyDescent="0.25">
      <c r="O111">
        <v>94</v>
      </c>
      <c r="P111">
        <f t="shared" si="6"/>
        <v>5.4350000000000041</v>
      </c>
      <c r="Q111" s="351">
        <f t="shared" si="7"/>
        <v>-0.25048903915248522</v>
      </c>
      <c r="R111" s="359">
        <f t="shared" si="4"/>
        <v>-1.5001630041940393</v>
      </c>
      <c r="S111" s="356">
        <f t="shared" si="5"/>
        <v>-1.1341751228437211</v>
      </c>
    </row>
    <row r="112" spans="15:19" x14ac:dyDescent="0.25">
      <c r="O112">
        <v>95</v>
      </c>
      <c r="P112">
        <f t="shared" si="6"/>
        <v>5.5610000000000044</v>
      </c>
      <c r="Q112" s="350">
        <f t="shared" si="7"/>
        <v>0.25217838949694971</v>
      </c>
      <c r="R112" s="358">
        <f t="shared" si="4"/>
        <v>-1.322052045307994</v>
      </c>
      <c r="S112" s="355">
        <f t="shared" si="5"/>
        <v>-0.88094168135166395</v>
      </c>
    </row>
    <row r="113" spans="15:19" x14ac:dyDescent="0.25">
      <c r="O113">
        <v>96</v>
      </c>
      <c r="P113">
        <f t="shared" si="6"/>
        <v>5.6870000000000047</v>
      </c>
      <c r="Q113" s="351">
        <f t="shared" si="7"/>
        <v>0.73891605037724739</v>
      </c>
      <c r="R113" s="359">
        <f t="shared" si="4"/>
        <v>-1.1229799417722262</v>
      </c>
      <c r="S113" s="356">
        <f t="shared" si="5"/>
        <v>-0.67855122459655814</v>
      </c>
    </row>
    <row r="114" spans="15:19" x14ac:dyDescent="0.25">
      <c r="O114">
        <v>97</v>
      </c>
      <c r="P114">
        <f t="shared" si="6"/>
        <v>5.8130000000000051</v>
      </c>
      <c r="Q114" s="350">
        <f t="shared" si="7"/>
        <v>1.1789773838098276</v>
      </c>
      <c r="R114" s="358">
        <f t="shared" si="4"/>
        <v>-0.90610298321447569</v>
      </c>
      <c r="S114" s="355">
        <f t="shared" si="5"/>
        <v>-0.50819904096448887</v>
      </c>
    </row>
    <row r="115" spans="15:19" x14ac:dyDescent="0.25">
      <c r="O115">
        <v>98</v>
      </c>
      <c r="P115">
        <f t="shared" si="6"/>
        <v>5.9390000000000054</v>
      </c>
      <c r="Q115" s="351">
        <f t="shared" si="7"/>
        <v>1.5445643105867863</v>
      </c>
      <c r="R115" s="359">
        <f t="shared" si="4"/>
        <v>-0.67485975536641218</v>
      </c>
      <c r="S115" s="356">
        <f t="shared" si="5"/>
        <v>-0.35845290137796304</v>
      </c>
    </row>
    <row r="116" spans="15:19" x14ac:dyDescent="0.25">
      <c r="O116">
        <v>99</v>
      </c>
      <c r="P116">
        <f t="shared" si="6"/>
        <v>6.0650000000000057</v>
      </c>
      <c r="Q116" s="350">
        <f t="shared" si="7"/>
        <v>1.8125831990348991</v>
      </c>
      <c r="R116" s="358">
        <f t="shared" si="4"/>
        <v>-0.43291662126222519</v>
      </c>
      <c r="S116" s="355">
        <f t="shared" si="5"/>
        <v>-0.22171475463619375</v>
      </c>
    </row>
    <row r="117" spans="15:19" x14ac:dyDescent="0.25">
      <c r="O117">
        <v>100</v>
      </c>
      <c r="P117">
        <f t="shared" si="6"/>
        <v>6.1910000000000061</v>
      </c>
      <c r="Q117" s="351">
        <f t="shared" si="7"/>
        <v>1.966103658492073</v>
      </c>
      <c r="R117" s="359">
        <f t="shared" si="4"/>
        <v>-0.18410959102645097</v>
      </c>
      <c r="S117" s="356">
        <f t="shared" si="5"/>
        <v>-9.2447332172630389E-2</v>
      </c>
    </row>
    <row r="118" spans="15:19" x14ac:dyDescent="0.25">
      <c r="O118">
        <v>101</v>
      </c>
      <c r="P118">
        <f t="shared" si="6"/>
        <v>6.3170000000000064</v>
      </c>
      <c r="Q118" s="348">
        <f t="shared" si="7"/>
        <v>1.9954280091854995</v>
      </c>
      <c r="R118" s="352">
        <f t="shared" si="4"/>
        <v>6.7616498094034305E-2</v>
      </c>
      <c r="S118" s="353">
        <f t="shared" si="5"/>
        <v>3.3827587001537422E-2</v>
      </c>
    </row>
  </sheetData>
  <mergeCells count="4">
    <mergeCell ref="B2:J2"/>
    <mergeCell ref="E14:F15"/>
    <mergeCell ref="E4:F5"/>
    <mergeCell ref="G4:J4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D18"/>
  <sheetViews>
    <sheetView workbookViewId="0"/>
  </sheetViews>
  <sheetFormatPr baseColWidth="10" defaultColWidth="9.140625" defaultRowHeight="11.25" x14ac:dyDescent="0.25"/>
  <cols>
    <col min="1" max="1" width="1.7109375" style="11" customWidth="1"/>
    <col min="2" max="2" width="2.7109375" style="11" customWidth="1"/>
    <col min="3" max="3" width="33.28515625" style="11" customWidth="1"/>
    <col min="4" max="4" width="100" style="11" customWidth="1"/>
    <col min="5" max="5" width="1.7109375" style="11" customWidth="1"/>
    <col min="6" max="16384" width="9.140625" style="11"/>
  </cols>
  <sheetData>
    <row r="1" spans="2:4" ht="6" customHeight="1" x14ac:dyDescent="0.25"/>
    <row r="2" spans="2:4" ht="12.75" x14ac:dyDescent="0.25">
      <c r="B2" s="342" t="s">
        <v>0</v>
      </c>
      <c r="C2" s="342"/>
      <c r="D2" s="342"/>
    </row>
    <row r="3" spans="2:4" ht="3" customHeight="1" x14ac:dyDescent="0.25"/>
    <row r="4" spans="2:4" ht="10.15" customHeight="1" x14ac:dyDescent="0.25">
      <c r="C4" s="343" t="s">
        <v>1</v>
      </c>
      <c r="D4" s="75" t="s">
        <v>2</v>
      </c>
    </row>
    <row r="5" spans="2:4" ht="10.15" customHeight="1" x14ac:dyDescent="0.25">
      <c r="C5" s="343"/>
      <c r="D5" s="76" t="s">
        <v>3</v>
      </c>
    </row>
    <row r="6" spans="2:4" ht="10.15" customHeight="1" x14ac:dyDescent="0.25">
      <c r="C6" s="343"/>
      <c r="D6" s="77" t="s">
        <v>4</v>
      </c>
    </row>
    <row r="7" spans="2:4" ht="10.15" customHeight="1" x14ac:dyDescent="0.25">
      <c r="C7" s="343"/>
      <c r="D7" s="76" t="s">
        <v>5</v>
      </c>
    </row>
    <row r="8" spans="2:4" ht="10.15" customHeight="1" x14ac:dyDescent="0.25">
      <c r="C8" s="343"/>
      <c r="D8" s="77" t="s">
        <v>6</v>
      </c>
    </row>
    <row r="9" spans="2:4" ht="10.15" customHeight="1" x14ac:dyDescent="0.25">
      <c r="C9" s="343"/>
      <c r="D9" s="78" t="s">
        <v>37</v>
      </c>
    </row>
    <row r="10" spans="2:4" ht="3" customHeight="1" x14ac:dyDescent="0.25">
      <c r="C10" s="3"/>
    </row>
    <row r="11" spans="2:4" ht="10.15" customHeight="1" x14ac:dyDescent="0.25">
      <c r="C11" s="343" t="s">
        <v>39</v>
      </c>
      <c r="D11" s="79" t="s">
        <v>40</v>
      </c>
    </row>
    <row r="12" spans="2:4" ht="10.15" customHeight="1" x14ac:dyDescent="0.25">
      <c r="C12" s="343"/>
      <c r="D12" s="76" t="s">
        <v>31</v>
      </c>
    </row>
    <row r="13" spans="2:4" ht="12" customHeight="1" x14ac:dyDescent="0.25">
      <c r="C13" s="343"/>
      <c r="D13" s="82" t="s">
        <v>38</v>
      </c>
    </row>
    <row r="14" spans="2:4" ht="3" customHeight="1" x14ac:dyDescent="0.25"/>
    <row r="15" spans="2:4" x14ac:dyDescent="0.25">
      <c r="C15" s="343" t="s">
        <v>7</v>
      </c>
      <c r="D15" s="75" t="s">
        <v>8</v>
      </c>
    </row>
    <row r="16" spans="2:4" x14ac:dyDescent="0.25">
      <c r="C16" s="343"/>
      <c r="D16" s="76" t="s">
        <v>34</v>
      </c>
    </row>
    <row r="17" spans="3:4" x14ac:dyDescent="0.25">
      <c r="C17" s="343"/>
      <c r="D17" s="81" t="s">
        <v>32</v>
      </c>
    </row>
    <row r="18" spans="3:4" x14ac:dyDescent="0.25">
      <c r="C18" s="343"/>
      <c r="D18" s="80" t="s">
        <v>33</v>
      </c>
    </row>
  </sheetData>
  <sheetProtection password="C7C0" sheet="1" objects="1" scenarios="1" selectLockedCells="1"/>
  <mergeCells count="4">
    <mergeCell ref="B2:D2"/>
    <mergeCell ref="C15:C18"/>
    <mergeCell ref="C4:C9"/>
    <mergeCell ref="C11:C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5</vt:i4>
      </vt:variant>
      <vt:variant>
        <vt:lpstr>Plages nommées</vt:lpstr>
      </vt:variant>
      <vt:variant>
        <vt:i4>11</vt:i4>
      </vt:variant>
    </vt:vector>
  </HeadingPairs>
  <TitlesOfParts>
    <vt:vector size="16" baseType="lpstr">
      <vt:lpstr>Fonctions mathématiques</vt:lpstr>
      <vt:lpstr>Fn mathematiques</vt:lpstr>
      <vt:lpstr>Fonctions trigonométriques</vt:lpstr>
      <vt:lpstr>Fn trigo</vt:lpstr>
      <vt:lpstr>Objectifs</vt:lpstr>
      <vt:lpstr>Absolue</vt:lpstr>
      <vt:lpstr>cosinus</vt:lpstr>
      <vt:lpstr>Exp</vt:lpstr>
      <vt:lpstr>Lineaire</vt:lpstr>
      <vt:lpstr>Loga</vt:lpstr>
      <vt:lpstr>PolDeg2</vt:lpstr>
      <vt:lpstr>PolDeg3</vt:lpstr>
      <vt:lpstr>sinus</vt:lpstr>
      <vt:lpstr>tangente</vt:lpstr>
      <vt:lpstr>variable</vt:lpstr>
      <vt:lpstr>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Jean-Christophe Demers</dc:creator>
  <cp:lastModifiedBy>amine amine</cp:lastModifiedBy>
  <dcterms:created xsi:type="dcterms:W3CDTF">2013-09-23T22:09:39Z</dcterms:created>
  <dcterms:modified xsi:type="dcterms:W3CDTF">2022-11-06T18:43:40Z</dcterms:modified>
</cp:coreProperties>
</file>